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Y:\36-28 MIPG (MinHacienda)\2026\110000-29 PLANES\PLANES ANUALES\"/>
    </mc:Choice>
  </mc:AlternateContent>
  <xr:revisionPtr revIDLastSave="0" documentId="13_ncr:1_{8909425E-611D-4CF2-838F-636C64191A08}" xr6:coauthVersionLast="47" xr6:coauthVersionMax="47" xr10:uidLastSave="{00000000-0000-0000-0000-000000000000}"/>
  <bookViews>
    <workbookView xWindow="-120" yWindow="-120" windowWidth="20730" windowHeight="11040" firstSheet="1" activeTab="4" xr2:uid="{6CE720DD-74AB-4EE0-B834-6030B0CF74BD}"/>
  </bookViews>
  <sheets>
    <sheet name="Integración_PAA" sheetId="2" r:id="rId1"/>
    <sheet name="PINAR " sheetId="3" r:id="rId2"/>
    <sheet name="Plan_Anual_Adquisiciones" sheetId="6" r:id="rId3"/>
    <sheet name="Plan_de_Vacantes" sheetId="14" r:id="rId4"/>
    <sheet name="Plan_de_Previsión" sheetId="13" r:id="rId5"/>
    <sheet name="PETH" sheetId="12" r:id="rId6"/>
    <sheet name="PIC 2026" sheetId="11" r:id="rId7"/>
    <sheet name="PLAN BIENESTAR 2026" sheetId="10" r:id="rId8"/>
    <sheet name="PLAN_ANUAL_DE_TRABAJO" sheetId="9" r:id="rId9"/>
    <sheet name="PETI " sheetId="5" r:id="rId10"/>
    <sheet name="Tratamiento_de_riesgos" sheetId="7" r:id="rId11"/>
    <sheet name="Seguridad_de_Información" sheetId="8" r:id="rId12"/>
  </sheets>
  <externalReferences>
    <externalReference r:id="rId13"/>
    <externalReference r:id="rId14"/>
    <externalReference r:id="rId15"/>
    <externalReference r:id="rId16"/>
  </externalReferences>
  <definedNames>
    <definedName name="_xlnm._FilterDatabase" localSheetId="6" hidden="1">'PIC 2026'!$A$4:$V$125</definedName>
    <definedName name="_xlnm._FilterDatabase" localSheetId="7" hidden="1">'PLAN BIENESTAR 2026'!$B$9:$S$31</definedName>
    <definedName name="_xlnm._FilterDatabase" localSheetId="8" hidden="1">PLAN_ANUAL_DE_TRABAJO!$E$14:$P$15</definedName>
    <definedName name="_xlnm._FilterDatabase" localSheetId="11" hidden="1">Seguridad_de_Información!$B$15:$L$24</definedName>
    <definedName name="_xlnm._FilterDatabase" localSheetId="10" hidden="1">Tratamiento_de_riesgos!$A$17:$G$18</definedName>
    <definedName name="A_IMPRESIÓN_IM" localSheetId="0">#REF!</definedName>
    <definedName name="A_IMPRESIÓN_IM" localSheetId="5">#REF!</definedName>
    <definedName name="A_IMPRESIÓN_IM" localSheetId="9">#REF!</definedName>
    <definedName name="A_IMPRESIÓN_IM" localSheetId="2">#REF!</definedName>
    <definedName name="A_IMPRESIÓN_IM" localSheetId="4">#REF!</definedName>
    <definedName name="A_IMPRESIÓN_IM" localSheetId="3">#REF!</definedName>
    <definedName name="A_IMPRESIÓN_IM" localSheetId="11">#REF!</definedName>
    <definedName name="A_IMPRESIÓN_IM" localSheetId="10">#REF!</definedName>
    <definedName name="A_IMPRESIÓN_IM">#REF!</definedName>
    <definedName name="calificacion" localSheetId="9">[1]Datos!$A$2:$A$5</definedName>
    <definedName name="calificacion" localSheetId="2">[1]Datos!$A$2:$A$5</definedName>
    <definedName name="calificacion" localSheetId="11">[2]Datos!$A$2:$A$5</definedName>
    <definedName name="calificacion" localSheetId="10">[2]Datos!$A$2:$A$5</definedName>
    <definedName name="calificacion">[3]Datos!$A$2:$A$5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0" i="11" l="1"/>
  <c r="P130" i="11"/>
  <c r="Q129" i="11"/>
  <c r="Q130" i="11" s="1"/>
  <c r="R125" i="11"/>
  <c r="Q125" i="11"/>
  <c r="P125" i="11"/>
  <c r="S121" i="11"/>
  <c r="S119" i="11"/>
  <c r="S117" i="11"/>
  <c r="S115" i="11"/>
  <c r="S113" i="11"/>
  <c r="S111" i="11"/>
  <c r="S109" i="11"/>
  <c r="S107" i="11"/>
  <c r="S105" i="11"/>
  <c r="S103" i="11"/>
  <c r="S101" i="11"/>
  <c r="S99" i="11"/>
  <c r="S97" i="11"/>
  <c r="S95" i="11"/>
  <c r="S93" i="11"/>
  <c r="S91" i="11"/>
  <c r="S89" i="11"/>
  <c r="S87" i="11"/>
  <c r="S85" i="11"/>
  <c r="S83" i="11"/>
  <c r="S81" i="11"/>
  <c r="S79" i="11"/>
  <c r="S77" i="11"/>
  <c r="S75" i="11"/>
  <c r="S73" i="11"/>
  <c r="S71" i="11"/>
  <c r="S69" i="11"/>
  <c r="S67" i="11"/>
  <c r="S65" i="11"/>
  <c r="S63" i="11"/>
  <c r="S61" i="11"/>
  <c r="S59" i="11"/>
  <c r="S57" i="11"/>
  <c r="S55" i="11"/>
  <c r="S53" i="11"/>
  <c r="S51" i="11"/>
  <c r="S49" i="11"/>
  <c r="S47" i="11"/>
  <c r="S45" i="11"/>
  <c r="S41" i="11"/>
  <c r="S39" i="11"/>
  <c r="S37" i="11"/>
  <c r="S35" i="11"/>
  <c r="S33" i="11"/>
  <c r="S31" i="11"/>
  <c r="S29" i="11"/>
  <c r="S27" i="11"/>
  <c r="S25" i="11"/>
  <c r="S23" i="11"/>
  <c r="S21" i="11"/>
  <c r="S19" i="11"/>
  <c r="S17" i="11"/>
  <c r="S15" i="11"/>
  <c r="S13" i="11"/>
  <c r="S11" i="11"/>
  <c r="S9" i="11"/>
  <c r="S7" i="11"/>
  <c r="S5" i="11"/>
  <c r="T5" i="11" s="1"/>
  <c r="P170" i="9" l="1"/>
  <c r="P180" i="9" s="1"/>
  <c r="O170" i="9"/>
  <c r="O180" i="9" s="1"/>
  <c r="N170" i="9"/>
  <c r="N180" i="9" s="1"/>
  <c r="M170" i="9"/>
  <c r="M180" i="9" s="1"/>
  <c r="L170" i="9"/>
  <c r="L180" i="9" s="1"/>
  <c r="K170" i="9"/>
  <c r="K180" i="9" s="1"/>
  <c r="J170" i="9"/>
  <c r="J180" i="9" s="1"/>
  <c r="I170" i="9"/>
  <c r="I180" i="9" s="1"/>
  <c r="H170" i="9"/>
  <c r="H180" i="9" s="1"/>
  <c r="G170" i="9"/>
  <c r="G180" i="9" s="1"/>
  <c r="F170" i="9"/>
  <c r="F180" i="9" s="1"/>
  <c r="E170" i="9"/>
  <c r="E180" i="9" s="1"/>
  <c r="P169" i="9"/>
  <c r="P179" i="9" s="1"/>
  <c r="O169" i="9"/>
  <c r="O179" i="9" s="1"/>
  <c r="O181" i="9" s="1"/>
  <c r="N169" i="9"/>
  <c r="N179" i="9" s="1"/>
  <c r="N181" i="9" s="1"/>
  <c r="M169" i="9"/>
  <c r="M179" i="9" s="1"/>
  <c r="M181" i="9" s="1"/>
  <c r="L169" i="9"/>
  <c r="L179" i="9" s="1"/>
  <c r="L181" i="9" s="1"/>
  <c r="K169" i="9"/>
  <c r="K179" i="9" s="1"/>
  <c r="J169" i="9"/>
  <c r="J179" i="9" s="1"/>
  <c r="I169" i="9"/>
  <c r="I179" i="9" s="1"/>
  <c r="I181" i="9" s="1"/>
  <c r="H169" i="9"/>
  <c r="H179" i="9" s="1"/>
  <c r="G169" i="9"/>
  <c r="G179" i="9" s="1"/>
  <c r="G181" i="9" s="1"/>
  <c r="F169" i="9"/>
  <c r="F179" i="9" s="1"/>
  <c r="F181" i="9" s="1"/>
  <c r="E169" i="9"/>
  <c r="E179" i="9" s="1"/>
  <c r="Q167" i="9"/>
  <c r="Q165" i="9"/>
  <c r="Q163" i="9"/>
  <c r="R163" i="9" s="1"/>
  <c r="Q160" i="9"/>
  <c r="Q158" i="9"/>
  <c r="Q156" i="9"/>
  <c r="R156" i="9" s="1"/>
  <c r="Q153" i="9"/>
  <c r="R153" i="9" s="1"/>
  <c r="Q150" i="9"/>
  <c r="Q148" i="9"/>
  <c r="R146" i="9" s="1"/>
  <c r="Q146" i="9"/>
  <c r="Q143" i="9"/>
  <c r="Q141" i="9"/>
  <c r="Q139" i="9"/>
  <c r="Q137" i="9"/>
  <c r="R135" i="9"/>
  <c r="Q135" i="9"/>
  <c r="Q132" i="9"/>
  <c r="Q130" i="9"/>
  <c r="Q128" i="9"/>
  <c r="R128" i="9" s="1"/>
  <c r="Q125" i="9"/>
  <c r="Q123" i="9"/>
  <c r="R123" i="9" s="1"/>
  <c r="Q120" i="9"/>
  <c r="R118" i="9" s="1"/>
  <c r="Q118" i="9"/>
  <c r="Q115" i="9"/>
  <c r="Q113" i="9"/>
  <c r="R113" i="9" s="1"/>
  <c r="Q110" i="9"/>
  <c r="Q108" i="9"/>
  <c r="R108" i="9" s="1"/>
  <c r="Q105" i="9"/>
  <c r="Q103" i="9"/>
  <c r="Q101" i="9"/>
  <c r="Q99" i="9"/>
  <c r="R99" i="9" s="1"/>
  <c r="Q96" i="9"/>
  <c r="Q94" i="9"/>
  <c r="Q92" i="9"/>
  <c r="Q90" i="9"/>
  <c r="Q88" i="9"/>
  <c r="Q86" i="9"/>
  <c r="Q84" i="9"/>
  <c r="Q82" i="9"/>
  <c r="Q80" i="9"/>
  <c r="R80" i="9" s="1"/>
  <c r="Q77" i="9"/>
  <c r="Q75" i="9"/>
  <c r="Q73" i="9"/>
  <c r="Q71" i="9"/>
  <c r="Q69" i="9"/>
  <c r="Q67" i="9"/>
  <c r="Q65" i="9"/>
  <c r="Q63" i="9"/>
  <c r="R63" i="9" s="1"/>
  <c r="Q60" i="9"/>
  <c r="Q58" i="9"/>
  <c r="Q56" i="9"/>
  <c r="Q54" i="9"/>
  <c r="Q52" i="9"/>
  <c r="Q50" i="9"/>
  <c r="R50" i="9" s="1"/>
  <c r="Q47" i="9"/>
  <c r="Q45" i="9"/>
  <c r="Q43" i="9"/>
  <c r="Q41" i="9"/>
  <c r="R41" i="9" s="1"/>
  <c r="Q38" i="9"/>
  <c r="Q36" i="9"/>
  <c r="R36" i="9" s="1"/>
  <c r="Q33" i="9"/>
  <c r="R31" i="9" s="1"/>
  <c r="Q31" i="9"/>
  <c r="Q28" i="9"/>
  <c r="Q26" i="9"/>
  <c r="Q24" i="9"/>
  <c r="Q22" i="9"/>
  <c r="Q20" i="9"/>
  <c r="R18" i="9"/>
  <c r="Q18" i="9"/>
  <c r="F25" i="5"/>
  <c r="Q179" i="9" l="1"/>
  <c r="Q181" i="9" s="1"/>
  <c r="E181" i="9"/>
  <c r="H181" i="9"/>
  <c r="P181" i="9"/>
  <c r="Q180" i="9"/>
  <c r="J181" i="9"/>
  <c r="K1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tc={80FF638D-205A-43CF-8BED-3201D241DF63}</author>
  </authors>
  <commentList>
    <comment ref="T160" authorId="0" shapeId="0" xr:uid="{80FF638D-205A-43CF-8BED-3201D241DF63}">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Validemos la fecha del mismo teniendo en cuenta la certificación</t>
      </text>
    </comment>
  </commentList>
</comments>
</file>

<file path=xl/sharedStrings.xml><?xml version="1.0" encoding="utf-8"?>
<sst xmlns="http://schemas.openxmlformats.org/spreadsheetml/2006/main" count="1826" uniqueCount="728">
  <si>
    <t xml:space="preserve">Versión X - Fecha </t>
  </si>
  <si>
    <t>Área Organizativa o Dependencia</t>
  </si>
  <si>
    <t>Nombre de la tarea</t>
  </si>
  <si>
    <t>Descripción de la tarea</t>
  </si>
  <si>
    <t xml:space="preserve">Responsable de ejecutar tarea </t>
  </si>
  <si>
    <t>Fecha Inicio</t>
  </si>
  <si>
    <t>Fecha Fin</t>
  </si>
  <si>
    <t>Fuente de Financiación 
(Inversión, Funcionamiento, otros)</t>
  </si>
  <si>
    <t>Política de Gestión y Desempeño</t>
  </si>
  <si>
    <t>Entregable</t>
  </si>
  <si>
    <t>Indicador</t>
  </si>
  <si>
    <t xml:space="preserve">Gerencia de Gestión Documental </t>
  </si>
  <si>
    <t xml:space="preserve">Progama de Actualización de Instrumentos Archivisticos </t>
  </si>
  <si>
    <t xml:space="preserve">Actualización del Programa de Gestión Documental PGD </t>
  </si>
  <si>
    <t>Recursos Propios</t>
  </si>
  <si>
    <t>Gestión Documental</t>
  </si>
  <si>
    <t>Acta del Comité Institucional de Gestión y Desempeño mediante la cual se aprueba el PGD</t>
  </si>
  <si>
    <t>Acta del Comité Institucional de Gestión y Desempeño (1)</t>
  </si>
  <si>
    <t xml:space="preserve">Publicación del Programa de Gestión Documental PGD en el portal de transparencia y acceso a la información en el sitio web de Fiduprevisora </t>
  </si>
  <si>
    <t>Enlace de Publicación del PGD  en la página web portal de transparencia y acceso a la información</t>
  </si>
  <si>
    <t>Enlace de Publicación del PINAR  en la página web(1)</t>
  </si>
  <si>
    <t>Actualización de la Politica de Gestiòn Documental</t>
  </si>
  <si>
    <t>Acta del Comité Institucional de Gestión y Desempeño mediante la cual se aprueba la Politica de Gestiòn Documental</t>
  </si>
  <si>
    <t xml:space="preserve">Publicación de la Politica de Gestión Documental en el portal de transparencia y acceso a la información en el sitio web de Fiduprevisora </t>
  </si>
  <si>
    <t>Enlace de Publicación del Politica  en la página web portal de transparencia y acceso a la información</t>
  </si>
  <si>
    <t>Enlace de Publicación del Politica   en la página web(1)</t>
  </si>
  <si>
    <t xml:space="preserve">Programa de Capacitacion </t>
  </si>
  <si>
    <t>Diseñar y realizar las capacitaciones establecidas por la Gerencia de Gestión Documental y que están plasmadas en el Plan Anual de Capacitación PIC.</t>
  </si>
  <si>
    <t xml:space="preserve">*Presentaciòn de la capacitaciòn realizada </t>
  </si>
  <si>
    <t>Programa de Auditoria y Control</t>
  </si>
  <si>
    <t>Implementar Plan de Auditoria Interna aprobado por el Comité de Gestión y desempeño</t>
  </si>
  <si>
    <t xml:space="preserve">Cronograma de Auditoria </t>
  </si>
  <si>
    <t>Cronograma de auditoria (1)</t>
  </si>
  <si>
    <t xml:space="preserve">Realizar informe General de Auditoria y presentarlo al Comité Institucional de Gestión y desempeño </t>
  </si>
  <si>
    <t xml:space="preserve">Acta del Comité Institucional de Gestión y Desempeño </t>
  </si>
  <si>
    <t>*Presentación informe final de auditoria 
*Acta del comité de gestión y desempeño</t>
  </si>
  <si>
    <t xml:space="preserve">Actualización del Plan Institucional de Archivos PINAR </t>
  </si>
  <si>
    <t>Acta del Comité Institucional de Gestión y Desempeño mediante la cual se aprueba el PINAR</t>
  </si>
  <si>
    <t>Enlace de Publicación del PINAR en la página web portal de transparencia y acceso a la información</t>
  </si>
  <si>
    <t xml:space="preserve">Publicación del PINAR en el portal de transparencia y acceso a la información en el sitio web de Fiduprevisora </t>
  </si>
  <si>
    <t>*Grabaciòn Teams (2)
*Presentaciòn (2)</t>
  </si>
  <si>
    <t>PLAN ESTRATÉGICO DE TECNOLOGÍAS DE LA INFORMACIÓN Y LAS COMUNICACIONES -PETI 2026</t>
  </si>
  <si>
    <t>Articulación Planeación Estratégica Institucional (Objetivo Estratégico)</t>
  </si>
  <si>
    <t>Vicepresidencia de tecnología e información</t>
  </si>
  <si>
    <t>Realizar seguimiento mensual al avance de los proyectos incluidos en el PETI.</t>
  </si>
  <si>
    <t xml:space="preserve">Realizar seguimiento mensual con el equipo de la Vicepresidencia de Tecnología, con el fin de identificar recomendaciones, compromisos y proximas acciones a implementar para los proyectos definidos en el PETI a los que se les realiza seguimiento. </t>
  </si>
  <si>
    <t>Política de gobierno  digital</t>
  </si>
  <si>
    <t>Acta de comité primario donde se evidencie la presentacion
conclusiones y compromisos para los proyectos incluidos en el Plan estrategico.
(Mensual)</t>
  </si>
  <si>
    <t>Seguimientos realizados / Seguimientos Planeados</t>
  </si>
  <si>
    <t>Realizar seguimiento de alto nivel al avance de los proyectos contemplados en el PETI</t>
  </si>
  <si>
    <t>Realizar presentación periodica en Junta Directiva o comité de auditoría, donde se evidencie el porcetaje de avance de los proyectos incluidos en el PETI, durante la vigencia definida para el Plan.</t>
  </si>
  <si>
    <t>Extracto del acta de Junta o comité de auditoria con las respectivas observaciones y/o aprobaciones
(Al menos 2 veces en el año)</t>
  </si>
  <si>
    <t>Actualizar o ajustar el Plan Estrategico de TI 2023-2026.</t>
  </si>
  <si>
    <t>Actualizar el PETI de acuerdo al PEI o las desviaciones y variables definidas en los proyectos incluidos en el Plan.</t>
  </si>
  <si>
    <t>Plan Estrategico de TI actualizado y aprobado por Junta Directiva de la sociedad
(Al menos 1 por año)</t>
  </si>
  <si>
    <t>Actualizaciones realizadas / Actualizaciones planteadas</t>
  </si>
  <si>
    <t>Desarrollo de buenas prácticas en arquitectura de servicios.</t>
  </si>
  <si>
    <t>Prestar el suministro de computadores de escritorio y portátiles bajo la modalidad de “computadores como servicio” y prestar los servicios de instalación, soporte, mantenimiento e ingeniería en sitio y por demanda, de los elementos suministrador a Fiduprevisora, junto con el servicio de “mesa de Servicio”</t>
  </si>
  <si>
    <t>Informe de gestion mensual (12) presentado por el proveedor  de la mesa de servicios con el % de los casos atendidos.
(Mensual)</t>
  </si>
  <si>
    <t xml:space="preserve">Informes entregados / Informes Planeados
</t>
  </si>
  <si>
    <t xml:space="preserve">% CUMPLIMIENTO </t>
  </si>
  <si>
    <t>Total Actividades</t>
  </si>
  <si>
    <t>Actividades cerradas</t>
  </si>
  <si>
    <t xml:space="preserve">Promedio de Avance Plan </t>
  </si>
  <si>
    <t>Plan Anual de Adquisiciones 2026</t>
  </si>
  <si>
    <t>META, INDICADOR Y/O ENTREGABLE</t>
  </si>
  <si>
    <t>Vicepresidencia de Desarrollo y Soporte Organizacional</t>
  </si>
  <si>
    <t>Publicación del Plan Anual de Adquisiciones</t>
  </si>
  <si>
    <t>Consolidar, revisar y aprobar el Plan Anual de Adquisiciones y publicarlo en la página web y en el SECOP</t>
  </si>
  <si>
    <t>Gerencia de Adquisiciones y Contratos</t>
  </si>
  <si>
    <t>1 de enero de 2026</t>
  </si>
  <si>
    <t>7 de enero de 2026</t>
  </si>
  <si>
    <t>Plan publicado:
1. Página Web
2. SECOP</t>
  </si>
  <si>
    <t xml:space="preserve">Seguimiento al Plan Anual de Adquisiciones </t>
  </si>
  <si>
    <t>Realizar seguimiento , actualización (en caso de que haya lugar) y publicación del Plan Anual de Adquisiciones correspondiente al primer trimestre (en caso de que haya lugar).</t>
  </si>
  <si>
    <t>31 de marzo de 2026</t>
  </si>
  <si>
    <t>Reporte primer trimestre 
Seguimiento: % de avance ejecutado / % de avance esperado = 
Actualización y publicación del Plan (en caso de que haya lugar).</t>
  </si>
  <si>
    <t>Realizar seguimiento , actualización (en caso de que haya lugar) y publicación del Plan Anual de Adquisiciones correspondiente al segundo trimestre (en caso de que haya lugar).</t>
  </si>
  <si>
    <t>1 de abril 2026</t>
  </si>
  <si>
    <t>30 de junio de 2026</t>
  </si>
  <si>
    <t>Reporte segundo trimestre 
Seguimiento: % de avance ejecutado / % de avance esperado = 
Actualización y publicación del Plan (en caso de que haya lugar).</t>
  </si>
  <si>
    <t>Realizar seguimiento , actualización (en caso de que haya lugar) y publicación del Plan Anual de Adquisiciones correspondiente al tercer trimestre (en caso de que haya lugar).</t>
  </si>
  <si>
    <t>1 de julio 2026</t>
  </si>
  <si>
    <t>30 de septiembre de 2026</t>
  </si>
  <si>
    <t>Reporte tercer  trimestre 
Seguimiento: % de avance ejecutado / % de avance esperado = 
Actualización y publicación del Plan (en caso de que haya lugar).</t>
  </si>
  <si>
    <t>Realizar seguimiento , actualización (en caso de que haya lugar) y publicación del Plan Anual de Adquisiciones correspondiente al cuarto trimestre (en caso de que haya lugar).</t>
  </si>
  <si>
    <t>1 de octubre 2026</t>
  </si>
  <si>
    <t>31 de diciembre de 2026</t>
  </si>
  <si>
    <t>Reporte cuarto trimestre 
Seguimiento: % de avance ejecutado / % de avance esperado = 
Actualización y publicación del Plan (en caso de que haya lugar).</t>
  </si>
  <si>
    <t>RIESGOS</t>
  </si>
  <si>
    <t xml:space="preserve">CONTROLES </t>
  </si>
  <si>
    <t>Total Riesgos</t>
  </si>
  <si>
    <t>Total de Riesgos en zona Aceptable</t>
  </si>
  <si>
    <t xml:space="preserve">Total de Riesgos en zona No Aceptable </t>
  </si>
  <si>
    <t xml:space="preserve">Tipo Tecnológico </t>
  </si>
  <si>
    <t xml:space="preserve">Tipo Estratégico </t>
  </si>
  <si>
    <t xml:space="preserve">Tipo Documental o Procedimental </t>
  </si>
  <si>
    <t>Registro de plataforma tecnológica de seguimiento y valoración de riesgos</t>
  </si>
  <si>
    <t>100-(CRNA/ CRT)
CRNA: Cantidad de riesgos residuales que están en cuadrantes con valores IMPORTANTE o INACEPETABLE.
CRT: Cantidad de riesgos residuales tratados.</t>
  </si>
  <si>
    <t xml:space="preserve">Contar con una gestión integral del riesgo que garantice la NO materialización de eventos que afecten negativamente el  patrimonio, la reputación o la estructura de costos  eficientes de la Sociedad </t>
  </si>
  <si>
    <t>GR-SGSI</t>
  </si>
  <si>
    <t>Inventarios de Activos de Información</t>
  </si>
  <si>
    <t>Gestión de inventarios de acticos de información</t>
  </si>
  <si>
    <t>Oficial de Seguridad de la Información</t>
  </si>
  <si>
    <t>Recursos propios</t>
  </si>
  <si>
    <t>Seguridad Digital</t>
  </si>
  <si>
    <t xml:space="preserve">Documentos Actualizados con los inventarios de activos de información </t>
  </si>
  <si>
    <t>Número de procesos con inventario actualizado/Número de procesos con inventario de activos declarado</t>
  </si>
  <si>
    <t>Tratamiento de Riesgos de seguridad de la información</t>
  </si>
  <si>
    <t>Gestionar los riesgos de seguridad de la información, ciberseguridad,  protección de datos personales y continuidad de negocio, hasta llevarlos a un nivel de riesgo aceptable acorde al apetito de riesgo de la Entidad y realizar monitoreo constante  para que no se salga de esos niveles.</t>
  </si>
  <si>
    <t>Número de riesgos tratados / Número de riesgos residuales que estén en cuadrantes con valores IMPORTANTE o INACEPTABLE.</t>
  </si>
  <si>
    <t>Tratamiento de Incidentes de Seguridad y Privacidad de la Información</t>
  </si>
  <si>
    <t>Gestión de incidentes de seguridad de la información.</t>
  </si>
  <si>
    <t>Reportes del eventos a la SFC / incidentes de seguridad</t>
  </si>
  <si>
    <t>Número de incidentes tratados/Número de incidentes identificados</t>
  </si>
  <si>
    <t xml:space="preserve">Socialización y sensibilización de seguridad de la información </t>
  </si>
  <si>
    <t>Gestión de sensibilización de Seguridad de la información a la Fiduprevisora</t>
  </si>
  <si>
    <t>Correo de seguimiento.</t>
  </si>
  <si>
    <t>Numero de capacitaciones ejecutadas/ Numero de capacitaciones planeadas</t>
  </si>
  <si>
    <t>Tratamiento de vulnerabilidades técnicas</t>
  </si>
  <si>
    <t>Monitoreo de gestión de vulnerabilidades CRITICAS y ALTAS identificas en la infraestrucutra tecnologica de la entidad.</t>
  </si>
  <si>
    <t>Número de seguimientos realizados/Numero de seguimientos planeados</t>
  </si>
  <si>
    <t>Tratamiento de No conformidades y Oportunidades de Mejora del sistema de Gestión de Seguridad de la información (SGSI)</t>
  </si>
  <si>
    <t>Gestión de No conformidades y Oportunidades de Mejora del sistema de Gestión de Seguridad de la información (SGSI)</t>
  </si>
  <si>
    <t>Relación de Hallazgos con registros de seguimiento</t>
  </si>
  <si>
    <t>Número de hallazgos tratados (Cerrados o prorrogados)/Número de hallazgos identificados o declarados</t>
  </si>
  <si>
    <t>Revisión de cumplimiento de terceros críticos.</t>
  </si>
  <si>
    <t>Gestión y monitoreo de cumplimiento de terceros críticos</t>
  </si>
  <si>
    <t>Plan de monitoreo de cumplimineto de terceros críticos</t>
  </si>
  <si>
    <t>Número de verificaciones realizadas /número de verifiaciones programadas</t>
  </si>
  <si>
    <t>Validación y cumplimiento de Derechos de propiedad intelectual (DPI).</t>
  </si>
  <si>
    <t>Validación de monitoreo y cumplimiento con la normatividad de protección de derechos de autor.</t>
  </si>
  <si>
    <t>Número de escaneos ejecutados / Número de escaneos programados</t>
  </si>
  <si>
    <t>Gestión de reporte de BD ante la SIC - Protección de datos personales</t>
  </si>
  <si>
    <t>Validación de reporte y actuazlaición de las BD de datos de la fiduprevisora en la plataforma de la superintendencia de Industria y Comercio</t>
  </si>
  <si>
    <t>Actas/registro o soporte  de validación</t>
  </si>
  <si>
    <t>Número de bases de datos  reportadas en el inventario/Número de bases de datos reportadas en la laltaforma RNBD de la SIC</t>
  </si>
  <si>
    <t>PLAN  ANUAL DE TRABAJO DE SEGURIDAD Y SALUD EN EL TRABAJO 2026</t>
  </si>
  <si>
    <t>Erika Ximena Arias Fisco
Profesional en Administración en Salud Ocupacional; 
Licencia Salud Ocupacional mediante Resolución 687 del 17/01/2018</t>
  </si>
  <si>
    <t xml:space="preserve">1. OBJETIVO </t>
  </si>
  <si>
    <t>Definir los lineamientos, programas, acciones e iniciativas, para el aseguramiento del cumplimiento de los criterios en materia de seguridad y salud en el trabajo, con el fin de propender por el bienestar integral de los colaboradores de la Fiduprevisora S.A.</t>
  </si>
  <si>
    <t xml:space="preserve">2. ALCANCE </t>
  </si>
  <si>
    <t>El Plan de trabajo tendra como alcance todos los funcionarios de Fiduprevisora independiente del modo de contratación, incluyendo CAU y sedes a nivel nacional, para el año 2026.</t>
  </si>
  <si>
    <t>3. METAS</t>
  </si>
  <si>
    <t>Cumplir el 90% de las actividades a desarrollar</t>
  </si>
  <si>
    <t>PLAZO DETERMINADO PARA SU CUMPLIMIENTO</t>
  </si>
  <si>
    <t>FECHA PLANEADA DEL CUMPLIMIENTO</t>
  </si>
  <si>
    <t>31 diciembre de 2026</t>
  </si>
  <si>
    <t>OBJETIVOS</t>
  </si>
  <si>
    <t>DOCUMENTACION</t>
  </si>
  <si>
    <t>ACTIVIDAD A DESARROLLAR</t>
  </si>
  <si>
    <t>ENE</t>
  </si>
  <si>
    <t>FEB</t>
  </si>
  <si>
    <t>MAR</t>
  </si>
  <si>
    <t>ABR</t>
  </si>
  <si>
    <t>MAY</t>
  </si>
  <si>
    <t>JUN</t>
  </si>
  <si>
    <t>JUL</t>
  </si>
  <si>
    <t>AGO</t>
  </si>
  <si>
    <t>SEP</t>
  </si>
  <si>
    <t>OCT</t>
  </si>
  <si>
    <t>NOV</t>
  </si>
  <si>
    <t>DIC</t>
  </si>
  <si>
    <t>% Cumplimiento actividad/fase</t>
  </si>
  <si>
    <t xml:space="preserve">RESPONSABLE (s) </t>
  </si>
  <si>
    <t>EVIDENCIAS</t>
  </si>
  <si>
    <t>OBSERVACIONES</t>
  </si>
  <si>
    <r>
      <t xml:space="preserve">Cuando se cumpla se marca con 1, en </t>
    </r>
    <r>
      <rPr>
        <b/>
        <sz val="11"/>
        <color rgb="FFDD0806"/>
        <rFont val="Aptos Narrow"/>
        <family val="2"/>
        <scheme val="minor"/>
      </rPr>
      <t>P si es  (Planeado)</t>
    </r>
    <r>
      <rPr>
        <b/>
        <sz val="11"/>
        <color rgb="FF000000"/>
        <rFont val="Aptos Narrow"/>
        <family val="2"/>
        <scheme val="minor"/>
      </rPr>
      <t xml:space="preserve"> o con </t>
    </r>
    <r>
      <rPr>
        <sz val="11"/>
        <color rgb="FF000000"/>
        <rFont val="Aptos Narrow"/>
        <family val="2"/>
        <scheme val="minor"/>
      </rPr>
      <t xml:space="preserve">1 si es </t>
    </r>
    <r>
      <rPr>
        <b/>
        <sz val="11"/>
        <color rgb="FF008080"/>
        <rFont val="Aptos Narrow"/>
        <family val="2"/>
        <scheme val="minor"/>
      </rPr>
      <t>(Ejecutado)</t>
    </r>
    <r>
      <rPr>
        <sz val="11"/>
        <color rgb="FF008080"/>
        <rFont val="Aptos Narrow"/>
        <family val="2"/>
        <scheme val="minor"/>
      </rPr>
      <t xml:space="preserve"> </t>
    </r>
  </si>
  <si>
    <t>POLITICA SST</t>
  </si>
  <si>
    <t>Asegurar el compromiso de la alta dirección y la articulación del Plan de Trabajo con la estrategia organizacional, para Proteger la seguridad y salud en todos los funcionarios, mediante la mejora continua del Sistema de Gestión de Seguridad y Salud en el Trabajo (SG-SST).</t>
  </si>
  <si>
    <t>Recursos SG-SST</t>
  </si>
  <si>
    <t>Proyección de presupuesto para SG-SST</t>
  </si>
  <si>
    <t>P*</t>
  </si>
  <si>
    <t>Líder de Seguridad y Salud en el Trabajo</t>
  </si>
  <si>
    <t>Presupuesto SST vigencia 2026</t>
  </si>
  <si>
    <t>RESPONSABLE LIDER SST (PLANTA)</t>
  </si>
  <si>
    <t>WILBER WELKY</t>
  </si>
  <si>
    <t>E*</t>
  </si>
  <si>
    <t>Políticas del SG-SST, roles y responsabilidades</t>
  </si>
  <si>
    <t>Actualización de las políticas y objetivos del SG-SST, firmas y publicación.</t>
  </si>
  <si>
    <t xml:space="preserve">Resolución Políticas </t>
  </si>
  <si>
    <t>Roles y responsabilidades</t>
  </si>
  <si>
    <t>Firma de responsabilidades del SG-SST</t>
  </si>
  <si>
    <t>Forms de responsabilidades</t>
  </si>
  <si>
    <t>EQUIPO SST</t>
  </si>
  <si>
    <t>Inducción y reinducción SG-SST</t>
  </si>
  <si>
    <t>Actualización y ejecución de la inducción y reinducción en el SIG (Incluyendo temas SST)</t>
  </si>
  <si>
    <t xml:space="preserve">Presentación inducción y reinducción SST </t>
  </si>
  <si>
    <t>Reglamento de higiene y seguridad industrial</t>
  </si>
  <si>
    <t>Actualización publicación del Reglamento de Higiene y Seguridad Industrial</t>
  </si>
  <si>
    <t>Resolución Reglamento</t>
  </si>
  <si>
    <t>Plan de capacitación y formación 2026</t>
  </si>
  <si>
    <t>Actualización del plan de capacitación para la vigencia de 2026</t>
  </si>
  <si>
    <t>Plan de capacitación vigencia 2026</t>
  </si>
  <si>
    <t>IDENTIFICACIÓN DE PELIGROS, VALORACIÓN DE RIESGOS Y DETERMINACIÓN DE CONTROLES</t>
  </si>
  <si>
    <t>Conocer y entender los riesgos de la organización, orientarnos en la definición de los objetivos de control y acciones propias para su gestión.</t>
  </si>
  <si>
    <t>Matriz de Riesgos actualizada de acuerdo a cargos y puestos de trabajo</t>
  </si>
  <si>
    <t>Actualización de las Matrices de Peligros, Valoración de Riesgos y Determinación de controles.</t>
  </si>
  <si>
    <t>Matrices IPVR - actualizada</t>
  </si>
  <si>
    <t xml:space="preserve">DAYANA </t>
  </si>
  <si>
    <t>Divulgación de Matrices de peligros y valoración de riesgos por sede</t>
  </si>
  <si>
    <t>Forms de asistencia - registro fotografico</t>
  </si>
  <si>
    <t>INSTRUMENTO DE VERIFICACIÓN DE REQUISITOS LEGALES</t>
  </si>
  <si>
    <t>Cumplir con la normatividad nacional vigente aplicable en materia del SG-.SST</t>
  </si>
  <si>
    <t>Matriz de Requisitos Legales actualizada de acuerdo a la Normativa Legal Vigente aplicable a la actividad económica</t>
  </si>
  <si>
    <t>Actualización del instrumento de verificación de requisitos legales</t>
  </si>
  <si>
    <t>Matriz De Requisitos Legales actualizada</t>
  </si>
  <si>
    <t>WILBER</t>
  </si>
  <si>
    <t>Seguimiento al cumplimiento de requisitos legales</t>
  </si>
  <si>
    <t>Acta de reunión</t>
  </si>
  <si>
    <t>SEGURIDAD E HIGIENE OCUPACIONAL</t>
  </si>
  <si>
    <t>Prevenir las condiciones de riesgo que puedan dar origen a accidentes y enfermedades laborales a través de la identificación de peligros, valoración de riesgos y determinación de controles, con el fin de lograr el mejoramiento continuo de la gestión de seguridad y salud en el trabajo.</t>
  </si>
  <si>
    <t>Programa de Inspecciones de Seguridad</t>
  </si>
  <si>
    <t>Actualizar plan de inspección vigencia 2026</t>
  </si>
  <si>
    <t>Plan de inspecciones actualizado</t>
  </si>
  <si>
    <t>CLELIA DAYANA</t>
  </si>
  <si>
    <t>Realizar inspecciones de seguridad de acuerdo al plan de inspección</t>
  </si>
  <si>
    <t xml:space="preserve">Formato de Inspecciones </t>
  </si>
  <si>
    <t>Seguimiento de Acciones correctivas y preventivas generadas de las inspecciones realizadas.</t>
  </si>
  <si>
    <t>Informe de seguimiento acciones correctivas preventivas y de mejora (ACPM) y reporte de actos y condiciones inseguras.</t>
  </si>
  <si>
    <t>Reporte de actos y condiciones inseguras seguimientos de planes de acción</t>
  </si>
  <si>
    <t>COMITES EN SEGURIDAD Y SALUD EN EL TRABAJO</t>
  </si>
  <si>
    <t xml:space="preserve">El comité de seguridad y salud en el trabajo tiene por objeto Promover una cultura de prevención en todas las áreas de la Fiduprevisora. Promover la ejecución de trabajos seguros y saludables.
El comité de convivencia laboral tiene por objeto la prevención y solución de las situaciones causadas por conductas de acoso laboral de los trabajadores al interior de la Institución, procurando generar una conciencia colectiva conviviente, con el fin de promover el trabajo en condiciones dignas y justas.
</t>
  </si>
  <si>
    <t xml:space="preserve">Gestión de los comités del SG-SST 
</t>
  </si>
  <si>
    <t>Reuniones mensuales COPASST</t>
  </si>
  <si>
    <t>WELKY WILBER</t>
  </si>
  <si>
    <t xml:space="preserve">Revisión y seguimiento de Cursos de 50 horas o actualización de 20 horas del SG-SST </t>
  </si>
  <si>
    <t>Correos electrónicos; directorio comité</t>
  </si>
  <si>
    <t>Rendición de cuentas del COPASST -CCL</t>
  </si>
  <si>
    <t>Acta de rendición de cuentas y presentación</t>
  </si>
  <si>
    <t>COMITE COPASST Y RESPONSABLE LIDER SST</t>
  </si>
  <si>
    <t>Presentación de integrantes del COPASST VIGENCIA 2025-2027</t>
  </si>
  <si>
    <t xml:space="preserve">Pieza comunicativa </t>
  </si>
  <si>
    <t>Reuniones mensuales CCL</t>
  </si>
  <si>
    <t>Presentación de integrantes del CCL VIGENCIA 2025-2027</t>
  </si>
  <si>
    <t>PLAN DE PREPARACIÓN Y RESPUESTA ANTE EMERGENCIAS</t>
  </si>
  <si>
    <t>Analizar las amenazas internas y externas, con el fin de determinar la vulnerabilidad para afrontar una emergencia. Establecer las acciones tendientes a mejorar condiciones de riesgo para disminuir su impacto y reducir el nivel de vulnerabilidad.</t>
  </si>
  <si>
    <t>Plan de Preparación, Prevención y Respuesta ante Emergencia y Contingencia</t>
  </si>
  <si>
    <t>Simulacro de evacuación</t>
  </si>
  <si>
    <t xml:space="preserve">Informe Simulacro </t>
  </si>
  <si>
    <t>ARL POSITIVA</t>
  </si>
  <si>
    <t>Toma de datos en sedes para planes de emergencias</t>
  </si>
  <si>
    <t>Formato toma de datos</t>
  </si>
  <si>
    <t>Actualización planes de emergencias todas las sedes</t>
  </si>
  <si>
    <t>Planes de emergencia actualizados</t>
  </si>
  <si>
    <t>Divulgación del plan de emergencias</t>
  </si>
  <si>
    <t>Registros de asistencia</t>
  </si>
  <si>
    <t>Dotación de elementos e insumos de botiquines todas las sedes</t>
  </si>
  <si>
    <t>Informe de dotación de insumos</t>
  </si>
  <si>
    <t>Entrenamiento Practico brigada de emergencias</t>
  </si>
  <si>
    <t>Registro de asistencia</t>
  </si>
  <si>
    <t>Recarga de extintores</t>
  </si>
  <si>
    <t>Informe de inspección</t>
  </si>
  <si>
    <t>Certificación Primeros Auxilios Psicologicos</t>
  </si>
  <si>
    <t>Certificados</t>
  </si>
  <si>
    <t>PROVEEDOR</t>
  </si>
  <si>
    <t>MEDICINA PREVENTIVA Y DEL TRABAJO</t>
  </si>
  <si>
    <t xml:space="preserve">Preservar y promover la salud, prevenir la enfermedad e incapacidad de los funcionarios de la Fiduprevisora.
</t>
  </si>
  <si>
    <t>Programa de Medicina Preventiva y del Trabajo</t>
  </si>
  <si>
    <t>Registrar el Ausentismo por incapacidad Médica y permisos en la entidad.</t>
  </si>
  <si>
    <t>Líder de Seguridad y Salud en el Trabajo / Talento Humano</t>
  </si>
  <si>
    <t>Informe Comité Primario</t>
  </si>
  <si>
    <t>Realizar actividades para prevención de Ausentismo por Incapacidad Médica.</t>
  </si>
  <si>
    <t>Informe Trimestral 
Registro fotografico</t>
  </si>
  <si>
    <t>ARL BOLIVAR</t>
  </si>
  <si>
    <t>Seguimiento de casos de trabajadores que se encuentren con recomendaciones médico laborales y actualización de bases de datos.</t>
  </si>
  <si>
    <t xml:space="preserve"> LAURA</t>
  </si>
  <si>
    <t xml:space="preserve">Realizar Flayers de preveción de enfermedad y promoción de la salud  </t>
  </si>
  <si>
    <t xml:space="preserve">Flayer </t>
  </si>
  <si>
    <t xml:space="preserve">JUAN </t>
  </si>
  <si>
    <t xml:space="preserve">Informe de condiciones de salud </t>
  </si>
  <si>
    <t xml:space="preserve">Informe de condiciones de Salud </t>
  </si>
  <si>
    <t>IPS</t>
  </si>
  <si>
    <t>Semana de la salud (Talleres Ergonómicos, Talleres de salud mental, salud pública, estilos saludables de vida)</t>
  </si>
  <si>
    <t xml:space="preserve">Formato de asistencia, Registro fotográfico </t>
  </si>
  <si>
    <t>EQUIPO SST - ARL´S -PROVEEDORES</t>
  </si>
  <si>
    <t>Revisión del Perfil de Cargo (profesiograma)</t>
  </si>
  <si>
    <t xml:space="preserve">Acta de revisión perfil de cargo </t>
  </si>
  <si>
    <t>Campañas de concientización SST</t>
  </si>
  <si>
    <t>Registro fotografico - Listado de asistencia</t>
  </si>
  <si>
    <t xml:space="preserve">Realizar campaña Prevención de Consumo de Alcohol, Tabaco y Otras Sustancias Psicoactivas. </t>
  </si>
  <si>
    <t>Registro Fotográfico
Registros de asistencia</t>
  </si>
  <si>
    <t>PVE PARA LA PREVENCION DE DESORDENES MUSCULO-ESQUELETICOS O BIOMECANICO</t>
  </si>
  <si>
    <t>Identificar precozmente efectos hacia la salud derivados de la exposición a Peligro Biomecánico en los ambientes de trabajo y evaluar la eficacia de !as medidas de prevención y control y desarrollar acciones de vigilancia de la salud de los colaboradores.</t>
  </si>
  <si>
    <t>Programa Vigilancia Epidemiológico para la Prevención de Desordenes Musculoesqueléticos.</t>
  </si>
  <si>
    <t>Actualizar plan de PVE Osteomuscular vigencia 2026</t>
  </si>
  <si>
    <t xml:space="preserve">Asesoría ARL / Líder de Seguridad y Salud en el Trabajo </t>
  </si>
  <si>
    <t>PVE actualizado</t>
  </si>
  <si>
    <t>LAURA</t>
  </si>
  <si>
    <t>Inspección de puestos de trabajo y seguimiento a recomendaciones</t>
  </si>
  <si>
    <t>Informe IPT</t>
  </si>
  <si>
    <t>EQUIPO SST - ARL</t>
  </si>
  <si>
    <t>Exámenes Médicos Periódicos Conductor</t>
  </si>
  <si>
    <t>Concepto médico</t>
  </si>
  <si>
    <t>WELKY</t>
  </si>
  <si>
    <t>Actividades de programa actívate (pausas activas y gimnasia laboral)</t>
  </si>
  <si>
    <t>Informe Activate</t>
  </si>
  <si>
    <t>EQUIPO SST - ARL BOLIVAR</t>
  </si>
  <si>
    <t>PVE PARA LA PREVENCION DE RIESGO PSICOSOCIAL</t>
  </si>
  <si>
    <t>Identificar precozmente efectos hacia la salud derivados de la exposición a Riesgo Psicosocial en los ambientes de trabajo y evaluar la eficacia de !as medidas de prevención y control y desarrollar acciones de vigilancia de la salud de los colaboradores.</t>
  </si>
  <si>
    <t>Programa Integral de Vigilancia Epidemiológico Riesgo Psicosocial</t>
  </si>
  <si>
    <t>Actualización y seguimiento plan de PVE psicosocial vigencia 2026</t>
  </si>
  <si>
    <t>Campaña de tele orientación psicológica y seguimiento de la misma</t>
  </si>
  <si>
    <t>CLELIA</t>
  </si>
  <si>
    <t>PVE PARA LA PREVENCION DE RIESGO VISUAL</t>
  </si>
  <si>
    <t>Identificar precozmente efectos hacia la salud derivados de la exposición a fantores de riesgo visual en los ambientes de trabajo y evaluar la eficacia de !as medidas de prevención y control y desarrollar acciones de vigilancia de la salud de los colaboradores.</t>
  </si>
  <si>
    <t>Programa Integral de Vigilancia Epidemiológico Visual</t>
  </si>
  <si>
    <t>Implementar plan de PVE visual vigencia 2026</t>
  </si>
  <si>
    <t>PVE</t>
  </si>
  <si>
    <t>Seguimiento al cumplimiento de las actividaes del PVE</t>
  </si>
  <si>
    <t>Acta de Seguimiento de actividades</t>
  </si>
  <si>
    <t>PVE PARA LA PREVENCION DE RIESGO AUDITIVO</t>
  </si>
  <si>
    <t>Identificar precozmente efectos hacia la salud derivados de la exposición a fantores de riesgo auditivo en los ambientes de trabajo y evaluar la eficacia de !as medidas de prevención y control y desarrollar acciones de vigilancia de la salud de los colaboradores.</t>
  </si>
  <si>
    <t>Programa Integral de Vigilancia Epidemiológico Auditivo</t>
  </si>
  <si>
    <t>Implementar plan de PVE Auditivo  vigencia 2026</t>
  </si>
  <si>
    <t>PVE PARA LA PREVENCION DE RIESGO CARDIOVASCULAR</t>
  </si>
  <si>
    <t>Identificar precozmente efectos hacia la salud derivados de la exposición a fantores de riesgo cardiovascularen los ambientes de trabajo y evaluar la eficacia de !as medidas de prevención y control y desarrollar acciones de vigilancia de la salud de los colaboradores.</t>
  </si>
  <si>
    <t>Programa Integral de Vigilancia Epidemiológico Cardiovascular</t>
  </si>
  <si>
    <t>Implementar plan de PVE riesgo cardiovascular vigencia 2026</t>
  </si>
  <si>
    <t>FIDUPARENTS</t>
  </si>
  <si>
    <t>Concientizar a la población sobre la importancia de la lactancia en los entornos laborales</t>
  </si>
  <si>
    <t>Fiduparent´s</t>
  </si>
  <si>
    <t>Encuesta Preconocimientos</t>
  </si>
  <si>
    <t>Informe de la encuesta</t>
  </si>
  <si>
    <t>Seguimiento Fiduparents</t>
  </si>
  <si>
    <t xml:space="preserve">Matriz de seguimiento </t>
  </si>
  <si>
    <t>Conversatorios (beneficios de la lactancia materna, propiedades y efectos a corto y largo plazo, técnicas de amamantamiento, extracción, conservación, transporte y suministro de la leche materna, riesgos del uso de biberones y chupos y leche artificial, cuidados de la madre y el bebé (signos de alarma), alimentación complementaria y se incluyen las normas que protegen la maternidad y lactancia en Colombia.)</t>
  </si>
  <si>
    <t>Listados de asistencia</t>
  </si>
  <si>
    <t>PROVEEDORES Y CONTRATISTAS</t>
  </si>
  <si>
    <t>Identificar y evaluar Proveedores y contratistas el desarrollo adecuado y seguro de sus actividades en función de la entidad</t>
  </si>
  <si>
    <t>Proveedores y contratistas</t>
  </si>
  <si>
    <t>Identificación contratistas vigencia 2026</t>
  </si>
  <si>
    <t>Correo electronico</t>
  </si>
  <si>
    <t>Inducción de SST a Proveedores y contratistas</t>
  </si>
  <si>
    <t>EQUIPO SST - RECURSOS FISICOS</t>
  </si>
  <si>
    <t>Validación estandares proveedores y contratistas de acuerdo al SG-SST</t>
  </si>
  <si>
    <t>Check list Estandares SGSST</t>
  </si>
  <si>
    <t>Auditoria de proveedores y contratistas de acuerdo al SG-SST</t>
  </si>
  <si>
    <t>Informe de Auditoría</t>
  </si>
  <si>
    <t xml:space="preserve">Seguimiento y control de planes de acción obtenidos en los planes de mejora resultado de las validaciones de estandares y auditoría </t>
  </si>
  <si>
    <t>Informe Seguimiento Planes de Acción</t>
  </si>
  <si>
    <t>JUAN WILBER</t>
  </si>
  <si>
    <t xml:space="preserve"> PREVENCION DE RIESGO  PUBLICO (Seguridad vial)</t>
  </si>
  <si>
    <t>Establecer directrices para prevenir ,controlar y fomentar la prevención de accidentes de tránsito  aumentando el conocimiento de las normas , prevenir y minimizar los daños y efectos que provocan los accidentes viales</t>
  </si>
  <si>
    <t>Plan Estratégico de Seguridad Vial</t>
  </si>
  <si>
    <t>Validación estandares aplicables PESV</t>
  </si>
  <si>
    <t>Acta Reunión</t>
  </si>
  <si>
    <t xml:space="preserve">ARL POSITIVA  </t>
  </si>
  <si>
    <t>Divulgación política de seguridad Vial</t>
  </si>
  <si>
    <t>Campaña conductas preventivas como actor vial</t>
  </si>
  <si>
    <t>MEDICIONES AMBIENTALES</t>
  </si>
  <si>
    <t>Prevenir la morbilidad y mortalidad por enfermedad por condiciones físicas del lugar de trabajo</t>
  </si>
  <si>
    <t>Detección de condiciones físicas de las instalaciones de la entidad proporcionando medidas preventivas</t>
  </si>
  <si>
    <t>Medición ambiental confort termico</t>
  </si>
  <si>
    <t>Informe de Mediciones</t>
  </si>
  <si>
    <t xml:space="preserve">WELKY </t>
  </si>
  <si>
    <t>EVALUACION INICIAL DEL SGSST</t>
  </si>
  <si>
    <t>Dar cumplimiento a las directrices de la compañía en la implementación del SGSST y Proyecto Teletrabajo</t>
  </si>
  <si>
    <t>Diagnóstico del SGSST</t>
  </si>
  <si>
    <t>Evaluación inicial del SGSST res 0312 /2019</t>
  </si>
  <si>
    <t>RESPONSABLE LIDER SST (PLANTA) Y EQUIPO SST</t>
  </si>
  <si>
    <t>Reportes de estándares mínimos del SGSST ministerio de trabajo</t>
  </si>
  <si>
    <t>Diagnistico de Implementación ISO 45000</t>
  </si>
  <si>
    <t>Avance de la implementación</t>
  </si>
  <si>
    <t>Acta reunión</t>
  </si>
  <si>
    <t>AUDITORIA</t>
  </si>
  <si>
    <t>Cumplir con el ciclo de verificación del Sistema de Gestión de la Seguridad y Salud en el Trabajo</t>
  </si>
  <si>
    <t>Indicadores del SG-SST</t>
  </si>
  <si>
    <t>Gestión y seguimiento de los indicadores del SG-SST</t>
  </si>
  <si>
    <t>Matriz de indicadores</t>
  </si>
  <si>
    <t>WILBER CLELIA</t>
  </si>
  <si>
    <t xml:space="preserve">Verificar e informar el cumplimiento del sistema de gestión en seguridad y salud en el trabajo </t>
  </si>
  <si>
    <t>Rendición de cuentas Alta Dirección SIG (Inmerso el SG-SST)</t>
  </si>
  <si>
    <t xml:space="preserve">RESPONSABLE LIDER SST (PLANTA) </t>
  </si>
  <si>
    <t>Llevar a cabo auditoría Interna en el marco de la programación de auditorías del SG para la vigencia - 2026</t>
  </si>
  <si>
    <t>SUJETO AL CRONOGRAMA DEL AREA ENCARGADA DE PROGRAMAR LAS AUDITORIAS</t>
  </si>
  <si>
    <t>Informe de auditoría</t>
  </si>
  <si>
    <t>TOTAL PROGRAMADO</t>
  </si>
  <si>
    <t>TOTAL EJECUTADO</t>
  </si>
  <si>
    <t>5. RECURSOS ASIGNADOS</t>
  </si>
  <si>
    <t>TIPO DE RECURSOS</t>
  </si>
  <si>
    <t>DETALLE</t>
  </si>
  <si>
    <t>HUMANOS</t>
  </si>
  <si>
    <t>Líder en seguridad y salud en el trabajo, Profesionales de la ARL; profesionales de apoyo temporales; COPASST, CCL, Brigadas de Emergencia</t>
  </si>
  <si>
    <t xml:space="preserve"> FINANCIEROS</t>
  </si>
  <si>
    <t>Para cada vigencia la entidad garantizará a la Gerencia de Talento Humano, recursos para el desarrollo de las actividades o mantenimientos propios del Sistema de Gestión de la Seguridad y Salud en el Trabajo.</t>
  </si>
  <si>
    <t>FISICOS Y TECNOLÓGICOS</t>
  </si>
  <si>
    <t>Equipo de cómputo, electrónicos, mobiliario. Para todo lo anterior, la entidad tiene  previsto un plan de mantenimiento anual a fin de atender las necesidades relacionadas con infraestructura, esto incluye mobiliario y elementos de trabajo previstos para los funcionarios y contratistas de la Fiduprevisora.</t>
  </si>
  <si>
    <t>6. MEDICIÒN Y SEGUIMIENTO</t>
  </si>
  <si>
    <t>PLAZO PARA EL CUMPLIMIENTO Y EJECUCIÓN 2025</t>
  </si>
  <si>
    <t>GRAFICA</t>
  </si>
  <si>
    <t>CUMPLIMIENTO</t>
  </si>
  <si>
    <t>VARIABLES</t>
  </si>
  <si>
    <t>TOTAL</t>
  </si>
  <si>
    <t>INDICADOR</t>
  </si>
  <si>
    <r>
      <rPr>
        <u/>
        <sz val="11"/>
        <color rgb="FF000000"/>
        <rFont val="Aptos Narrow"/>
        <family val="2"/>
        <scheme val="minor"/>
      </rPr>
      <t xml:space="preserve">Actividades ejecutadas *100
</t>
    </r>
    <r>
      <rPr>
        <sz val="11"/>
        <color rgb="FF000000"/>
        <rFont val="Aptos Narrow"/>
        <family val="2"/>
        <scheme val="minor"/>
      </rPr>
      <t>Actividades programadas</t>
    </r>
  </si>
  <si>
    <t>ACTIVIDADES A DESARROLLAR</t>
  </si>
  <si>
    <t>ACTIVIDADES EJECUTADAS</t>
  </si>
  <si>
    <t>RESULTADO</t>
  </si>
  <si>
    <t>META</t>
  </si>
  <si>
    <t>FIRMAS</t>
  </si>
  <si>
    <t xml:space="preserve">
Líder SST
Responsable SST</t>
  </si>
  <si>
    <t xml:space="preserve">
Presidente </t>
  </si>
  <si>
    <t>PLAN DE BIENESTAR E INCENTIVOS 2026</t>
  </si>
  <si>
    <r>
      <t xml:space="preserve">Objetivo: </t>
    </r>
    <r>
      <rPr>
        <sz val="16"/>
        <rFont val="Arial Narrow"/>
        <family val="2"/>
      </rPr>
      <t>Contribuir al mejoramiento de la calidad de la vida personal, familiar y laboral de los funcionarios, buscando fortalecer los niveles de satisfacción, motivación y sentido de pertenencia con la entidad y conllevando de manera conjunta al mejoramiento de la gestión y del desempeño individual e institucional</t>
    </r>
  </si>
  <si>
    <t>EJES ESTRATEGICOS DE BIENESTAR</t>
  </si>
  <si>
    <t>ACTIVIDAD</t>
  </si>
  <si>
    <t xml:space="preserve">DESCRIPCIÓN
</t>
  </si>
  <si>
    <t xml:space="preserve">RUTA CREACIÓN DE VALOR </t>
  </si>
  <si>
    <t>TIEMPO DE EJECUCIÓN</t>
  </si>
  <si>
    <t xml:space="preserve">FUENTE DE FINANCIACIÓN
</t>
  </si>
  <si>
    <t>POBLACIÓN A IMPACTAR</t>
  </si>
  <si>
    <t xml:space="preserve">ENTREGABLE </t>
  </si>
  <si>
    <t>META (actividades o calificación esperada)</t>
  </si>
  <si>
    <t>Actividades programadas</t>
  </si>
  <si>
    <t xml:space="preserve">Actividades ejecutadas </t>
  </si>
  <si>
    <t>EJECUCIÓN (actividades o calificación de la actividad)</t>
  </si>
  <si>
    <t>Resultado  del Indicador</t>
  </si>
  <si>
    <t>% cumplimiento real</t>
  </si>
  <si>
    <t>Seguimiento</t>
  </si>
  <si>
    <t>EJE 1: EQUILIBRIO PSICOSOCIAL</t>
  </si>
  <si>
    <t>Equilibrio entre la vida personal, familiar y laboral</t>
  </si>
  <si>
    <t xml:space="preserve">Eventos deportivos, artisticos y culturales </t>
  </si>
  <si>
    <t xml:space="preserve">Actividades que estimulan el mejoramiento de la salud física y mental, en las que se incluyen actividades de sana competencia, caminata ecológica, torneos deportivos y carreras atléticas, fomentando la recreación y el uso adecuado del tiempo libre. </t>
  </si>
  <si>
    <t>Ruta de felicidad</t>
  </si>
  <si>
    <t>II y III Cuatrimestre</t>
  </si>
  <si>
    <t>Aliados, convenios, caja de compensación y/o presupuesto de Bienestar</t>
  </si>
  <si>
    <t>Funcionarios</t>
  </si>
  <si>
    <t>*Difusión de la actividad  en los medios de comunicación internos
*Listado de los funcionarios participantes
*Resultados encuesta de satisfacción</t>
  </si>
  <si>
    <t>Actividades ejecutadas / Actividades programadas</t>
  </si>
  <si>
    <t xml:space="preserve">Celebración fechas especiales </t>
  </si>
  <si>
    <t>Realizar una actividad en conmemoración de las fechas especiales de la vigencia.</t>
  </si>
  <si>
    <t>I, II y III cuatrimestre</t>
  </si>
  <si>
    <t>Aliados, convenios , caja de compensación y/o presupuesto de Bienestar</t>
  </si>
  <si>
    <t xml:space="preserve">*Difusión de la actividad  en los medios de comunicación internos
*Listado de los funcionarios participantes
</t>
  </si>
  <si>
    <t xml:space="preserve">Actividad para hijos de los funcionarios </t>
  </si>
  <si>
    <t>Actividades lúdicas dirigidas a los hijos de los funcionarios menores de 12 años con ocasión del Día de la Niñez y vacaciones recreativas.</t>
  </si>
  <si>
    <t>I y III cuatrimestre</t>
  </si>
  <si>
    <t>Hijos de funcionarios</t>
  </si>
  <si>
    <r>
      <t>*Difusión de la actividad  en los medios de comunicación internos
*Listado de los funcionarios participantes
*</t>
    </r>
    <r>
      <rPr>
        <sz val="11"/>
        <rFont val="Arial"/>
        <family val="2"/>
      </rPr>
      <t>Resultados encuesta de satisfacción</t>
    </r>
  </si>
  <si>
    <t>Día de la familia</t>
  </si>
  <si>
    <t>Realizar una actividad en conmemoración de la familia, promoviendo espacio de integración entre el funcionario y su familia.</t>
  </si>
  <si>
    <t>III cuatrimestre</t>
  </si>
  <si>
    <t xml:space="preserve">Funcionarios y/o familia </t>
  </si>
  <si>
    <t>Calificación promedio 4.0</t>
  </si>
  <si>
    <t>4.0</t>
  </si>
  <si>
    <t>Factores Psicosociales</t>
  </si>
  <si>
    <t>Bienestar Espiritual</t>
  </si>
  <si>
    <t>Espacio de reflexión como yoga, pilates o meditación.</t>
  </si>
  <si>
    <t>I, II y II cuatrimestre</t>
  </si>
  <si>
    <t>*Listado de los funcionarios participantes
*Divulgación de la actividad
*Resultados encuesta de satisfacción</t>
  </si>
  <si>
    <t>Programa de jubilación y prepensión.</t>
  </si>
  <si>
    <t>Programa para funcionarios que se encuentran próximos a pensionarse para brindarles orientaciones con el objetivo de facilitar la transición en esta etapa.</t>
  </si>
  <si>
    <t xml:space="preserve">Ruta de crecimiento </t>
  </si>
  <si>
    <t>Calidad de vida Laboral</t>
  </si>
  <si>
    <t xml:space="preserve">Integrando ando </t>
  </si>
  <si>
    <t>Actividades de integración de los equipos para promover el trabajo en equipo, creatividad y recursividad.</t>
  </si>
  <si>
    <t>Aliados, convenios, caja de compensación</t>
  </si>
  <si>
    <t>*Difusión de la actividad  en los medios de comunicación internos
*Listado de los funcionarios participantes</t>
  </si>
  <si>
    <t xml:space="preserve">Feria de Bien-Estar
</t>
  </si>
  <si>
    <t xml:space="preserve">Feria bimensual de servicios: ofertas educativa, financiera, vivienda, emprendimientos, salud, entre otros.
</t>
  </si>
  <si>
    <t xml:space="preserve">Ruta de felicidad- Ruta de crecimiento </t>
  </si>
  <si>
    <t>I, II, III cuatrimestre</t>
  </si>
  <si>
    <t>*Difusión de la actividad  en los medios de comunicación internos
*Soportes de la ejecución de la actividad
*Resultados encuesta de satisfacción</t>
  </si>
  <si>
    <t xml:space="preserve">Talleres team Building  para alineación de equipos. </t>
  </si>
  <si>
    <t>Talleres enfocados a la interveción de micro-climas para el cierre de brechas de las diferentes dependencias,  trabajando team building y aspectos para mejorar el sentido de pertenencia de los colaboradores.</t>
  </si>
  <si>
    <t>II y III cuatrimestre</t>
  </si>
  <si>
    <r>
      <t xml:space="preserve">*Listado de los funcionarios participantes
*Divulgación de la actividad </t>
    </r>
    <r>
      <rPr>
        <sz val="11"/>
        <color rgb="FFFF0000"/>
        <rFont val="Arial"/>
        <family val="2"/>
      </rPr>
      <t xml:space="preserve">
</t>
    </r>
    <r>
      <rPr>
        <sz val="11"/>
        <color theme="1"/>
        <rFont val="Arial"/>
        <family val="2"/>
      </rPr>
      <t>*Resultados encuesta de satisfacción</t>
    </r>
  </si>
  <si>
    <t>EJE 2: SALUD MENTAL</t>
  </si>
  <si>
    <t>Prevención de riesgos a la salud</t>
  </si>
  <si>
    <t>Semana de la Salud</t>
  </si>
  <si>
    <t>Actividades enfocadas a promover y fomentar prácticas saludables.</t>
  </si>
  <si>
    <t>Programa Fiducontigo</t>
  </si>
  <si>
    <t>Programa que busca el bienestar emocional, brindando acompañamiento psicosocial virtual o presencial en situaciones como duelo, estrés y problemas emocionales con apoyo de aliados estratégicos y psicólogos capacitados.</t>
  </si>
  <si>
    <t>*Seguimiento solicitudes y atenciones          .  Resultados encuesta de satisfacción del programa</t>
  </si>
  <si>
    <t>Primeros auxilios psicologicos (PAP)</t>
  </si>
  <si>
    <t>Formar a los embajadores EFR en reducir los síntomas de estrés y ayudar a una recuperación saludable después de un evento traumático, un desastre natural, una emergencia de salud pública o incluso una crisis personal.</t>
  </si>
  <si>
    <t>I cuatrimestre</t>
  </si>
  <si>
    <t>*Listado de los funcionarios participantes                        
*Resultados encuesta de satisfacción</t>
  </si>
  <si>
    <t>Higiene mental y psicologica</t>
  </si>
  <si>
    <t>Habitos y estilos de vida saludable</t>
  </si>
  <si>
    <t>Talleres y formación relacionados con hábitos y estilos de vida saludable: manejo de ansiedad, estrés, depresión, administración del tiempo.</t>
  </si>
  <si>
    <t xml:space="preserve">*Listado de los funcionarios participantes
*Divulgación de la actividad
</t>
  </si>
  <si>
    <t>EJE 3: DIVERSIDAD E INCLUSIÓN</t>
  </si>
  <si>
    <t>Fomento de inclusión, diversidad y la equidad</t>
  </si>
  <si>
    <t xml:space="preserve"> Mes de la diversidad en Fiduprevisora 
</t>
  </si>
  <si>
    <t>Acciones para promover el respeto por la diversidad, equidad e inclusión como cultura organizacional.</t>
  </si>
  <si>
    <t>Prevención, atención y medida de proteción</t>
  </si>
  <si>
    <t>Promoción y sensibilización Social</t>
  </si>
  <si>
    <t>Prevención de situaciones asociadas al acoso sexual,  abuso de poder y discriminación (programas de formación, politica DEI, rutas de atención y la integración de bienestar)</t>
  </si>
  <si>
    <t xml:space="preserve"> III cuatrimestre</t>
  </si>
  <si>
    <t>EJE 4: TRANSFORMACIÓN DIGITAL</t>
  </si>
  <si>
    <t>Implementación de ecosistemas digitales - programa de beneficios e incentivos</t>
  </si>
  <si>
    <t>Fiduprevisora establecerá un catálogo de “experiencias” que abarquen beneficios integrales: salud, cultura, familia, hogar, educación, y que el funcionario pueda redimir de forma virtual a la medida de su necesidad. (beneficio + cercano + dinámico + inmediato), a través de un modelo de Fidupuntos.</t>
  </si>
  <si>
    <t>Presupuesto de Bienestar</t>
  </si>
  <si>
    <t>*Resultados de encuesta de satisfacción
*Relación  de funcionarios beneficiados.</t>
  </si>
  <si>
    <t>Capacitación en uso de herramientas digitales</t>
  </si>
  <si>
    <t>Preparación y desarrollo de competencias en el uso de herramientas digitales.</t>
  </si>
  <si>
    <t>I y II cuatrimestre</t>
  </si>
  <si>
    <t>*Listado de los funcionarios participantes
*Divulgación de la actividad
*Evaluación del conocimiento</t>
  </si>
  <si>
    <t>EJE 5: IDENTIDAD Y VOCACIÓN AL SERVICIO</t>
  </si>
  <si>
    <t>Día servidor público</t>
  </si>
  <si>
    <t>Actividad para incentivar a los funcionarios a seguir contribuyendo al servicio público.</t>
  </si>
  <si>
    <t>Ruta de servicio</t>
  </si>
  <si>
    <t>II Cuatrimestre</t>
  </si>
  <si>
    <t>Divulgación código de integridad</t>
  </si>
  <si>
    <t>Actividades de divulgación y aseguramiento de la interiorización de los valores corporativos en todos los funcionarios.</t>
  </si>
  <si>
    <t>Ruta de servicio y ruta de calidad</t>
  </si>
  <si>
    <t xml:space="preserve">*Soportes de los mecanismos utilizados para la divulgación de manera periódica.
</t>
  </si>
  <si>
    <t>Programa de voluntariado</t>
  </si>
  <si>
    <t>Iniciativas alineadas con los ODS: salud y bienestar de las comunidades, programa de voluntariado.</t>
  </si>
  <si>
    <t xml:space="preserve">GERENTE DE TALENTO HUMANO </t>
  </si>
  <si>
    <t>LILIBETH IMPERIO ROJAS FLORES</t>
  </si>
  <si>
    <t xml:space="preserve">TOTAL CUMPLIMIENTO </t>
  </si>
  <si>
    <t xml:space="preserve">COORDINADORA DESARROLLO Y BIENESTAR </t>
  </si>
  <si>
    <t>JOHANNA ALDANA ARCINIEGAS</t>
  </si>
  <si>
    <t>PLAN INSTITUCIONAL DE CAPACITACIÓN - PIC 2026</t>
  </si>
  <si>
    <t>El objetivo principal del Plan Institucional de Capacitación (PIC), es fortalecer las capacidades, habilidades y conocimientos de los funcionarios, para propiciar un talento humano más competente y comprometido con el aprendizaje continuo y el desempeño laboral en la organización.</t>
  </si>
  <si>
    <t>Programa/Área Organizativa</t>
  </si>
  <si>
    <t>Actividad/Capacitación</t>
  </si>
  <si>
    <t>Eje de conocimiento</t>
  </si>
  <si>
    <t>Equipos a impactar</t>
  </si>
  <si>
    <t>Descripción de la capacitación/Objetivo</t>
  </si>
  <si>
    <t>Intensidad horaria</t>
  </si>
  <si>
    <t>Fuente de Financiación</t>
  </si>
  <si>
    <t>N de funcionarios a impactar</t>
  </si>
  <si>
    <t xml:space="preserve">Meta </t>
  </si>
  <si>
    <t>Resultado meta</t>
  </si>
  <si>
    <t>Cronograma 2025</t>
  </si>
  <si>
    <t xml:space="preserve">% Avance cumplimiento PIC </t>
  </si>
  <si>
    <t>% Cumplimiento PIC</t>
  </si>
  <si>
    <t xml:space="preserve">Seguimiento </t>
  </si>
  <si>
    <t>I CUATRIMESTRE</t>
  </si>
  <si>
    <t>II CUATRIMESTRE</t>
  </si>
  <si>
    <t>III CUATRIMESTRE</t>
  </si>
  <si>
    <t>ENTRENAMIENTO  EN PUESTO DE  TRABAJO - CAPACITACIONES TÉCNICAS ESPECÍFICAS</t>
  </si>
  <si>
    <t>AUDITORÍA CORPORATIVA</t>
  </si>
  <si>
    <t xml:space="preserve">Asistencia congreso </t>
  </si>
  <si>
    <t>Probidad, ética e identidad de lo público</t>
  </si>
  <si>
    <t>Auditoría Corporativa</t>
  </si>
  <si>
    <t>Conocer las principales perspectivas y practicas, experiencias exitosas y en general, de las principales tendencias que están demarcando el futuro de los Auditores Internos.</t>
  </si>
  <si>
    <t xml:space="preserve">Presupuesto de Capacitación </t>
  </si>
  <si>
    <t>Soporte de inscripción</t>
  </si>
  <si>
    <t>N de funcionarios  que asistieron /N  funcionarios a impactar</t>
  </si>
  <si>
    <t>p</t>
  </si>
  <si>
    <t>P</t>
  </si>
  <si>
    <t>E</t>
  </si>
  <si>
    <t>Fortalecer la capacidad para analizar y auditar los estados financieros, identificando su razonabilidad, el uso de herramientas tecnológicas en la auditoría y las principales señales de alerta que permitan detectar riesgos o inconsistencias.</t>
  </si>
  <si>
    <t>Programa de Certificado en Control Interno COSO</t>
  </si>
  <si>
    <t>Habilidades y competencias</t>
  </si>
  <si>
    <t>Respaldar su capacidad profesional para demostrar su conocimiento del Marco Integrado - Control Interno COSO (el Marco) y aportarle los conocimientos y herramientas necesarias para aplicar el Marco de forma eficaz.</t>
  </si>
  <si>
    <t>Reporte de asistencia y certificado</t>
  </si>
  <si>
    <t>UNIDAD DE CONTROL INTERNO DISCIPLINARIO</t>
  </si>
  <si>
    <t>Diplomado en derecho disciplinario</t>
  </si>
  <si>
    <t>Unidad control interno disciplinario UCID</t>
  </si>
  <si>
    <t>Fortalecer las capacidades técnicas del equipo disciplinario mediante la actualización práctica en el Código General Disciplinario, especialmente en la etapa de instrucción y la redacción del pliego de cargos, contribuyendo al fortalecimiento del control interno disciplinario de la entidad.</t>
  </si>
  <si>
    <t>VIC FONDO DE PRESTACIONES</t>
  </si>
  <si>
    <t>Normatividad de servicio al cliente</t>
  </si>
  <si>
    <t>Vic Fondo de prestaciones</t>
  </si>
  <si>
    <t>Desarrollar las competencias normativas de los funcionarios del nuevo modelo FOMAG, mediante el fortalecimiento del conocimiento y la correcta aplicación de la normatividad de servicio al cliente, con el propósito de mejorar la atención al usuario, garantizar la protección del consumidor financiero y asegurar el adecuado manejo documental, conforme a los lineamientos institucionales y legales vigentes.</t>
  </si>
  <si>
    <t>Resolución de conflictos y trabajo en equipo</t>
  </si>
  <si>
    <t>Fortalecer las competencias de los funcionarios de la dependencia en resolución de conflictos y trabajo en equipo, mediante el desarrollo de habilidades de comunicación efectiva, colaboración y manejo constructivo de diferencias, con el fin de promover un ambiente laboral armónico, optimizar la articulación entre áreas y contribuir al cumplimiento eficiente de los objetivos institucionales de Fiduprevisora.</t>
  </si>
  <si>
    <t>VIC DE DESARROLLO Y SOPORTE ORGANIZACIONAL</t>
  </si>
  <si>
    <t>Curso excelencia efr</t>
  </si>
  <si>
    <t>Mujeres, inclusión y diversidad</t>
  </si>
  <si>
    <t>GTH</t>
  </si>
  <si>
    <t>Promover prácticas laborales responsables que impulsen la excelencia y el equilibrio entre la vida personal, familiar y laboral.</t>
  </si>
  <si>
    <t>Curso en ASG</t>
  </si>
  <si>
    <t>Territorio, vida y ambiente</t>
  </si>
  <si>
    <t>Vic Desarrollo</t>
  </si>
  <si>
    <t>Formar a los funcionarios en t principios de sostenibilidad ambiental  para la mejora de los provesos propios administrativos de Fiduprevisora</t>
  </si>
  <si>
    <t>Derecho laboral</t>
  </si>
  <si>
    <t>Brindar herramientas para la adecuada gestión de las relaciones laborales conforme a la legislación colombiana.</t>
  </si>
  <si>
    <t>GERENCIA DE RIESGOS</t>
  </si>
  <si>
    <t>Compliance y anticorrupción en el sector público y privado</t>
  </si>
  <si>
    <t>Gerenencia de riesgos</t>
  </si>
  <si>
    <t>Prevenir, identificar y gestionar riesgos de corrupción y otros delitos, desarrollando en la empresa un marco ético y normativo sólido</t>
  </si>
  <si>
    <t>Reporte de asistencia y  certificado</t>
  </si>
  <si>
    <t xml:space="preserve">Gerencia de Riesgos </t>
  </si>
  <si>
    <t>Este congreso reúne a expertos del sector, profesionales y responsables de la toma de decisiones, ofreciendo un programa integral que aborda los principales desafíos y avances en la prevención de riesgos. Se presenta una oportunidad única para explorar las mejores prácticas tanto en la industria como en el sector financiero, con un enfoque en la gestión efectiva de riesgos y el cumplimiento normativo</t>
  </si>
  <si>
    <t>Norma ISO 27001:2022 y Norma ISO 42001:2023</t>
  </si>
  <si>
    <t>Capacitar a profesionales para la implementación y auditoria de la nueva versión (2022) que imparte las buenas prácticas de gobernanza, implementación y monitoreo de la seguridad de la información.</t>
  </si>
  <si>
    <t xml:space="preserve">VIC INVERSIONES </t>
  </si>
  <si>
    <t>Vicepresidencia de inversiones</t>
  </si>
  <si>
    <t>Foro sectorial directo para fiduciarias, reguladores y gestores ideal para posicionamiento, influencia regulatoria y alianzas.</t>
  </si>
  <si>
    <t>Se requiere la participación en este congreso, para efectos de actualizar los conceptos financieros y conocer las tendencias locales e internacionales en materia de regulación, que impactan la labor de las entidades vigiladas por la SFC.</t>
  </si>
  <si>
    <t>Curso Swaps Financieros</t>
  </si>
  <si>
    <t>Transformación digital y cibercultura</t>
  </si>
  <si>
    <t>Gerencia de Mercados, Gerencia FICs, Gerencia de Portafolios, Posición Propia</t>
  </si>
  <si>
    <t>Capacitar a gestores y traders en las diferentes herramientas relacionadas con swaps, los cuales pueden ser utilizados en la gestión de los portafolios administrados.</t>
  </si>
  <si>
    <t>VIC DE TECNOLOGIA E INFORMACIÓN</t>
  </si>
  <si>
    <t>Gestión de Riesgos Digitales: Ciberseguridad e Inteligencia Artificial</t>
  </si>
  <si>
    <t>Vic Tecnología</t>
  </si>
  <si>
    <t>Fortalecer las capacidades de los funcionarios en la gestión de riesgos digitales asociados a la ciberseguridad y al uso de la inteligencia artificial, mediante el reconocimiento de amenazas, vulnerabilidades y buenas prácticas, con el fin de proteger la información institucional, apoyar la toma de decisiones tecnológicas seguras y contribuir al cumplimiento de los lineamientos normativos y estratégicos de la Vicepresidencia de Tecnología.</t>
  </si>
  <si>
    <t>VIC FINANCIERA</t>
  </si>
  <si>
    <t>Inteligencia artificial para operaciones en el sector fiduciario</t>
  </si>
  <si>
    <t>Vic Financiera</t>
  </si>
  <si>
    <t>Avanzar en el conocimiento y uso de herramientas de inteligencia artificial para automatizar procesos repetitivos de tesorería, pagaduría e identificación de ingresos, fortaleciendo los procesos operativos institucionales.</t>
  </si>
  <si>
    <t>Cumbre del Instituto Nacional de Contadores Públicos</t>
  </si>
  <si>
    <t>Gerencia de contabilidad</t>
  </si>
  <si>
    <t>Fortalecer el conocimiento contable, fiscal y financiero mediante la actualización normativa y el intercambio de buenas prácticas que aporten a la eficiencia y al cumplimiento institucional.</t>
  </si>
  <si>
    <t>Grafologia y Dactiloscopia</t>
  </si>
  <si>
    <t>Gerencia de Back Office</t>
  </si>
  <si>
    <t xml:space="preserve">Teniendo en cuenta la importancia y la seguridad frente a los pagos realizados  en los FIC se hace necesario adquirir y renovar  conocimientos  en el tema  del visado, firmas y huellas. </t>
  </si>
  <si>
    <t>Vic comercial</t>
  </si>
  <si>
    <t>La participación de Fiduprevisora S.A. en el Congreso representa una oportunidad estratégica para fortalecer su posicionamiento institucional, actualizar conocimientos técnicos en gestión de tesorería y promover sus soluciones fiduciarias ante los principales actores del sistema financiero nacional.</t>
  </si>
  <si>
    <t>VIC JURIDICA</t>
  </si>
  <si>
    <t>Vicepresidencia  Jurídica</t>
  </si>
  <si>
    <t>Conocer las tendencias y cambios normativos en materia de regulación financiera, así como el impacto jurídico de la inteligencia artificial en la prestación de servicios financieros, para facilitar la adecuada incorporación de estos conceptos en los asuntos liderados por el área jurídica.</t>
  </si>
  <si>
    <t>Vicepresidencia Jurídica</t>
  </si>
  <si>
    <t>Actualizar conceptos, tanto internacionales como locales, sobre desarrollo económico y urbano con enfoque en sostenibilidad, a partir del intercambio con líderes políticos, sociales y empresariales, así como sobre las estrategias conjuntas entre la banca y el sector público para impulsar la reactivación económica, permitiendo la adecuada incorporación de estos enfoques en los asuntos liderados por el área jurídica.</t>
  </si>
  <si>
    <t>Derecho procesal</t>
  </si>
  <si>
    <t>Fortalecer el conocimiento de la Vicepresidencia Jurídica en materia de derecho laboral, mediante la actualización normativa y jurisprudencial, que permita una adecuada gestión de los asuntos laborales y la mitigación de riesgos legales para la organización.</t>
  </si>
  <si>
    <t>Formación en cumplimiento normativo</t>
  </si>
  <si>
    <t>La asistencia a esta capacitación permitirá fortalecer los conocimientos en cumplimiento normativo, reforzar los lineamientos en materia de transparencia y control, y desarrollar competencias clave para la correcta aplicación del sistema SAGRILAFT y PTEE.</t>
  </si>
  <si>
    <t>Grupo focal</t>
  </si>
  <si>
    <t>DIRECCIÓN SARLAFT</t>
  </si>
  <si>
    <t>Dirección Sarlaft</t>
  </si>
  <si>
    <t>Fortalecer la gestión de prevención del riesgo de fraude mediante la actualización en enfoques regulatorios y operativos, a partir del conocimiento de las principales modalidades y tipologías que representan mayores amenazas para el sector financiero.</t>
  </si>
  <si>
    <t>VICEPRESIDENCIA DE CONTRATACIÓN DERIVADA</t>
  </si>
  <si>
    <t>Derecho Fiduciario</t>
  </si>
  <si>
    <t>Vic contratación derivada</t>
  </si>
  <si>
    <t xml:space="preserve">Se requiere fortalecer los conocimientos y percepciones de los abogados en la gestion contractual, a fin de sensibilizar como repercute en los negocios fiduciarios administrados por Fiduprevisora. </t>
  </si>
  <si>
    <t>Derecho de seguros</t>
  </si>
  <si>
    <t>Fortalecer las competencias jurídicas y técnicas de los funcionarios en materia de Derecho de Seguros, mediante la actualización normativa y el análisis de los principios, coberturas, obligaciones y responsabilidades contractuales, con el fin de garantizar una adecuada estructuración, evaluación y gestión de los contratos de seguros, mitigando riesgos y asegurando el cumplimiento de los lineamientos legales e institucionales.</t>
  </si>
  <si>
    <t>VICEPRESIDENCIA DE PLANEACIÓN</t>
  </si>
  <si>
    <t>Mentoria en modelos de costeo</t>
  </si>
  <si>
    <t>Vic Planeación</t>
  </si>
  <si>
    <t>Fortalecer las capacidades de los participantes en la identificación, clasificación y análisis de los costos de una organización, mediante el uso de modelos de costeo, con el fin de estimar el esfuerzo económico asociado a productos o servicios y apoyar la toma de decisiones estratégicas, financieras y operativas.</t>
  </si>
  <si>
    <t>VICEPRESIDENCIA DE TRANSFORMACIÓN Y ARQUITECTURA</t>
  </si>
  <si>
    <t>Vic Transformación</t>
  </si>
  <si>
    <t>Fortalecer la cultura de innovación de la entidad mediante la participación en eventos nacionales de alto impacto en innovación y banca, con el fin de identificar tendencias y mejores prácticas que puedan ser implementadas en la entidad</t>
  </si>
  <si>
    <t xml:space="preserve">Curso Virtual de Lenguaje Claro para Servidores Públicos de Colombia </t>
  </si>
  <si>
    <t>Gerencia de servicio al cliente</t>
  </si>
  <si>
    <t>Fortalecer el servicio al cliente interno y externo de los funcionarios de la entidad, de acuerdo con la normatividad vigente en cuanto lenguaje claro y trato justo, atención inclusiva. Se requiere fortalecer las habilidades de los funcionarios que atienden público presencial, teniendo en cuenta las características de los usuarios de los diferentes negocios de la entidad. Políticas vigentes en materia racionalización de trámites</t>
  </si>
  <si>
    <t>Metodología de vigilancia y prospectiva con enfoque en innovación</t>
  </si>
  <si>
    <t>Gerencia de innovación</t>
  </si>
  <si>
    <t>Fortalecer las capacidades de los funcionarios en la aplicación de la Metodología de Vigilancia y Prospectiva con enfoque en innovación, con el fin de implementar de manera estructurada estos procesos en el Sistema de Gestión de Innovación</t>
  </si>
  <si>
    <t>VIC COMERCIAL</t>
  </si>
  <si>
    <t>Participar en el Congreso de Confecámaras como un espacio estratégico para conocer y analizar las acciones que adelantan las Cámaras de Comercio de Colombia en beneficio de los empresarios, así como para identificar propuestas y lineamientos que contribuyan al crecimiento económico del país, permitiendo a la entidad capturar buenas prácticas, tendencias y oportunidades aplicables a la gestión institucional.</t>
  </si>
  <si>
    <t>Participar en el Congreso Asojacas como un espacio de reflexión y diálogo estratégico que permita formular preguntas clave, generar conexiones de valor e identificar oportunidades, fomentando conversaciones inspiradoras que impulsen la generación de ideas y la estructuración de proyectos con impacto para la entidad y su entorno.</t>
  </si>
  <si>
    <t>Escuela de ventas 5.0</t>
  </si>
  <si>
    <t>Tiene como objetivo capacitar a los participantes en las técnicas y habilidades esenciales para elevar su rendimiento comercial. A lo largo del programa aprenderás a combinar herramientas digitales para maximizar el éxito en ventas, al aplicar estrategias efectivas de comunicación, prospección, negociación y manejo de objeciones. El enfoque está en convertirte en un vendedor híbrido, preparado para adaptarse a múltiples canales y contextos de venta. Analizar los datos de clientes y desempeño para detectar oportunidades y optimizar la estrategia comercial.</t>
  </si>
  <si>
    <t>VIC NEGOCIOS</t>
  </si>
  <si>
    <t>Vic negocios</t>
  </si>
  <si>
    <t>La participación de Fiduprevisora S.A. en el Congreso representa una oportunidad estratégica para fortalecer su posicionamiento institucional.</t>
  </si>
  <si>
    <t>Gestión Estratégica de Datos a través de MS Power BI</t>
  </si>
  <si>
    <t>Vic negocios y Vic Fondo, financiera, contratación derivada</t>
  </si>
  <si>
    <t>presentación de conceptos esenciales en la gestión de la información a través de la herramienta de Power Business Intelligence de Office 365, por
medio del conocimiento de sus fundamentos esenciales, contribuyendo con el desarrollo de competencias que permitan su manejo eficiente y
generador de valor para el mejor aprovechamiento de la información de parte de los usuarios según sus necesidades y de sus grupos de interés.</t>
  </si>
  <si>
    <t>CAPACITACIONES CON IMPACTO TRANSVERSAL                                                                                                                                                                                                         (Capacitaciones de apoyo para todas las áreas en la gestión institucional)</t>
  </si>
  <si>
    <t>People Soft</t>
  </si>
  <si>
    <t>Asegurar que los colaboradores que interactúan con el sistema cuenten con el conocimiento técnico
correspondiente y que el proceso de formación institucional se encuentre alineado con las 
funciones específicas de cada rol.</t>
  </si>
  <si>
    <t>Interna</t>
  </si>
  <si>
    <t>Somos Integridad: compromiso con la transparencia y la honestidad</t>
  </si>
  <si>
    <t>Entidad transversal</t>
  </si>
  <si>
    <t>Fortalecer la cultura de integridad y transparencia para prevenir prácticas de corrupción en el ámbito institucional</t>
  </si>
  <si>
    <t>Personal activo para la fecha de capacitación.</t>
  </si>
  <si>
    <t>Entornos que Respetan: integridad, inclusión y equidad de género</t>
  </si>
  <si>
    <t>Fortalecer el compromiso institucional con la inclusión, la igualdad de género y la prevención de toda forma de violencia.</t>
  </si>
  <si>
    <t>Proceso de contratación interna y supervisión de contratos</t>
  </si>
  <si>
    <t>Fortalecer los conocimientos de asuntos normativos y de seguimiento a los contratos que deben realizar los supervisores.</t>
  </si>
  <si>
    <t>Capacitación de Tratamiento de datos personales</t>
  </si>
  <si>
    <t>Fortalecimiento y actualización de conocimientos al personal de la entidad.</t>
  </si>
  <si>
    <t xml:space="preserve">Expediente Electrónico SGDEA </t>
  </si>
  <si>
    <t xml:space="preserve">Fortalecer los conocimientos para la creación y gestión de expedientes electronicos en el SGDEA, para garantizar la correcta gestión de documentos electrónicos en la entidad </t>
  </si>
  <si>
    <t xml:space="preserve">Socialización de la Política de Transparencia y Ética Pública </t>
  </si>
  <si>
    <t>Contribuir al cumplimiento de las disposiciones del Modelo Integrado de Planeación y Gestión (MIPG) y de las directrices establecidas por los organismos rectores en materia de integridad y transparencia en la administración pública.</t>
  </si>
  <si>
    <t>Defensor al consumidor</t>
  </si>
  <si>
    <t>Dar a conocer y socializar la figura del defensor del consumidor en la entidad funciones,competencias,normatividad, obligatoriedad de brindar oportuna y adecuada respuesta a las quejas del defensor y a los derechos de petición de manera oportuna</t>
  </si>
  <si>
    <t>Prevención del fraude, corrupción y otras conductas no eticas</t>
  </si>
  <si>
    <t>Busca concientizar a los funcionarios sobre la prevención del fraude, corrupción y demas conductas eticas.</t>
  </si>
  <si>
    <t>Socialización de la Política de Racionalización de Tramites</t>
  </si>
  <si>
    <t>Fortalecer la eficiencia institucional y mejorar la experiencia de los ciudadanos y usuarios en su relación con la entidad. Este proceso busca garantizar que todos los servidores y colaboradores comprendan los lineamientos, principios y acciones establecidos para simplificar, optimizar y digitalizar los trámites y procedimientos administrativos, en cumplimiento de las políticas del Modelo Integrado de Planeación y Gestión (MIPG) y las directrices del Departamento Administrativo de la Función Pública (DAFP).</t>
  </si>
  <si>
    <t>INDUCCIÓN Y RE-INDUCCIÓN INSTITUCIONAL (Capacitaciones anuales de actualización y  cumplimiento de normatividad vigente)</t>
  </si>
  <si>
    <t xml:space="preserve">Sistema de Atención al Consumidor Financiero - SAC </t>
  </si>
  <si>
    <t>Mantener al personal informado y capacitado respecto al Sac y alineado con las normativas vigentes.</t>
  </si>
  <si>
    <t>Capacitación SARLAFT</t>
  </si>
  <si>
    <t>Reforzar los conocimientos respecto de la revisión y actualizaciones anuales relacionadas al Sistema de adminitración del riesgo LA/FT, esto con el fin de que los funcionarios de la Fiduprevisora conozcan tanto las actualizaciones normativas como las modificaciones a procedimientos del Sarlaft.</t>
  </si>
  <si>
    <t>Capacitación SARO</t>
  </si>
  <si>
    <t>Fortalecer los conocimientos de los temas de Riesgo Operacional, Continuidad y Corrupción al personal de la Entidad</t>
  </si>
  <si>
    <t>Capacitación de seguridad de la información y ciberseguridad.</t>
  </si>
  <si>
    <t>Capacitación SIAR</t>
  </si>
  <si>
    <t>Fortalecimiento y actualización de conocimientos al personal de planta la entidad.</t>
  </si>
  <si>
    <t>Direccionamiento estrategico</t>
  </si>
  <si>
    <t>Promover una cultura orientada a resultados, basada en la toma de decisiones informadas y en la articulación de los planes estratégicos con los planes operativos.</t>
  </si>
  <si>
    <t>Código de conducta ética y Conflictos de interés</t>
  </si>
  <si>
    <t>Dar cumplimiento a la sensibilización en temas de código de integridad y conflictos de interes.</t>
  </si>
  <si>
    <t>Sistema de gestión de innovación</t>
  </si>
  <si>
    <t>Fortalecer la difusión y apropiación del sistema de innovación en la entidad</t>
  </si>
  <si>
    <t>Código de buen gobierno</t>
  </si>
  <si>
    <t>Socializar y sensibilizar a los funcionarios  sobre el código de buen gobierno corporativo</t>
  </si>
  <si>
    <t>Control interno</t>
  </si>
  <si>
    <t>Surge de la necesidad de fortalecer el conocimiento en cuanto a control interno, auditoría interna y aspectos claves en la formulación de planes de mejoramiento (causa raíz y como estructurar un plan de acción).</t>
  </si>
  <si>
    <t>Sistema Integrado de Gestión (SGC – SGA - SST- SI -EFR-SND)</t>
  </si>
  <si>
    <t>Asegurar que los colaboradores tomen conciencia del SIG, conozcan la  contribución en el desempeño  e implicaciones del incumplimiento de los requisitos.</t>
  </si>
  <si>
    <t>Inducción Corporativa</t>
  </si>
  <si>
    <t>Funcionarios nuevos</t>
  </si>
  <si>
    <t>Dar a conocer al funcionario nuevo y antiguo un conocimiento general de la entidad proporcionándole información de cada una de los temas normativos  de Fiduprevisora S.A</t>
  </si>
  <si>
    <t>LILIBETH IMPERIO ROJAS FLOREZ</t>
  </si>
  <si>
    <t xml:space="preserve">% CUMPLIMIENTO RESULTADO </t>
  </si>
  <si>
    <t>Actividades Programadas</t>
  </si>
  <si>
    <t>Actividades Ejecutadas</t>
  </si>
  <si>
    <t>PROFESIONAL DE DESARROLLO Y BIENESTAR</t>
  </si>
  <si>
    <t>STEPHANY OCHOA ABRIL</t>
  </si>
  <si>
    <t>% de Ejecución</t>
  </si>
  <si>
    <t xml:space="preserve"> </t>
  </si>
  <si>
    <t xml:space="preserve">INDICADOR DE CUMPLIMIENTO TOTAL PIC </t>
  </si>
  <si>
    <t xml:space="preserve">CUMPLIMIENTO META FINAL </t>
  </si>
  <si>
    <t>PERIODO</t>
  </si>
  <si>
    <t>Actividades Ejecutadas totales * 100 / Actividades Programadas totales PIC</t>
  </si>
  <si>
    <t>Actividades ejecutadas</t>
  </si>
  <si>
    <t>Cumplimiento de actividades</t>
  </si>
  <si>
    <t>SEGUIMIENTO</t>
  </si>
  <si>
    <t>PETH</t>
  </si>
  <si>
    <t>Componente Plan Anticorrupción y Atención al Ciudadano (Opcional)</t>
  </si>
  <si>
    <t>N/A</t>
  </si>
  <si>
    <t>Gerencia de Talento Humano</t>
  </si>
  <si>
    <t>Gestión Estratégica de Talento Humano</t>
  </si>
  <si>
    <t>PLAN ANUAL DE VACANTES 2026</t>
  </si>
  <si>
    <t>PLAN ANUAL DE PREVISIÓN DE RECURSOS HUMANOS 2026</t>
  </si>
  <si>
    <t>Fiduprevisora S.A. Es una Sociedad de Economía Mixta de carácter indirecto y del orden nacional, sometida al régimen de Empresa Industrial y Comercial del Estado, vinculada al Ministerio de Hacienda y Crédito Público. El plan de previsión no aplica a la Entidad dado que Fiduprevisora tiene una planta de personal autorizada y establecida por el decreto 2295 de 2012 de 273 trabajadores oficiales y 2 empleados públicos de Libre Nombramiento y Remoción (Presidente y Asesor Control Interno); para un total de planta autorizada de 275 cargos,  cuando se presenta una novedad administrativa cuya consecuencia sea la vacancia de un cargo, se aplica el procedimiento de selección y contratación establecido en la entidad, el cual contempla las actividades y tiempo para el cubrimiento de las vacantes y disponibilidad del personal, también se cuenta con el procedimiento de Movimientos de planta de personal y estructura organizacional en que se establecen las políticas para los ascensos o cambios en el personal. La entidad no maneja empleos de carrera Administrativa.</t>
  </si>
  <si>
    <t xml:space="preserve">Fiduprevisora S.A. Es una Sociedad de Economía Mixta de carácter indirecto y del orden nacional, sometida al régimen de Empresa Industrial y Comercial del Estado, vinculada al Ministerio de Hacienda y Crédito Público. Cuenta con 273 trabajadores oficiales y dos empleados públicos de Libre Nombramiento y Remoción (Presidente y Asesor Control Interno), para un total de 275 cargos 
	Para el cubrimiento de vacantes correspondiente a Trabajadores Oficiales, el proceso establecido se realiza por medio del Empleo.com, Link Trabaje con Nosotros de la página de Fiduprevisora y por medio del proveedor contratado para el proceso de reclutamiento y selección de personal. 
	La entidad no maneja empleos de carrera Administrativa.
	No aplica a la Entidad puesto que no se tienen definidos cargos de Carrera Administrativa y el plan es el instrumento de planificación, administración y actualización de los empleos de carrera administrativa que se encuentren en vacancia definitiva.
</t>
  </si>
  <si>
    <t>Vicepresidencia de desarrollo y soporte organizacional</t>
  </si>
  <si>
    <t>Vicepresidencia de desarrollo y soporte organizaciona</t>
  </si>
  <si>
    <t>Fortalecer nuestras operaciones a través de practicas responsables relacionadas con aspectos Ambientales, Sociales y de Gobernanza medido a través nivel de madurez en un porcentaje superior al 77% para la vigencia actual.</t>
  </si>
  <si>
    <t>PLAN DE SEGURIDAD Y PRIVACIDAD 
DE LA INFORMACIÓN 2026</t>
  </si>
  <si>
    <t>PLAN DE TRATAMIENTO DE RIESGOS DE SEGURIDAD Y PRIVACIDAD DE LA INFORMACIÓN 2026</t>
  </si>
  <si>
    <t xml:space="preserve">                          PLAN INSTITUCIONAL DE ARCHIVOS - PINAR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</si>
</sst>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88">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1"/>
      <color theme="1"/>
      <name val="Arial"/>
      <family val="2"/>
    </font>
    <font>
      <sz val="10.8"/>
      <color theme="1"/>
      <name val="Arial"/>
      <family val="2"/>
    </font>
    <font>
      <b/>
      <sz val="36"/>
      <color theme="1" tint="0.249977111117893"/>
      <name val="Arial Narrow"/>
      <family val="2"/>
    </font>
    <font>
      <sz val="11"/>
      <name val="Aptos Narrow"/>
      <family val="2"/>
      <scheme val="minor"/>
    </font>
    <font>
      <b/>
      <sz val="24"/>
      <color theme="1"/>
      <name val="Arial"/>
      <family val="2"/>
    </font>
    <font>
      <b/>
      <sz val="26"/>
      <color theme="1" tint="0.249977111117893"/>
      <name val="Arial Narrow"/>
      <family val="2"/>
    </font>
    <font>
      <b/>
      <sz val="40"/>
      <color theme="1" tint="0.249977111117893"/>
      <name val="Arial Narrow"/>
      <family val="2"/>
    </font>
    <font>
      <b/>
      <sz val="9"/>
      <color theme="1" tint="0.249977111117893"/>
      <name val="Arial Narrow"/>
      <family val="2"/>
    </font>
    <font>
      <b/>
      <sz val="11"/>
      <color theme="0"/>
      <name val="Arial"/>
      <family val="2"/>
    </font>
    <font>
      <sz val="11"/>
      <color theme="1" tint="0.249977111117893"/>
      <name val="Arial Narrow"/>
      <family val="2"/>
    </font>
    <font>
      <sz val="11"/>
      <color rgb="FF000000"/>
      <name val="Aptos Narrow"/>
      <family val="2"/>
      <scheme val="minor"/>
    </font>
    <font>
      <sz val="11"/>
      <name val="Arial"/>
      <family val="2"/>
    </font>
    <font>
      <sz val="10.8"/>
      <color theme="0"/>
      <name val="Arial"/>
      <family val="2"/>
    </font>
    <font>
      <b/>
      <sz val="16"/>
      <color theme="1"/>
      <name val="Aptos Narrow"/>
      <family val="2"/>
      <scheme val="minor"/>
    </font>
    <font>
      <b/>
      <sz val="16"/>
      <color theme="1"/>
      <name val="Calibri "/>
    </font>
    <font>
      <b/>
      <sz val="30"/>
      <name val="Arial Narrow"/>
      <family val="2"/>
    </font>
    <font>
      <b/>
      <sz val="40"/>
      <name val="Arial Narrow"/>
      <family val="2"/>
    </font>
    <font>
      <b/>
      <sz val="11"/>
      <color theme="1" tint="0.249977111117893"/>
      <name val="Arial Narrow"/>
      <family val="2"/>
    </font>
    <font>
      <b/>
      <sz val="24"/>
      <color rgb="FF002060"/>
      <name val="Arial"/>
      <family val="2"/>
    </font>
    <font>
      <b/>
      <sz val="10.8"/>
      <color theme="0"/>
      <name val="Arial"/>
      <family val="2"/>
    </font>
    <font>
      <b/>
      <sz val="10"/>
      <color theme="0"/>
      <name val="Arial"/>
      <family val="2"/>
    </font>
    <font>
      <sz val="12"/>
      <color theme="1"/>
      <name val="Arial Narrow"/>
      <family val="2"/>
    </font>
    <font>
      <sz val="10"/>
      <color theme="1"/>
      <name val="Arial"/>
      <family val="2"/>
    </font>
    <font>
      <sz val="10.8"/>
      <name val="Arial"/>
      <family val="2"/>
    </font>
    <font>
      <sz val="8"/>
      <color theme="1"/>
      <name val="Times New Roman"/>
      <family val="1"/>
    </font>
    <font>
      <b/>
      <sz val="10"/>
      <color theme="1"/>
      <name val="Arial Narrow"/>
      <family val="2"/>
    </font>
    <font>
      <b/>
      <sz val="22"/>
      <name val="Arial Narrow"/>
      <family val="2"/>
    </font>
    <font>
      <b/>
      <sz val="10"/>
      <name val="Arial Narrow"/>
      <family val="2"/>
    </font>
    <font>
      <sz val="10"/>
      <color theme="1"/>
      <name val="Arial Narrow"/>
      <family val="2"/>
    </font>
    <font>
      <b/>
      <sz val="10"/>
      <color theme="1" tint="0.249977111117893"/>
      <name val="Arial Narrow"/>
      <family val="2"/>
    </font>
    <font>
      <b/>
      <sz val="10"/>
      <color theme="0"/>
      <name val="Arial Narrow"/>
      <family val="2"/>
    </font>
    <font>
      <sz val="10"/>
      <name val="Arial Narrow"/>
      <family val="2"/>
    </font>
    <font>
      <b/>
      <sz val="11"/>
      <color theme="1"/>
      <name val="Aptos Narrow"/>
      <family val="2"/>
      <scheme val="minor"/>
    </font>
    <font>
      <b/>
      <sz val="22"/>
      <name val="Aptos Narrow"/>
      <family val="2"/>
      <scheme val="minor"/>
    </font>
    <font>
      <sz val="22"/>
      <name val="Aptos Narrow"/>
      <family val="2"/>
      <scheme val="minor"/>
    </font>
    <font>
      <b/>
      <sz val="12"/>
      <color theme="0"/>
      <name val="Aptos Narrow"/>
      <family val="2"/>
      <scheme val="minor"/>
    </font>
    <font>
      <b/>
      <sz val="11"/>
      <color rgb="FFDAEEF3"/>
      <name val="Aptos Narrow"/>
      <family val="2"/>
      <scheme val="minor"/>
    </font>
    <font>
      <b/>
      <sz val="11"/>
      <color rgb="FFF2F2F2"/>
      <name val="Aptos Narrow"/>
      <family val="2"/>
      <scheme val="minor"/>
    </font>
    <font>
      <sz val="12"/>
      <name val="Aptos Narrow"/>
      <family val="2"/>
      <scheme val="minor"/>
    </font>
    <font>
      <b/>
      <sz val="11"/>
      <name val="Aptos Narrow"/>
      <family val="2"/>
      <scheme val="minor"/>
    </font>
    <font>
      <b/>
      <sz val="11"/>
      <color rgb="FFDD0806"/>
      <name val="Aptos Narrow"/>
      <family val="2"/>
      <scheme val="minor"/>
    </font>
    <font>
      <b/>
      <sz val="11"/>
      <color rgb="FF000000"/>
      <name val="Aptos Narrow"/>
      <family val="2"/>
      <scheme val="minor"/>
    </font>
    <font>
      <b/>
      <sz val="11"/>
      <color rgb="FF008080"/>
      <name val="Aptos Narrow"/>
      <family val="2"/>
      <scheme val="minor"/>
    </font>
    <font>
      <sz val="11"/>
      <color rgb="FF008080"/>
      <name val="Aptos Narrow"/>
      <family val="2"/>
      <scheme val="minor"/>
    </font>
    <font>
      <b/>
      <sz val="11"/>
      <name val="Candara"/>
      <family val="2"/>
    </font>
    <font>
      <sz val="11"/>
      <color rgb="FF1D1B10"/>
      <name val="Aptos Narrow"/>
      <family val="2"/>
      <scheme val="minor"/>
    </font>
    <font>
      <sz val="10"/>
      <color rgb="FF000000"/>
      <name val="Arial"/>
      <family val="2"/>
    </font>
    <font>
      <u/>
      <sz val="11"/>
      <color rgb="FF000000"/>
      <name val="Aptos Narrow"/>
      <family val="2"/>
      <scheme val="minor"/>
    </font>
    <font>
      <b/>
      <sz val="28"/>
      <color theme="0"/>
      <name val="Arial Narrow"/>
      <family val="2"/>
    </font>
    <font>
      <b/>
      <sz val="16"/>
      <name val="Arial Narrow"/>
      <family val="2"/>
    </font>
    <font>
      <sz val="16"/>
      <name val="Arial Narrow"/>
      <family val="2"/>
    </font>
    <font>
      <b/>
      <sz val="12"/>
      <color theme="0"/>
      <name val="Arial"/>
      <family val="2"/>
    </font>
    <font>
      <sz val="11"/>
      <color rgb="FF000000"/>
      <name val="Calibri"/>
      <family val="2"/>
    </font>
    <font>
      <b/>
      <sz val="14"/>
      <color theme="1"/>
      <name val="Arial"/>
      <family val="2"/>
    </font>
    <font>
      <b/>
      <sz val="16"/>
      <color theme="1"/>
      <name val="Arial"/>
      <family val="2"/>
    </font>
    <font>
      <sz val="11"/>
      <color rgb="FFFF0000"/>
      <name val="Arial"/>
      <family val="2"/>
    </font>
    <font>
      <sz val="11"/>
      <color rgb="FF000000"/>
      <name val="Arial"/>
      <family val="2"/>
    </font>
    <font>
      <b/>
      <sz val="14"/>
      <color theme="0"/>
      <name val="Arial"/>
      <family val="2"/>
    </font>
    <font>
      <b/>
      <sz val="11"/>
      <color theme="1"/>
      <name val="Arial"/>
      <family val="2"/>
    </font>
    <font>
      <b/>
      <sz val="12"/>
      <color theme="1"/>
      <name val="Arial"/>
      <family val="2"/>
    </font>
    <font>
      <b/>
      <sz val="10.8"/>
      <color theme="1"/>
      <name val="Arial"/>
      <family val="2"/>
    </font>
    <font>
      <b/>
      <sz val="48"/>
      <color theme="0"/>
      <name val="Aptos Narrow"/>
      <family val="2"/>
      <scheme val="minor"/>
    </font>
    <font>
      <sz val="22"/>
      <color theme="1"/>
      <name val="Aptos Narrow"/>
      <family val="2"/>
      <scheme val="minor"/>
    </font>
    <font>
      <b/>
      <sz val="18"/>
      <color theme="0"/>
      <name val="Aptos Narrow"/>
      <family val="2"/>
      <scheme val="minor"/>
    </font>
    <font>
      <b/>
      <sz val="14"/>
      <color theme="0"/>
      <name val="Aptos Narrow"/>
      <family val="2"/>
      <scheme val="minor"/>
    </font>
    <font>
      <sz val="14"/>
      <color theme="0"/>
      <name val="Arial"/>
      <family val="2"/>
    </font>
    <font>
      <b/>
      <sz val="20"/>
      <color theme="0"/>
      <name val="Aptos Narrow"/>
      <family val="2"/>
      <scheme val="minor"/>
    </font>
    <font>
      <b/>
      <sz val="16"/>
      <color theme="0"/>
      <name val="Aptos Narrow"/>
      <family val="2"/>
      <scheme val="minor"/>
    </font>
    <font>
      <b/>
      <sz val="18"/>
      <color theme="0"/>
      <name val="Arial"/>
      <family val="2"/>
    </font>
    <font>
      <b/>
      <sz val="16"/>
      <color rgb="FF000000"/>
      <name val="Arial"/>
      <family val="2"/>
    </font>
    <font>
      <sz val="12"/>
      <color rgb="FF000000"/>
      <name val="Arial"/>
      <family val="2"/>
    </font>
    <font>
      <b/>
      <sz val="10"/>
      <color theme="1"/>
      <name val="Arial"/>
      <family val="2"/>
    </font>
    <font>
      <sz val="24"/>
      <name val="Arial"/>
      <family val="2"/>
    </font>
    <font>
      <b/>
      <sz val="11"/>
      <name val="Arial"/>
      <family val="2"/>
    </font>
    <font>
      <sz val="12"/>
      <name val="Arial"/>
      <family val="2"/>
    </font>
    <font>
      <b/>
      <sz val="20"/>
      <color theme="0"/>
      <name val="Arial"/>
      <family val="2"/>
    </font>
    <font>
      <b/>
      <sz val="12"/>
      <color theme="1"/>
      <name val="Aptos Narrow"/>
      <family val="2"/>
      <scheme val="minor"/>
    </font>
    <font>
      <b/>
      <sz val="14"/>
      <name val="Arial"/>
      <family val="2"/>
    </font>
    <font>
      <sz val="14"/>
      <color theme="1"/>
      <name val="Arial"/>
      <family val="2"/>
    </font>
    <font>
      <sz val="14"/>
      <name val="Arial"/>
      <family val="2"/>
    </font>
    <font>
      <sz val="10"/>
      <name val="Arial"/>
      <family val="2"/>
    </font>
    <font>
      <sz val="14"/>
      <color theme="4" tint="-0.249977111117893"/>
      <name val="Arial"/>
      <family val="2"/>
    </font>
    <font>
      <u/>
      <sz val="11"/>
      <color theme="10"/>
      <name val="Aptos Narrow"/>
      <family val="2"/>
      <scheme val="minor"/>
    </font>
    <font>
      <sz val="10.8"/>
      <color indexed="72"/>
      <name val="Arial"/>
      <family val="2"/>
    </font>
  </fonts>
  <fills count="44">
    <fill>
      <patternFill patternType="none"/>
    </fill>
    <fill>
      <patternFill patternType="gray125"/>
    </fill>
    <fill>
      <patternFill patternType="solid">
        <fgColor rgb="FF00447C"/>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205867"/>
        <bgColor rgb="FF205867"/>
      </patternFill>
    </fill>
    <fill>
      <patternFill patternType="solid">
        <fgColor rgb="FF366092"/>
        <bgColor rgb="FF366092"/>
      </patternFill>
    </fill>
    <fill>
      <patternFill patternType="solid">
        <fgColor rgb="FFFBD4B4"/>
        <bgColor rgb="FFFBD4B4"/>
      </patternFill>
    </fill>
    <fill>
      <patternFill patternType="solid">
        <fgColor theme="5"/>
        <bgColor rgb="FF366092"/>
      </patternFill>
    </fill>
    <fill>
      <patternFill patternType="solid">
        <fgColor theme="8"/>
        <bgColor rgb="FF366092"/>
      </patternFill>
    </fill>
    <fill>
      <patternFill patternType="solid">
        <fgColor theme="5"/>
        <bgColor indexed="64"/>
      </patternFill>
    </fill>
    <fill>
      <patternFill patternType="solid">
        <fgColor theme="8"/>
        <bgColor indexed="64"/>
      </patternFill>
    </fill>
    <fill>
      <patternFill patternType="solid">
        <fgColor rgb="FFFF0000"/>
        <bgColor rgb="FFFF0000"/>
      </patternFill>
    </fill>
    <fill>
      <patternFill patternType="solid">
        <fgColor rgb="FFFFFF00"/>
        <bgColor indexed="64"/>
      </patternFill>
    </fill>
    <fill>
      <patternFill patternType="solid">
        <fgColor rgb="FF00B050"/>
        <bgColor rgb="FF00B050"/>
      </patternFill>
    </fill>
    <fill>
      <patternFill patternType="solid">
        <fgColor rgb="FFDAEEF3"/>
        <bgColor rgb="FFDAEEF3"/>
      </patternFill>
    </fill>
    <fill>
      <patternFill patternType="solid">
        <fgColor rgb="FFF2DBDB"/>
        <bgColor rgb="FFF2DBDB"/>
      </patternFill>
    </fill>
    <fill>
      <patternFill patternType="solid">
        <fgColor theme="0" tint="-0.499984740745262"/>
        <bgColor indexed="64"/>
      </patternFill>
    </fill>
    <fill>
      <patternFill patternType="solid">
        <fgColor theme="5" tint="0.79998168889431442"/>
        <bgColor rgb="FFE6B8B7"/>
      </patternFill>
    </fill>
    <fill>
      <patternFill patternType="solid">
        <fgColor theme="2"/>
        <bgColor rgb="FFE6B8B7"/>
      </patternFill>
    </fill>
    <fill>
      <patternFill patternType="solid">
        <fgColor theme="8" tint="0.79998168889431442"/>
        <bgColor indexed="64"/>
      </patternFill>
    </fill>
    <fill>
      <patternFill patternType="solid">
        <fgColor rgb="FF92D050"/>
        <bgColor rgb="FFE6B8B7"/>
      </patternFill>
    </fill>
    <fill>
      <patternFill patternType="solid">
        <fgColor theme="0" tint="-0.34998626667073579"/>
        <bgColor rgb="FFE6B8B7"/>
      </patternFill>
    </fill>
    <fill>
      <patternFill patternType="solid">
        <fgColor theme="7" tint="0.79998168889431442"/>
        <bgColor rgb="FFE6B8B7"/>
      </patternFill>
    </fill>
    <fill>
      <patternFill patternType="solid">
        <fgColor rgb="FF002060"/>
        <bgColor rgb="FFE6B8B7"/>
      </patternFill>
    </fill>
    <fill>
      <patternFill patternType="solid">
        <fgColor theme="0" tint="-0.249977111117893"/>
        <bgColor indexed="64"/>
      </patternFill>
    </fill>
    <fill>
      <patternFill patternType="solid">
        <fgColor rgb="FF002060"/>
        <bgColor rgb="FFB4C6E7"/>
      </patternFill>
    </fill>
    <fill>
      <patternFill patternType="solid">
        <fgColor theme="0" tint="-0.249977111117893"/>
        <bgColor rgb="FFD6DCE4"/>
      </patternFill>
    </fill>
    <fill>
      <patternFill patternType="solid">
        <fgColor theme="9" tint="0.79998168889431442"/>
        <bgColor indexed="64"/>
      </patternFill>
    </fill>
    <fill>
      <patternFill patternType="solid">
        <fgColor theme="0"/>
        <bgColor theme="0"/>
      </patternFill>
    </fill>
    <fill>
      <patternFill patternType="solid">
        <fgColor rgb="FFCCCCFF"/>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bgColor indexed="64"/>
      </patternFill>
    </fill>
    <fill>
      <patternFill patternType="solid">
        <fgColor rgb="FFBFBFBF"/>
        <bgColor rgb="FFBFBFBF"/>
      </patternFill>
    </fill>
    <fill>
      <patternFill patternType="solid">
        <fgColor theme="0" tint="-0.249977111117893"/>
        <bgColor rgb="FFDEEAF6"/>
      </patternFill>
    </fill>
    <fill>
      <patternFill patternType="solid">
        <fgColor theme="9"/>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2060"/>
      </left>
      <right style="thin">
        <color indexed="64"/>
      </right>
      <top style="medium">
        <color rgb="FF002060"/>
      </top>
      <bottom style="medium">
        <color rgb="FF303F9F"/>
      </bottom>
      <diagonal/>
    </border>
    <border>
      <left style="thin">
        <color indexed="64"/>
      </left>
      <right style="thin">
        <color indexed="64"/>
      </right>
      <top style="medium">
        <color rgb="FF002060"/>
      </top>
      <bottom style="medium">
        <color rgb="FF303F9F"/>
      </bottom>
      <diagonal/>
    </border>
    <border>
      <left style="thin">
        <color indexed="64"/>
      </left>
      <right/>
      <top style="medium">
        <color rgb="FF002060"/>
      </top>
      <bottom style="medium">
        <color rgb="FF303F9F"/>
      </bottom>
      <diagonal/>
    </border>
    <border>
      <left style="medium">
        <color rgb="FF303F9F"/>
      </left>
      <right style="thin">
        <color indexed="64"/>
      </right>
      <top style="medium">
        <color rgb="FF002060"/>
      </top>
      <bottom style="medium">
        <color rgb="FF303F9F"/>
      </bottom>
      <diagonal/>
    </border>
    <border>
      <left style="thin">
        <color indexed="64"/>
      </left>
      <right style="medium">
        <color rgb="FF002060"/>
      </right>
      <top style="medium">
        <color rgb="FF002060"/>
      </top>
      <bottom style="medium">
        <color rgb="FF303F9F"/>
      </bottom>
      <diagonal/>
    </border>
    <border>
      <left style="medium">
        <color rgb="FF002060"/>
      </left>
      <right style="thin">
        <color indexed="64"/>
      </right>
      <top style="medium">
        <color rgb="FF303F9F"/>
      </top>
      <bottom style="medium">
        <color rgb="FF303F9F"/>
      </bottom>
      <diagonal/>
    </border>
    <border>
      <left style="thin">
        <color indexed="64"/>
      </left>
      <right style="thin">
        <color indexed="64"/>
      </right>
      <top style="medium">
        <color rgb="FF303F9F"/>
      </top>
      <bottom style="medium">
        <color rgb="FF303F9F"/>
      </bottom>
      <diagonal/>
    </border>
    <border>
      <left style="thin">
        <color indexed="64"/>
      </left>
      <right style="medium">
        <color rgb="FF002060"/>
      </right>
      <top style="medium">
        <color rgb="FF303F9F"/>
      </top>
      <bottom style="medium">
        <color rgb="FF303F9F"/>
      </bottom>
      <diagonal/>
    </border>
    <border>
      <left style="medium">
        <color indexed="64"/>
      </left>
      <right style="thin">
        <color indexed="64"/>
      </right>
      <top/>
      <bottom style="medium">
        <color indexed="64"/>
      </bottom>
      <diagonal/>
    </border>
    <border>
      <left style="thin">
        <color auto="1"/>
      </left>
      <right style="thin">
        <color indexed="64"/>
      </right>
      <top/>
      <bottom style="medium">
        <color auto="1"/>
      </bottom>
      <diagonal/>
    </border>
    <border>
      <left style="thin">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FBFBF"/>
      </left>
      <right/>
      <top/>
      <bottom/>
      <diagonal/>
    </border>
    <border>
      <left/>
      <right style="thin">
        <color rgb="FFBFBFB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medium">
        <color rgb="FF000000"/>
      </right>
      <top style="thin">
        <color rgb="FF000000"/>
      </top>
      <bottom/>
      <diagonal/>
    </border>
    <border>
      <left/>
      <right/>
      <top/>
      <bottom style="medium">
        <color rgb="FF000000"/>
      </bottom>
      <diagonal/>
    </border>
    <border>
      <left/>
      <right style="medium">
        <color rgb="FF000000"/>
      </right>
      <top/>
      <bottom style="medium">
        <color rgb="FF000000"/>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thin">
        <color indexed="64"/>
      </right>
      <top style="medium">
        <color indexed="64"/>
      </top>
      <bottom/>
      <diagonal/>
    </border>
    <border>
      <left style="medium">
        <color rgb="FF000000"/>
      </left>
      <right/>
      <top/>
      <bottom style="medium">
        <color auto="1"/>
      </bottom>
      <diagonal/>
    </border>
    <border>
      <left/>
      <right style="medium">
        <color rgb="FF000000"/>
      </right>
      <top/>
      <bottom style="medium">
        <color auto="1"/>
      </bottom>
      <diagonal/>
    </border>
    <border>
      <left style="medium">
        <color rgb="FF000000"/>
      </left>
      <right style="medium">
        <color rgb="FF000000"/>
      </right>
      <top/>
      <bottom style="medium">
        <color auto="1"/>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
      <left style="medium">
        <color rgb="FF000000"/>
      </left>
      <right style="thin">
        <color indexed="64"/>
      </right>
      <top/>
      <bottom style="thin">
        <color indexed="64"/>
      </bottom>
      <diagonal/>
    </border>
    <border>
      <left/>
      <right style="thin">
        <color auto="1"/>
      </right>
      <top style="medium">
        <color auto="1"/>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medium">
        <color auto="1"/>
      </top>
      <bottom/>
      <diagonal/>
    </border>
    <border>
      <left/>
      <right/>
      <top/>
      <bottom style="thin">
        <color indexed="64"/>
      </bottom>
      <diagonal/>
    </border>
    <border>
      <left/>
      <right/>
      <top style="medium">
        <color indexed="64"/>
      </top>
      <bottom style="thin">
        <color rgb="FF000000"/>
      </bottom>
      <diagonal/>
    </border>
    <border>
      <left style="thin">
        <color auto="1"/>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9" fontId="1" fillId="0" borderId="0" applyFont="0" applyFill="0" applyBorder="0" applyAlignment="0" applyProtection="0"/>
    <xf numFmtId="0" fontId="50" fillId="0" borderId="0"/>
    <xf numFmtId="0" fontId="1" fillId="0" borderId="0"/>
    <xf numFmtId="0" fontId="56" fillId="0" borderId="0" applyNumberFormat="0" applyFont="0" applyBorder="0" applyProtection="0"/>
    <xf numFmtId="0" fontId="86" fillId="0" borderId="0" applyNumberFormat="0" applyFill="0" applyBorder="0" applyAlignment="0" applyProtection="0"/>
  </cellStyleXfs>
  <cellXfs count="549">
    <xf numFmtId="0" fontId="0" fillId="0" borderId="0" xfId="0"/>
    <xf numFmtId="0" fontId="4" fillId="0" borderId="0" xfId="0" applyFont="1"/>
    <xf numFmtId="0" fontId="5" fillId="0" borderId="0" xfId="0" applyFont="1" applyAlignment="1">
      <alignment horizontal="left"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6" fillId="0" borderId="0" xfId="0" applyFont="1" applyAlignment="1">
      <alignment horizontal="left"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7" fillId="0" borderId="1" xfId="0" applyFont="1" applyBorder="1" applyAlignment="1">
      <alignment horizontal="center" vertical="center" wrapText="1"/>
    </xf>
    <xf numFmtId="0" fontId="0" fillId="0" borderId="0" xfId="0" applyAlignment="1">
      <alignment wrapText="1"/>
    </xf>
    <xf numFmtId="0" fontId="0" fillId="3" borderId="1" xfId="0" applyFill="1" applyBorder="1" applyAlignment="1">
      <alignment horizontal="center" vertical="center" wrapText="1"/>
    </xf>
    <xf numFmtId="9" fontId="0" fillId="3" borderId="1" xfId="1"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164"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14" fontId="7" fillId="0" borderId="1" xfId="0" applyNumberFormat="1" applyFont="1" applyBorder="1" applyAlignment="1">
      <alignment horizontal="center" vertical="center"/>
    </xf>
    <xf numFmtId="0" fontId="8"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4" fillId="0" borderId="0" xfId="0" applyFont="1" applyAlignment="1">
      <alignment horizontal="left" vertical="center" wrapText="1"/>
    </xf>
    <xf numFmtId="0" fontId="12"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vertical="center" wrapText="1"/>
    </xf>
    <xf numFmtId="15" fontId="1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17" fillId="5" borderId="1" xfId="0" applyFont="1" applyFill="1" applyBorder="1" applyAlignment="1">
      <alignment horizontal="right" vertical="center" wrapText="1"/>
    </xf>
    <xf numFmtId="0" fontId="17" fillId="5" borderId="1" xfId="0" applyFont="1" applyFill="1" applyBorder="1" applyAlignment="1">
      <alignment horizontal="center"/>
    </xf>
    <xf numFmtId="15" fontId="5" fillId="0" borderId="0" xfId="0" applyNumberFormat="1" applyFont="1" applyAlignment="1">
      <alignment horizontal="center" vertical="center" wrapText="1"/>
    </xf>
    <xf numFmtId="0" fontId="17" fillId="5" borderId="1" xfId="0" applyFont="1" applyFill="1" applyBorder="1" applyAlignment="1">
      <alignment horizontal="right"/>
    </xf>
    <xf numFmtId="9" fontId="18" fillId="6" borderId="1" xfId="1" applyFont="1" applyFill="1" applyBorder="1" applyAlignment="1">
      <alignment horizontal="center" vertical="center" wrapText="1"/>
    </xf>
    <xf numFmtId="0" fontId="6" fillId="0" borderId="0" xfId="0" applyFont="1" applyAlignment="1">
      <alignment vertical="center" wrapText="1"/>
    </xf>
    <xf numFmtId="0" fontId="7" fillId="0" borderId="0" xfId="0" applyFont="1"/>
    <xf numFmtId="165" fontId="7" fillId="0" borderId="0" xfId="2" applyNumberFormat="1" applyFont="1"/>
    <xf numFmtId="9" fontId="0" fillId="0" borderId="0" xfId="2" applyFont="1"/>
    <xf numFmtId="0" fontId="4" fillId="0" borderId="0" xfId="0" applyFont="1" applyAlignment="1">
      <alignment vertical="center" wrapText="1"/>
    </xf>
    <xf numFmtId="0" fontId="21"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22" fillId="0" borderId="0" xfId="0" applyFont="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15" fontId="2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Alignment="1">
      <alignment horizontal="left" vertical="center"/>
    </xf>
    <xf numFmtId="0" fontId="28" fillId="0" borderId="0" xfId="0" applyFont="1" applyAlignment="1">
      <alignment vertical="center"/>
    </xf>
    <xf numFmtId="0" fontId="29"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vertical="center" wrapText="1"/>
    </xf>
    <xf numFmtId="0" fontId="29" fillId="0" borderId="0" xfId="0" applyFont="1" applyAlignment="1">
      <alignment horizontal="center" vertical="center" wrapText="1"/>
    </xf>
    <xf numFmtId="0" fontId="32" fillId="0" borderId="0" xfId="0" applyFont="1" applyAlignment="1">
      <alignment horizontal="center" vertical="center" wrapText="1"/>
    </xf>
    <xf numFmtId="14" fontId="29" fillId="0" borderId="0" xfId="0" applyNumberFormat="1" applyFont="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horizontal="center" vertical="center" wrapText="1"/>
    </xf>
    <xf numFmtId="14" fontId="34" fillId="2"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2" fillId="3" borderId="1" xfId="0" applyFont="1" applyFill="1" applyBorder="1" applyAlignment="1">
      <alignment horizontal="justify" vertical="center" wrapText="1"/>
    </xf>
    <xf numFmtId="15" fontId="32" fillId="0" borderId="1" xfId="0" applyNumberFormat="1" applyFont="1" applyBorder="1" applyAlignment="1">
      <alignment horizontal="center" vertical="center" wrapText="1"/>
    </xf>
    <xf numFmtId="0" fontId="35" fillId="0" borderId="1" xfId="0" quotePrefix="1" applyFont="1" applyBorder="1" applyAlignment="1">
      <alignment horizontal="center" vertical="center" wrapText="1"/>
    </xf>
    <xf numFmtId="0" fontId="32" fillId="0" borderId="1" xfId="0" applyFont="1" applyBorder="1" applyAlignment="1">
      <alignment horizontal="justify" vertical="center" wrapText="1"/>
    </xf>
    <xf numFmtId="9" fontId="32" fillId="0" borderId="0" xfId="0" applyNumberFormat="1" applyFont="1" applyAlignment="1">
      <alignment horizontal="left" vertical="center" wrapText="1"/>
    </xf>
    <xf numFmtId="15"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justify" vertical="center" wrapText="1"/>
    </xf>
    <xf numFmtId="0" fontId="32" fillId="0" borderId="1" xfId="0" applyFont="1" applyBorder="1" applyAlignment="1">
      <alignment horizontal="left" vertical="center" wrapText="1"/>
    </xf>
    <xf numFmtId="0" fontId="35" fillId="0" borderId="1" xfId="0" applyFont="1" applyBorder="1" applyAlignment="1">
      <alignment horizontal="left" vertical="center" wrapText="1"/>
    </xf>
    <xf numFmtId="14" fontId="32" fillId="0" borderId="0" xfId="0" applyNumberFormat="1" applyFont="1" applyAlignment="1">
      <alignment horizontal="center" vertical="center" wrapText="1"/>
    </xf>
    <xf numFmtId="9" fontId="32" fillId="0" borderId="0" xfId="2" applyFont="1" applyAlignment="1">
      <alignment horizontal="left" vertical="center" wrapText="1"/>
    </xf>
    <xf numFmtId="0" fontId="0" fillId="0" borderId="0" xfId="0" applyAlignment="1">
      <alignment horizontal="center"/>
    </xf>
    <xf numFmtId="0" fontId="14" fillId="0" borderId="0" xfId="0" applyFont="1"/>
    <xf numFmtId="0" fontId="40" fillId="7" borderId="24" xfId="0" applyFont="1" applyFill="1" applyBorder="1" applyAlignment="1">
      <alignment horizontal="right" vertical="center" wrapText="1"/>
    </xf>
    <xf numFmtId="0" fontId="40" fillId="7" borderId="25" xfId="0" applyFont="1" applyFill="1" applyBorder="1" applyAlignment="1">
      <alignment horizontal="right" vertical="center" wrapText="1"/>
    </xf>
    <xf numFmtId="0" fontId="7" fillId="0" borderId="0" xfId="0" applyFont="1" applyAlignment="1">
      <alignment horizontal="left" vertical="center"/>
    </xf>
    <xf numFmtId="0" fontId="43" fillId="14" borderId="32" xfId="0" applyFont="1" applyFill="1" applyBorder="1" applyAlignment="1">
      <alignment horizontal="center" vertical="center" wrapText="1"/>
    </xf>
    <xf numFmtId="1" fontId="7" fillId="0" borderId="24" xfId="0" applyNumberFormat="1" applyFont="1" applyBorder="1" applyAlignment="1">
      <alignment horizontal="center" vertical="center"/>
    </xf>
    <xf numFmtId="1" fontId="7" fillId="0" borderId="32" xfId="0" applyNumberFormat="1" applyFont="1" applyBorder="1" applyAlignment="1">
      <alignment horizontal="center" vertical="center"/>
    </xf>
    <xf numFmtId="1" fontId="7" fillId="15" borderId="32" xfId="0" applyNumberFormat="1" applyFont="1" applyFill="1" applyBorder="1" applyAlignment="1">
      <alignment horizontal="center" vertical="center"/>
    </xf>
    <xf numFmtId="1" fontId="7" fillId="0" borderId="26" xfId="0" applyNumberFormat="1" applyFont="1" applyBorder="1" applyAlignment="1">
      <alignment horizontal="center" vertical="center"/>
    </xf>
    <xf numFmtId="0" fontId="43" fillId="16" borderId="32" xfId="0" applyFont="1" applyFill="1" applyBorder="1" applyAlignment="1">
      <alignment horizontal="center" vertical="center" wrapText="1"/>
    </xf>
    <xf numFmtId="1" fontId="7" fillId="0" borderId="1" xfId="0" applyNumberFormat="1" applyFont="1" applyBorder="1" applyAlignment="1">
      <alignment horizontal="center" vertical="center"/>
    </xf>
    <xf numFmtId="0" fontId="0" fillId="0" borderId="1" xfId="0" applyBorder="1"/>
    <xf numFmtId="1" fontId="7" fillId="0" borderId="30" xfId="0" applyNumberFormat="1" applyFont="1" applyBorder="1" applyAlignment="1">
      <alignment horizontal="center" vertical="center"/>
    </xf>
    <xf numFmtId="1" fontId="7" fillId="0" borderId="27" xfId="0" applyNumberFormat="1" applyFont="1" applyBorder="1" applyAlignment="1">
      <alignment horizontal="center" vertical="center"/>
    </xf>
    <xf numFmtId="1" fontId="7" fillId="0" borderId="1" xfId="3" applyNumberFormat="1" applyFont="1" applyBorder="1" applyAlignment="1">
      <alignment horizontal="center" vertical="center"/>
    </xf>
    <xf numFmtId="0" fontId="14" fillId="0" borderId="1" xfId="0" applyFont="1" applyBorder="1"/>
    <xf numFmtId="0" fontId="14" fillId="0" borderId="4" xfId="0" applyFont="1" applyBorder="1"/>
    <xf numFmtId="1" fontId="7" fillId="0" borderId="21" xfId="0" applyNumberFormat="1" applyFont="1" applyBorder="1" applyAlignment="1">
      <alignment horizontal="center" vertical="center"/>
    </xf>
    <xf numFmtId="1" fontId="7" fillId="0" borderId="32" xfId="0" applyNumberFormat="1" applyFont="1" applyBorder="1" applyAlignment="1">
      <alignment horizontal="center" vertical="center" wrapText="1"/>
    </xf>
    <xf numFmtId="0" fontId="43" fillId="14" borderId="26" xfId="0" applyFont="1" applyFill="1" applyBorder="1" applyAlignment="1">
      <alignment horizontal="center" vertical="center" wrapText="1"/>
    </xf>
    <xf numFmtId="0" fontId="43" fillId="16" borderId="26" xfId="0" applyFont="1" applyFill="1" applyBorder="1" applyAlignment="1">
      <alignment horizontal="center" vertical="center" wrapText="1"/>
    </xf>
    <xf numFmtId="0" fontId="43" fillId="17" borderId="32" xfId="0" applyFont="1" applyFill="1" applyBorder="1" applyAlignment="1">
      <alignment horizontal="center" vertical="center" wrapText="1"/>
    </xf>
    <xf numFmtId="1" fontId="43" fillId="0" borderId="32" xfId="0" applyNumberFormat="1" applyFont="1" applyBorder="1" applyAlignment="1">
      <alignment horizontal="center" vertical="center" wrapText="1"/>
    </xf>
    <xf numFmtId="9" fontId="1" fillId="17" borderId="32" xfId="0" applyNumberFormat="1" applyFont="1" applyFill="1" applyBorder="1" applyAlignment="1">
      <alignment horizontal="center" vertical="center"/>
    </xf>
    <xf numFmtId="9" fontId="7" fillId="17" borderId="32" xfId="0" applyNumberFormat="1" applyFont="1" applyFill="1" applyBorder="1" applyAlignment="1">
      <alignment horizontal="center" vertical="center"/>
    </xf>
    <xf numFmtId="1" fontId="14" fillId="0" borderId="0" xfId="0" applyNumberFormat="1" applyFont="1"/>
    <xf numFmtId="0" fontId="12" fillId="4" borderId="3" xfId="0" applyFont="1" applyFill="1" applyBorder="1" applyAlignment="1">
      <alignment horizontal="center" vertical="center" wrapText="1"/>
    </xf>
    <xf numFmtId="14" fontId="12" fillId="4" borderId="3" xfId="0" applyNumberFormat="1" applyFont="1" applyFill="1" applyBorder="1" applyAlignment="1">
      <alignment horizontal="center" vertical="center" wrapText="1"/>
    </xf>
    <xf numFmtId="0" fontId="55" fillId="19" borderId="4" xfId="4" applyFont="1" applyFill="1" applyBorder="1" applyAlignment="1">
      <alignment horizontal="center" vertical="center" wrapText="1"/>
    </xf>
    <xf numFmtId="0" fontId="4" fillId="0" borderId="1" xfId="5" applyFont="1" applyBorder="1" applyAlignment="1" applyProtection="1">
      <alignment horizontal="center" vertical="center" wrapText="1"/>
    </xf>
    <xf numFmtId="0" fontId="4" fillId="0" borderId="1" xfId="5" applyFont="1" applyBorder="1" applyAlignment="1" applyProtection="1">
      <alignment horizontal="left" vertical="center" wrapText="1"/>
    </xf>
    <xf numFmtId="17" fontId="4" fillId="0" borderId="1" xfId="0" applyNumberFormat="1" applyFont="1" applyBorder="1" applyAlignment="1">
      <alignment horizontal="center" vertical="center" wrapText="1"/>
    </xf>
    <xf numFmtId="0" fontId="5" fillId="0" borderId="1" xfId="4" applyFont="1" applyBorder="1" applyAlignment="1">
      <alignment horizontal="left" vertical="center" wrapText="1"/>
    </xf>
    <xf numFmtId="9" fontId="5" fillId="0" borderId="1" xfId="4" applyNumberFormat="1" applyFont="1" applyBorder="1" applyAlignment="1">
      <alignment horizontal="center" vertical="center" wrapText="1"/>
    </xf>
    <xf numFmtId="1" fontId="5" fillId="0" borderId="1" xfId="4" applyNumberFormat="1" applyFont="1" applyBorder="1" applyAlignment="1">
      <alignment horizontal="center" vertical="center" wrapText="1"/>
    </xf>
    <xf numFmtId="0" fontId="5" fillId="0" borderId="1" xfId="4" applyFont="1" applyBorder="1" applyAlignment="1">
      <alignment horizontal="center" vertical="center" wrapText="1"/>
    </xf>
    <xf numFmtId="0" fontId="5" fillId="22" borderId="0" xfId="0" applyFont="1" applyFill="1" applyAlignment="1">
      <alignment horizontal="left" vertical="center" wrapText="1"/>
    </xf>
    <xf numFmtId="0" fontId="58" fillId="21" borderId="2" xfId="5" applyFont="1" applyFill="1" applyBorder="1" applyAlignment="1" applyProtection="1">
      <alignment horizontal="center" vertical="center" textRotation="90" wrapText="1"/>
    </xf>
    <xf numFmtId="0" fontId="4" fillId="0" borderId="58" xfId="5" applyFont="1" applyBorder="1" applyAlignment="1" applyProtection="1">
      <alignment horizontal="left" vertical="center" wrapText="1"/>
    </xf>
    <xf numFmtId="0" fontId="57" fillId="21" borderId="2" xfId="5" applyFont="1" applyFill="1" applyBorder="1" applyAlignment="1" applyProtection="1">
      <alignment horizontal="center" vertical="center" textRotation="90" wrapText="1"/>
    </xf>
    <xf numFmtId="0" fontId="60" fillId="0" borderId="0" xfId="0" applyFont="1" applyAlignment="1">
      <alignment vertical="center" wrapText="1"/>
    </xf>
    <xf numFmtId="0" fontId="15" fillId="0" borderId="1" xfId="5" applyFont="1" applyBorder="1" applyAlignment="1" applyProtection="1">
      <alignment horizontal="center" vertical="center" wrapText="1"/>
    </xf>
    <xf numFmtId="0" fontId="15" fillId="0" borderId="1" xfId="5" applyFont="1" applyBorder="1" applyAlignment="1" applyProtection="1">
      <alignment horizontal="left" vertical="center" wrapText="1"/>
    </xf>
    <xf numFmtId="9" fontId="27" fillId="0" borderId="1" xfId="4" applyNumberFormat="1" applyFont="1" applyBorder="1" applyAlignment="1">
      <alignment horizontal="center" vertical="center" wrapText="1"/>
    </xf>
    <xf numFmtId="9" fontId="5" fillId="0" borderId="2" xfId="4" applyNumberFormat="1" applyFont="1" applyBorder="1" applyAlignment="1">
      <alignment horizontal="center" vertical="center" wrapText="1"/>
    </xf>
    <xf numFmtId="0" fontId="5" fillId="0" borderId="2" xfId="4" applyFont="1" applyBorder="1" applyAlignment="1">
      <alignment horizontal="left" vertical="center" wrapText="1"/>
    </xf>
    <xf numFmtId="0" fontId="26" fillId="0" borderId="1" xfId="0" applyFont="1" applyBorder="1" applyAlignment="1">
      <alignment horizontal="left" vertical="center" wrapText="1"/>
    </xf>
    <xf numFmtId="0" fontId="67" fillId="28" borderId="73" xfId="0" applyFont="1" applyFill="1" applyBorder="1" applyAlignment="1">
      <alignment horizontal="center" vertical="center" wrapText="1"/>
    </xf>
    <xf numFmtId="0" fontId="67" fillId="28" borderId="78" xfId="0" applyFont="1" applyFill="1" applyBorder="1" applyAlignment="1">
      <alignment horizontal="center" vertical="center" wrapText="1"/>
    </xf>
    <xf numFmtId="0" fontId="62" fillId="29" borderId="1" xfId="0" applyFont="1" applyFill="1" applyBorder="1" applyAlignment="1">
      <alignment horizontal="center" vertical="center"/>
    </xf>
    <xf numFmtId="0" fontId="75" fillId="15" borderId="1" xfId="0" applyFont="1" applyFill="1" applyBorder="1" applyAlignment="1">
      <alignment horizontal="center" vertical="center"/>
    </xf>
    <xf numFmtId="0" fontId="75" fillId="0" borderId="1" xfId="0" applyFont="1" applyBorder="1" applyAlignment="1">
      <alignment horizontal="center" vertical="center"/>
    </xf>
    <xf numFmtId="0" fontId="75" fillId="0" borderId="63" xfId="0" applyFont="1" applyBorder="1" applyAlignment="1">
      <alignment horizontal="center" vertical="center"/>
    </xf>
    <xf numFmtId="0" fontId="15" fillId="0" borderId="1" xfId="0" applyFont="1" applyBorder="1" applyAlignment="1">
      <alignment horizontal="center"/>
    </xf>
    <xf numFmtId="0" fontId="15" fillId="0" borderId="1" xfId="0" applyFont="1" applyBorder="1"/>
    <xf numFmtId="0" fontId="0" fillId="0" borderId="1" xfId="0" applyBorder="1" applyAlignment="1">
      <alignment horizontal="center"/>
    </xf>
    <xf numFmtId="0" fontId="75" fillId="15" borderId="63" xfId="0" applyFont="1" applyFill="1" applyBorder="1" applyAlignment="1">
      <alignment horizontal="center" vertical="center"/>
    </xf>
    <xf numFmtId="0" fontId="75" fillId="6" borderId="63" xfId="0" applyFont="1" applyFill="1" applyBorder="1" applyAlignment="1">
      <alignment horizontal="center" vertical="center"/>
    </xf>
    <xf numFmtId="0" fontId="75" fillId="6" borderId="58" xfId="0" applyFont="1" applyFill="1" applyBorder="1" applyAlignment="1">
      <alignment horizontal="center" vertical="center"/>
    </xf>
    <xf numFmtId="0" fontId="75" fillId="0" borderId="58" xfId="0" applyFont="1" applyBorder="1" applyAlignment="1">
      <alignment horizontal="center" vertical="center"/>
    </xf>
    <xf numFmtId="9" fontId="78" fillId="0" borderId="2" xfId="0" applyNumberFormat="1" applyFont="1" applyBorder="1" applyAlignment="1">
      <alignment horizontal="center" vertical="center" wrapText="1"/>
    </xf>
    <xf numFmtId="9" fontId="78" fillId="0" borderId="4" xfId="0" applyNumberFormat="1" applyFont="1" applyBorder="1" applyAlignment="1">
      <alignment horizontal="center" vertical="center" wrapText="1"/>
    </xf>
    <xf numFmtId="0" fontId="15" fillId="0" borderId="0" xfId="0" applyFont="1"/>
    <xf numFmtId="0" fontId="26" fillId="0" borderId="0" xfId="0" applyFont="1" applyAlignment="1">
      <alignment horizontal="center" vertical="center" wrapText="1"/>
    </xf>
    <xf numFmtId="0" fontId="82" fillId="0" borderId="86" xfId="0" applyFont="1" applyBorder="1" applyAlignment="1">
      <alignment horizontal="center" vertical="center"/>
    </xf>
    <xf numFmtId="0" fontId="82" fillId="0" borderId="87" xfId="0" applyFont="1" applyBorder="1" applyAlignment="1">
      <alignment horizontal="center" vertical="center"/>
    </xf>
    <xf numFmtId="9" fontId="26" fillId="0" borderId="0" xfId="0" applyNumberFormat="1" applyFont="1" applyAlignment="1">
      <alignment horizontal="center" vertical="center"/>
    </xf>
    <xf numFmtId="0" fontId="82" fillId="0" borderId="25" xfId="0" applyFont="1" applyBorder="1" applyAlignment="1">
      <alignment horizontal="center" vertical="center"/>
    </xf>
    <xf numFmtId="0" fontId="82" fillId="0" borderId="88" xfId="0" applyFont="1" applyBorder="1" applyAlignment="1">
      <alignment horizontal="center" vertical="center"/>
    </xf>
    <xf numFmtId="9" fontId="82" fillId="0" borderId="91" xfId="0" applyNumberFormat="1" applyFont="1" applyBorder="1" applyAlignment="1">
      <alignment horizontal="center" vertical="center"/>
    </xf>
    <xf numFmtId="9" fontId="82" fillId="0" borderId="92" xfId="0" applyNumberFormat="1" applyFont="1" applyBorder="1" applyAlignment="1">
      <alignment horizontal="center" vertical="center"/>
    </xf>
    <xf numFmtId="0" fontId="57" fillId="0" borderId="0" xfId="0" applyFont="1" applyAlignment="1">
      <alignment horizontal="center" vertical="center"/>
    </xf>
    <xf numFmtId="0" fontId="82" fillId="0" borderId="0" xfId="0" applyFont="1" applyAlignment="1">
      <alignment horizontal="center"/>
    </xf>
    <xf numFmtId="0" fontId="82" fillId="0" borderId="20" xfId="0" applyFont="1" applyBorder="1" applyAlignment="1">
      <alignment horizontal="center"/>
    </xf>
    <xf numFmtId="0" fontId="57" fillId="0" borderId="0" xfId="0" applyFont="1" applyAlignment="1">
      <alignment vertical="center"/>
    </xf>
    <xf numFmtId="0" fontId="57" fillId="27" borderId="95" xfId="0" applyFont="1" applyFill="1" applyBorder="1" applyAlignment="1">
      <alignment horizontal="center" vertical="center"/>
    </xf>
    <xf numFmtId="0" fontId="63" fillId="27" borderId="95" xfId="0" applyFont="1" applyFill="1" applyBorder="1" applyAlignment="1">
      <alignment horizontal="center" vertical="center" wrapText="1"/>
    </xf>
    <xf numFmtId="0" fontId="63" fillId="42" borderId="26" xfId="0" applyFont="1" applyFill="1" applyBorder="1" applyAlignment="1">
      <alignment horizontal="center" vertical="center" wrapText="1"/>
    </xf>
    <xf numFmtId="0" fontId="63" fillId="42" borderId="32" xfId="0" applyFont="1" applyFill="1" applyBorder="1" applyAlignment="1">
      <alignment horizontal="center" vertical="center" wrapText="1"/>
    </xf>
    <xf numFmtId="0" fontId="83" fillId="0" borderId="0" xfId="0" applyFont="1" applyAlignment="1">
      <alignment vertical="center" wrapText="1"/>
    </xf>
    <xf numFmtId="9" fontId="82" fillId="0" borderId="99" xfId="0" applyNumberFormat="1" applyFont="1" applyBorder="1" applyAlignment="1">
      <alignment horizontal="center" vertical="center"/>
    </xf>
    <xf numFmtId="0" fontId="82" fillId="0" borderId="26" xfId="0" applyFont="1" applyBorder="1" applyAlignment="1">
      <alignment horizontal="center" vertical="center"/>
    </xf>
    <xf numFmtId="0" fontId="82" fillId="0" borderId="32" xfId="0" applyFont="1" applyBorder="1" applyAlignment="1">
      <alignment horizontal="center" vertical="center"/>
    </xf>
    <xf numFmtId="9" fontId="82" fillId="0" borderId="0" xfId="0" applyNumberFormat="1" applyFont="1" applyAlignment="1">
      <alignment vertical="center"/>
    </xf>
    <xf numFmtId="9" fontId="82" fillId="0" borderId="18" xfId="0" applyNumberFormat="1" applyFont="1" applyBorder="1" applyAlignment="1">
      <alignment horizontal="center" vertical="center"/>
    </xf>
    <xf numFmtId="9" fontId="82" fillId="0" borderId="27" xfId="0" applyNumberFormat="1" applyFont="1" applyBorder="1" applyAlignment="1">
      <alignment horizontal="center" vertical="center"/>
    </xf>
    <xf numFmtId="0" fontId="0" fillId="0" borderId="0" xfId="0" applyAlignment="1">
      <alignment horizontal="center" vertical="center"/>
    </xf>
    <xf numFmtId="0" fontId="82" fillId="0" borderId="0" xfId="0" applyFont="1" applyAlignment="1">
      <alignment horizontal="left" vertical="center"/>
    </xf>
    <xf numFmtId="0" fontId="85" fillId="0" borderId="0" xfId="0" applyFont="1" applyAlignment="1">
      <alignment horizontal="left" vertical="center" wrapText="1"/>
    </xf>
    <xf numFmtId="0" fontId="82" fillId="0" borderId="0" xfId="0" applyFont="1" applyAlignment="1">
      <alignment vertical="center" wrapText="1"/>
    </xf>
    <xf numFmtId="0" fontId="62" fillId="0" borderId="0" xfId="0" applyFont="1" applyAlignment="1">
      <alignment horizontal="center"/>
    </xf>
    <xf numFmtId="0" fontId="86" fillId="43" borderId="0" xfId="6" applyFill="1" applyAlignment="1">
      <alignment horizontal="center" vertical="center"/>
    </xf>
    <xf numFmtId="14" fontId="8" fillId="0" borderId="0" xfId="0" applyNumberFormat="1" applyFont="1" applyAlignment="1">
      <alignment horizontal="center" vertical="center" wrapText="1"/>
    </xf>
    <xf numFmtId="0" fontId="27"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7" fillId="3" borderId="1" xfId="0" applyFont="1" applyFill="1" applyBorder="1" applyAlignment="1">
      <alignment horizontal="center" vertical="center" wrapText="1"/>
    </xf>
    <xf numFmtId="0" fontId="74" fillId="3" borderId="1" xfId="0" applyFont="1" applyFill="1" applyBorder="1" applyAlignment="1">
      <alignment horizontal="left" vertical="center" wrapText="1"/>
    </xf>
    <xf numFmtId="0" fontId="27" fillId="3" borderId="1" xfId="0" quotePrefix="1" applyFont="1" applyFill="1" applyBorder="1" applyAlignment="1">
      <alignment horizontal="center" vertical="center" wrapText="1"/>
    </xf>
    <xf numFmtId="0" fontId="87" fillId="3" borderId="1" xfId="0" applyFont="1" applyFill="1" applyBorder="1" applyAlignment="1">
      <alignment horizontal="left" vertical="center" wrapText="1"/>
    </xf>
    <xf numFmtId="0" fontId="0" fillId="0" borderId="0" xfId="0"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0" xfId="0" applyFont="1" applyAlignment="1">
      <alignment horizontal="center" wrapText="1"/>
    </xf>
    <xf numFmtId="0" fontId="82" fillId="0" borderId="0" xfId="0" applyFont="1" applyAlignment="1">
      <alignment horizontal="left" vertical="center" wrapText="1"/>
    </xf>
    <xf numFmtId="9" fontId="63" fillId="27" borderId="1" xfId="2" applyFont="1" applyFill="1" applyBorder="1" applyAlignment="1">
      <alignment horizontal="center" vertical="center" wrapText="1"/>
    </xf>
    <xf numFmtId="9" fontId="62" fillId="6" borderId="1" xfId="0" applyNumberFormat="1" applyFont="1" applyFill="1" applyBorder="1" applyAlignment="1">
      <alignment horizontal="center" vertical="center" wrapText="1"/>
    </xf>
    <xf numFmtId="0" fontId="62" fillId="6" borderId="1" xfId="0" applyFont="1" applyFill="1" applyBorder="1" applyAlignment="1">
      <alignment horizontal="center" vertical="center" wrapText="1"/>
    </xf>
    <xf numFmtId="9" fontId="64" fillId="6" borderId="1" xfId="2" applyFont="1" applyFill="1" applyBorder="1" applyAlignment="1">
      <alignment horizontal="center" vertical="center" wrapText="1"/>
    </xf>
    <xf numFmtId="0" fontId="5" fillId="0" borderId="1" xfId="0" applyFont="1" applyBorder="1" applyAlignment="1">
      <alignment horizontal="center" vertical="center" wrapText="1"/>
    </xf>
    <xf numFmtId="0" fontId="62" fillId="0" borderId="63" xfId="0" applyFont="1" applyBorder="1" applyAlignment="1">
      <alignment horizontal="center" vertical="center" wrapText="1"/>
    </xf>
    <xf numFmtId="0" fontId="62" fillId="0" borderId="64" xfId="0" applyFont="1" applyBorder="1" applyAlignment="1">
      <alignment horizontal="center" vertical="center" wrapText="1"/>
    </xf>
    <xf numFmtId="0" fontId="62" fillId="0" borderId="58" xfId="0" applyFont="1" applyBorder="1" applyAlignment="1">
      <alignment horizontal="center" vertical="center" wrapText="1"/>
    </xf>
    <xf numFmtId="0" fontId="57" fillId="23" borderId="59" xfId="5" applyFont="1" applyFill="1" applyBorder="1" applyAlignment="1" applyProtection="1">
      <alignment horizontal="center" vertical="center" textRotation="90" wrapText="1"/>
    </xf>
    <xf numFmtId="0" fontId="57" fillId="23" borderId="39" xfId="5" applyFont="1" applyFill="1" applyBorder="1" applyAlignment="1" applyProtection="1">
      <alignment horizontal="center" vertical="center" textRotation="90" wrapText="1"/>
    </xf>
    <xf numFmtId="0" fontId="57" fillId="21" borderId="2" xfId="5" applyFont="1" applyFill="1" applyBorder="1" applyAlignment="1" applyProtection="1">
      <alignment horizontal="center" vertical="center" textRotation="90" wrapText="1"/>
    </xf>
    <xf numFmtId="0" fontId="57" fillId="21" borderId="3" xfId="5" applyFont="1" applyFill="1" applyBorder="1" applyAlignment="1" applyProtection="1">
      <alignment horizontal="center" vertical="center" textRotation="90" wrapText="1"/>
    </xf>
    <xf numFmtId="0" fontId="57" fillId="21" borderId="4" xfId="5" applyFont="1" applyFill="1" applyBorder="1" applyAlignment="1" applyProtection="1">
      <alignment horizontal="center" vertical="center" textRotation="90" wrapText="1"/>
    </xf>
    <xf numFmtId="0" fontId="57" fillId="24" borderId="2" xfId="5" applyFont="1" applyFill="1" applyBorder="1" applyAlignment="1" applyProtection="1">
      <alignment horizontal="center" vertical="center" textRotation="90" wrapText="1"/>
    </xf>
    <xf numFmtId="0" fontId="57" fillId="24" borderId="4" xfId="5" applyFont="1" applyFill="1" applyBorder="1" applyAlignment="1" applyProtection="1">
      <alignment horizontal="center" vertical="center" textRotation="90" wrapText="1"/>
    </xf>
    <xf numFmtId="0" fontId="57" fillId="25" borderId="59" xfId="5" applyFont="1" applyFill="1" applyBorder="1" applyAlignment="1" applyProtection="1">
      <alignment horizontal="center" vertical="center" textRotation="90" wrapText="1"/>
    </xf>
    <xf numFmtId="0" fontId="57" fillId="25" borderId="60" xfId="5" applyFont="1" applyFill="1" applyBorder="1" applyAlignment="1" applyProtection="1">
      <alignment horizontal="center" vertical="center" textRotation="90" wrapText="1"/>
    </xf>
    <xf numFmtId="0" fontId="57" fillId="25" borderId="61" xfId="5" applyFont="1" applyFill="1" applyBorder="1" applyAlignment="1" applyProtection="1">
      <alignment horizontal="center" vertical="center" textRotation="90" wrapText="1"/>
    </xf>
    <xf numFmtId="0" fontId="57" fillId="25" borderId="62" xfId="5" applyFont="1" applyFill="1" applyBorder="1" applyAlignment="1" applyProtection="1">
      <alignment horizontal="center" vertical="center" textRotation="90" wrapText="1"/>
    </xf>
    <xf numFmtId="0" fontId="61" fillId="26" borderId="59" xfId="5" applyFont="1" applyFill="1" applyBorder="1" applyAlignment="1" applyProtection="1">
      <alignment horizontal="center" vertical="center" textRotation="90"/>
    </xf>
    <xf numFmtId="0" fontId="61" fillId="26" borderId="60" xfId="5" applyFont="1" applyFill="1" applyBorder="1" applyAlignment="1" applyProtection="1">
      <alignment horizontal="center" vertical="center" textRotation="90"/>
    </xf>
    <xf numFmtId="0" fontId="61" fillId="26" borderId="39" xfId="5" applyFont="1" applyFill="1" applyBorder="1" applyAlignment="1" applyProtection="1">
      <alignment horizontal="center" vertical="center" textRotation="90"/>
    </xf>
    <xf numFmtId="0" fontId="61" fillId="26" borderId="57" xfId="5" applyFont="1" applyFill="1" applyBorder="1" applyAlignment="1" applyProtection="1">
      <alignment horizontal="center" vertical="center" textRotation="90"/>
    </xf>
    <xf numFmtId="0" fontId="61" fillId="26" borderId="61" xfId="5" applyFont="1" applyFill="1" applyBorder="1" applyAlignment="1" applyProtection="1">
      <alignment horizontal="center" vertical="center" textRotation="90"/>
    </xf>
    <xf numFmtId="0" fontId="61" fillId="26" borderId="62" xfId="5" applyFont="1" applyFill="1" applyBorder="1" applyAlignment="1" applyProtection="1">
      <alignment horizontal="center" vertical="center" textRotation="90"/>
    </xf>
    <xf numFmtId="0" fontId="52" fillId="4" borderId="56" xfId="0" applyFont="1" applyFill="1" applyBorder="1" applyAlignment="1">
      <alignment horizontal="center" vertical="center" wrapText="1"/>
    </xf>
    <xf numFmtId="0" fontId="52" fillId="4" borderId="0" xfId="0" applyFont="1" applyFill="1" applyAlignment="1">
      <alignment horizontal="center" vertical="center" wrapText="1"/>
    </xf>
    <xf numFmtId="0" fontId="53" fillId="3" borderId="1"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57" fillId="20" borderId="2" xfId="5" applyFont="1" applyFill="1" applyBorder="1" applyAlignment="1" applyProtection="1">
      <alignment horizontal="center" vertical="center" textRotation="90" wrapText="1"/>
    </xf>
    <xf numFmtId="0" fontId="57" fillId="20" borderId="3" xfId="5" applyFont="1" applyFill="1" applyBorder="1" applyAlignment="1" applyProtection="1">
      <alignment horizontal="center" vertical="center" textRotation="90" wrapText="1"/>
    </xf>
    <xf numFmtId="0" fontId="57" fillId="20" borderId="4" xfId="5" applyFont="1" applyFill="1" applyBorder="1" applyAlignment="1" applyProtection="1">
      <alignment horizontal="center" vertical="center" textRotation="90" wrapText="1"/>
    </xf>
    <xf numFmtId="0" fontId="58" fillId="21" borderId="1" xfId="5" applyFont="1" applyFill="1" applyBorder="1" applyAlignment="1" applyProtection="1">
      <alignment horizontal="center" vertical="center" textRotation="90" wrapText="1"/>
    </xf>
    <xf numFmtId="0" fontId="58" fillId="21" borderId="2" xfId="5" applyFont="1" applyFill="1" applyBorder="1" applyAlignment="1" applyProtection="1">
      <alignment horizontal="center" vertical="center" textRotation="90" wrapText="1"/>
    </xf>
    <xf numFmtId="0" fontId="58" fillId="21" borderId="4" xfId="5" applyFont="1" applyFill="1" applyBorder="1" applyAlignment="1" applyProtection="1">
      <alignment horizontal="center" vertical="center" textRotation="90"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57" fillId="0" borderId="0" xfId="0" applyFont="1" applyAlignment="1">
      <alignment horizontal="center" vertical="center"/>
    </xf>
    <xf numFmtId="0" fontId="83" fillId="0" borderId="0" xfId="0" applyFont="1" applyAlignment="1">
      <alignment horizontal="center" vertical="center"/>
    </xf>
    <xf numFmtId="0" fontId="75" fillId="42" borderId="1" xfId="0" applyFont="1" applyFill="1" applyBorder="1" applyAlignment="1">
      <alignment horizontal="center" vertical="center" wrapText="1"/>
    </xf>
    <xf numFmtId="0" fontId="84" fillId="27" borderId="1" xfId="0" applyFont="1" applyFill="1" applyBorder="1"/>
    <xf numFmtId="0" fontId="75" fillId="42" borderId="2" xfId="0" applyFont="1" applyFill="1" applyBorder="1" applyAlignment="1">
      <alignment horizontal="center" vertical="center" wrapText="1"/>
    </xf>
    <xf numFmtId="0" fontId="84" fillId="27" borderId="2" xfId="0" applyFont="1" applyFill="1" applyBorder="1"/>
    <xf numFmtId="0" fontId="75" fillId="42" borderId="59" xfId="0" applyFont="1" applyFill="1" applyBorder="1" applyAlignment="1">
      <alignment horizontal="center" vertical="center" wrapText="1"/>
    </xf>
    <xf numFmtId="0" fontId="75" fillId="42" borderId="60" xfId="0" applyFont="1" applyFill="1" applyBorder="1" applyAlignment="1">
      <alignment horizontal="center" vertical="center" wrapText="1"/>
    </xf>
    <xf numFmtId="0" fontId="75" fillId="42" borderId="61" xfId="0" applyFont="1" applyFill="1" applyBorder="1" applyAlignment="1">
      <alignment horizontal="center" vertical="center" wrapText="1"/>
    </xf>
    <xf numFmtId="0" fontId="75" fillId="42" borderId="62" xfId="0" applyFont="1" applyFill="1" applyBorder="1" applyAlignment="1">
      <alignment horizontal="center" vertical="center" wrapText="1"/>
    </xf>
    <xf numFmtId="0" fontId="36" fillId="0" borderId="1" xfId="0" applyFont="1" applyBorder="1" applyAlignment="1">
      <alignment horizontal="center" vertical="center" wrapText="1"/>
    </xf>
    <xf numFmtId="0" fontId="15" fillId="0" borderId="0" xfId="0" applyFont="1"/>
    <xf numFmtId="0" fontId="26" fillId="0" borderId="0" xfId="0" applyFont="1" applyAlignment="1">
      <alignment horizontal="center" vertical="center" wrapText="1"/>
    </xf>
    <xf numFmtId="0" fontId="75" fillId="27" borderId="89" xfId="0" applyFont="1" applyFill="1" applyBorder="1" applyAlignment="1">
      <alignment horizontal="center" vertical="center" wrapText="1"/>
    </xf>
    <xf numFmtId="0" fontId="75" fillId="27" borderId="90" xfId="0" applyFont="1" applyFill="1" applyBorder="1" applyAlignment="1">
      <alignment horizontal="center" vertical="center" wrapText="1"/>
    </xf>
    <xf numFmtId="0" fontId="57" fillId="41" borderId="93" xfId="0" applyFont="1" applyFill="1" applyBorder="1" applyAlignment="1">
      <alignment horizontal="center" vertical="center" wrapText="1"/>
    </xf>
    <xf numFmtId="0" fontId="57" fillId="41" borderId="83" xfId="0" applyFont="1" applyFill="1" applyBorder="1" applyAlignment="1">
      <alignment horizontal="center" vertical="center" wrapText="1"/>
    </xf>
    <xf numFmtId="0" fontId="57" fillId="41" borderId="94" xfId="0" applyFont="1" applyFill="1" applyBorder="1" applyAlignment="1">
      <alignment horizontal="center" vertical="center" wrapText="1"/>
    </xf>
    <xf numFmtId="0" fontId="57" fillId="42" borderId="1" xfId="0" applyFont="1" applyFill="1" applyBorder="1" applyAlignment="1">
      <alignment horizontal="center" vertical="center"/>
    </xf>
    <xf numFmtId="0" fontId="15" fillId="27" borderId="1" xfId="0" applyFont="1" applyFill="1" applyBorder="1"/>
    <xf numFmtId="0" fontId="83" fillId="0" borderId="96" xfId="0" applyFont="1" applyBorder="1" applyAlignment="1">
      <alignment horizontal="center" vertical="center" wrapText="1"/>
    </xf>
    <xf numFmtId="0" fontId="83" fillId="0" borderId="97" xfId="0" applyFont="1" applyBorder="1" applyAlignment="1">
      <alignment horizontal="center" vertical="center" wrapText="1"/>
    </xf>
    <xf numFmtId="0" fontId="83" fillId="0" borderId="98" xfId="0" applyFont="1" applyBorder="1" applyAlignment="1">
      <alignment horizontal="center" vertical="center" wrapText="1"/>
    </xf>
    <xf numFmtId="0" fontId="80" fillId="5" borderId="1" xfId="0" applyFont="1" applyFill="1" applyBorder="1" applyAlignment="1">
      <alignment horizontal="center" vertical="center" wrapText="1"/>
    </xf>
    <xf numFmtId="9" fontId="81" fillId="6" borderId="1" xfId="0" applyNumberFormat="1" applyFont="1" applyFill="1" applyBorder="1" applyAlignment="1">
      <alignment horizontal="center" vertical="center"/>
    </xf>
    <xf numFmtId="0" fontId="75" fillId="27" borderId="58" xfId="0" applyFont="1" applyFill="1" applyBorder="1" applyAlignment="1">
      <alignment horizontal="center" vertical="center" wrapText="1"/>
    </xf>
    <xf numFmtId="0" fontId="75" fillId="27" borderId="1" xfId="0" applyFont="1" applyFill="1" applyBorder="1" applyAlignment="1">
      <alignment horizontal="center" vertical="center" wrapText="1"/>
    </xf>
    <xf numFmtId="0" fontId="74" fillId="0" borderId="2" xfId="0" applyFont="1" applyBorder="1" applyAlignment="1">
      <alignment horizontal="center" vertical="center" wrapText="1"/>
    </xf>
    <xf numFmtId="0" fontId="74" fillId="0" borderId="4" xfId="0" applyFont="1" applyBorder="1" applyAlignment="1">
      <alignment horizontal="center" vertical="center" wrapText="1"/>
    </xf>
    <xf numFmtId="9" fontId="78" fillId="0" borderId="2" xfId="0" applyNumberFormat="1" applyFont="1" applyBorder="1" applyAlignment="1">
      <alignment horizontal="center" vertical="center" wrapText="1"/>
    </xf>
    <xf numFmtId="9" fontId="78" fillId="0" borderId="4" xfId="0" applyNumberFormat="1" applyFont="1" applyBorder="1" applyAlignment="1">
      <alignment horizontal="center" vertical="center" wrapText="1"/>
    </xf>
    <xf numFmtId="9" fontId="74" fillId="0" borderId="1" xfId="2" applyFont="1" applyBorder="1" applyAlignment="1">
      <alignment horizontal="center" vertical="center" wrapText="1"/>
    </xf>
    <xf numFmtId="0" fontId="75" fillId="15" borderId="64" xfId="0" applyFont="1" applyFill="1" applyBorder="1" applyAlignment="1">
      <alignment horizontal="center" vertical="center"/>
    </xf>
    <xf numFmtId="0" fontId="75" fillId="15" borderId="58" xfId="0" applyFont="1" applyFill="1" applyBorder="1" applyAlignment="1">
      <alignment horizontal="center" vertical="center"/>
    </xf>
    <xf numFmtId="0" fontId="79" fillId="40" borderId="37" xfId="0" applyFont="1" applyFill="1" applyBorder="1" applyAlignment="1">
      <alignment horizontal="center" vertical="center" textRotation="90" wrapText="1"/>
    </xf>
    <xf numFmtId="0" fontId="79" fillId="40" borderId="60" xfId="0" applyFont="1" applyFill="1" applyBorder="1" applyAlignment="1">
      <alignment horizontal="center" vertical="center" textRotation="90" wrapText="1"/>
    </xf>
    <xf numFmtId="0" fontId="79" fillId="40" borderId="0" xfId="0" applyFont="1" applyFill="1" applyAlignment="1">
      <alignment horizontal="center" vertical="center" textRotation="90" wrapText="1"/>
    </xf>
    <xf numFmtId="0" fontId="79" fillId="40" borderId="57" xfId="0" applyFont="1" applyFill="1" applyBorder="1" applyAlignment="1">
      <alignment horizontal="center" vertical="center" textRotation="90" wrapText="1"/>
    </xf>
    <xf numFmtId="0" fontId="79" fillId="40" borderId="85" xfId="0" applyFont="1" applyFill="1" applyBorder="1" applyAlignment="1">
      <alignment horizontal="center" vertical="center" textRotation="90" wrapText="1"/>
    </xf>
    <xf numFmtId="0" fontId="79" fillId="40" borderId="62" xfId="0" applyFont="1" applyFill="1" applyBorder="1" applyAlignment="1">
      <alignment horizontal="center" vertical="center" textRotation="90" wrapText="1"/>
    </xf>
    <xf numFmtId="9" fontId="26" fillId="31" borderId="2" xfId="0" applyNumberFormat="1" applyFont="1" applyFill="1" applyBorder="1" applyAlignment="1">
      <alignment horizontal="center" vertical="center"/>
    </xf>
    <xf numFmtId="9" fontId="26" fillId="31" borderId="4" xfId="0" applyNumberFormat="1" applyFont="1" applyFill="1" applyBorder="1" applyAlignment="1">
      <alignment horizontal="center" vertical="center"/>
    </xf>
    <xf numFmtId="0" fontId="75" fillId="6" borderId="60" xfId="0" applyFont="1" applyFill="1" applyBorder="1" applyAlignment="1">
      <alignment horizontal="center" vertical="center"/>
    </xf>
    <xf numFmtId="0" fontId="15" fillId="6" borderId="2" xfId="0" applyFont="1" applyFill="1" applyBorder="1"/>
    <xf numFmtId="0" fontId="75" fillId="6" borderId="1" xfId="0" applyFont="1" applyFill="1" applyBorder="1" applyAlignment="1">
      <alignment horizontal="center" vertical="center"/>
    </xf>
    <xf numFmtId="0" fontId="15" fillId="6" borderId="1" xfId="0" applyFont="1" applyFill="1" applyBorder="1"/>
    <xf numFmtId="0" fontId="78" fillId="0" borderId="2" xfId="0" applyFont="1" applyBorder="1" applyAlignment="1">
      <alignment horizontal="center" vertical="center" wrapText="1"/>
    </xf>
    <xf numFmtId="0" fontId="78" fillId="0" borderId="4" xfId="0" applyFont="1" applyBorder="1" applyAlignment="1">
      <alignment horizontal="center" vertical="center" wrapText="1"/>
    </xf>
    <xf numFmtId="0" fontId="74" fillId="0" borderId="1" xfId="0" applyFont="1" applyBorder="1" applyAlignment="1">
      <alignment horizontal="center" vertical="center" wrapText="1"/>
    </xf>
    <xf numFmtId="0" fontId="75" fillId="15" borderId="63" xfId="0" applyFont="1" applyFill="1" applyBorder="1" applyAlignment="1">
      <alignment horizontal="center" vertical="center"/>
    </xf>
    <xf numFmtId="9" fontId="74" fillId="0" borderId="2" xfId="2" applyFont="1" applyBorder="1" applyAlignment="1">
      <alignment horizontal="center" vertical="center" wrapText="1"/>
    </xf>
    <xf numFmtId="9" fontId="74" fillId="0" borderId="4" xfId="2" applyFont="1" applyBorder="1" applyAlignment="1">
      <alignment horizontal="center" vertical="center" wrapText="1"/>
    </xf>
    <xf numFmtId="0" fontId="75" fillId="6" borderId="63" xfId="0" applyFont="1" applyFill="1" applyBorder="1" applyAlignment="1">
      <alignment horizontal="center" vertical="center"/>
    </xf>
    <xf numFmtId="0" fontId="75" fillId="6" borderId="58" xfId="0" applyFont="1" applyFill="1" applyBorder="1" applyAlignment="1">
      <alignment horizontal="center" vertical="center"/>
    </xf>
    <xf numFmtId="0" fontId="78" fillId="0" borderId="1" xfId="0" applyFont="1" applyBorder="1" applyAlignment="1">
      <alignment horizontal="center" vertical="center" wrapText="1"/>
    </xf>
    <xf numFmtId="0" fontId="74" fillId="0" borderId="3" xfId="0" applyFont="1" applyBorder="1" applyAlignment="1">
      <alignment horizontal="center" vertical="center" wrapText="1"/>
    </xf>
    <xf numFmtId="0" fontId="78" fillId="0" borderId="60" xfId="0" applyFont="1" applyBorder="1" applyAlignment="1">
      <alignment horizontal="center" vertical="center" wrapText="1"/>
    </xf>
    <xf numFmtId="0" fontId="78" fillId="0" borderId="62" xfId="0" applyFont="1" applyBorder="1" applyAlignment="1">
      <alignment horizontal="center" vertical="center" wrapText="1"/>
    </xf>
    <xf numFmtId="0" fontId="74" fillId="0" borderId="1" xfId="0" quotePrefix="1" applyFont="1" applyBorder="1" applyAlignment="1">
      <alignment horizontal="center" vertical="center" wrapText="1"/>
    </xf>
    <xf numFmtId="9" fontId="74" fillId="0" borderId="2" xfId="0" applyNumberFormat="1" applyFont="1" applyBorder="1" applyAlignment="1">
      <alignment horizontal="center" vertical="center" wrapText="1"/>
    </xf>
    <xf numFmtId="9" fontId="74" fillId="0" borderId="3" xfId="0" applyNumberFormat="1" applyFont="1" applyBorder="1" applyAlignment="1">
      <alignment horizontal="center" vertical="center" wrapText="1"/>
    </xf>
    <xf numFmtId="0" fontId="58" fillId="30" borderId="37" xfId="0" applyFont="1" applyFill="1" applyBorder="1" applyAlignment="1">
      <alignment horizontal="center" vertical="center" textRotation="90" wrapText="1"/>
    </xf>
    <xf numFmtId="0" fontId="58" fillId="30" borderId="60" xfId="0" applyFont="1" applyFill="1" applyBorder="1" applyAlignment="1">
      <alignment horizontal="center" vertical="center" textRotation="90" wrapText="1"/>
    </xf>
    <xf numFmtId="0" fontId="58" fillId="30" borderId="0" xfId="0" applyFont="1" applyFill="1" applyAlignment="1">
      <alignment horizontal="center" vertical="center" textRotation="90" wrapText="1"/>
    </xf>
    <xf numFmtId="0" fontId="58" fillId="30" borderId="57" xfId="0" applyFont="1" applyFill="1" applyBorder="1" applyAlignment="1">
      <alignment horizontal="center" vertical="center" textRotation="90" wrapText="1"/>
    </xf>
    <xf numFmtId="0" fontId="58" fillId="30" borderId="85" xfId="0" applyFont="1" applyFill="1" applyBorder="1" applyAlignment="1">
      <alignment horizontal="center" vertical="center" textRotation="90" wrapText="1"/>
    </xf>
    <xf numFmtId="0" fontId="58" fillId="30" borderId="62" xfId="0" applyFont="1" applyFill="1" applyBorder="1" applyAlignment="1">
      <alignment horizontal="center" vertical="center" textRotation="90"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9" fontId="74" fillId="0" borderId="4" xfId="0" applyNumberFormat="1" applyFont="1" applyBorder="1" applyAlignment="1">
      <alignment horizontal="center" vertical="center" wrapText="1"/>
    </xf>
    <xf numFmtId="0" fontId="73" fillId="36" borderId="3" xfId="0" applyFont="1" applyFill="1" applyBorder="1" applyAlignment="1">
      <alignment horizontal="center" vertical="center" textRotation="90" wrapText="1"/>
    </xf>
    <xf numFmtId="0" fontId="73" fillId="36" borderId="4" xfId="0" applyFont="1" applyFill="1" applyBorder="1" applyAlignment="1">
      <alignment horizontal="center" vertical="center" textRotation="90" wrapText="1"/>
    </xf>
    <xf numFmtId="9" fontId="74" fillId="0" borderId="1" xfId="2" applyFont="1" applyFill="1" applyBorder="1" applyAlignment="1">
      <alignment horizontal="center" vertical="center" wrapText="1"/>
    </xf>
    <xf numFmtId="0" fontId="73" fillId="33" borderId="2" xfId="0" applyFont="1" applyFill="1" applyBorder="1" applyAlignment="1">
      <alignment horizontal="center" vertical="center" textRotation="90" wrapText="1"/>
    </xf>
    <xf numFmtId="0" fontId="73" fillId="33" borderId="3" xfId="0" applyFont="1" applyFill="1" applyBorder="1" applyAlignment="1">
      <alignment horizontal="center" vertical="center" textRotation="90" wrapText="1"/>
    </xf>
    <xf numFmtId="0" fontId="73" fillId="33" borderId="4" xfId="0" applyFont="1" applyFill="1" applyBorder="1" applyAlignment="1">
      <alignment horizontal="center" vertical="center" textRotation="90" wrapText="1"/>
    </xf>
    <xf numFmtId="9" fontId="74" fillId="0" borderId="1" xfId="0" applyNumberFormat="1" applyFont="1" applyBorder="1" applyAlignment="1">
      <alignment horizontal="center" vertical="center" wrapText="1"/>
    </xf>
    <xf numFmtId="9" fontId="74" fillId="0" borderId="2" xfId="2" applyFont="1" applyFill="1" applyBorder="1" applyAlignment="1">
      <alignment horizontal="center" vertical="center" wrapText="1"/>
    </xf>
    <xf numFmtId="9" fontId="74" fillId="0" borderId="4" xfId="2" applyFont="1" applyFill="1" applyBorder="1" applyAlignment="1">
      <alignment horizontal="center" vertical="center" wrapText="1"/>
    </xf>
    <xf numFmtId="0" fontId="74" fillId="0" borderId="2" xfId="0" quotePrefix="1" applyFont="1" applyBorder="1" applyAlignment="1">
      <alignment horizontal="center" vertical="center" wrapText="1"/>
    </xf>
    <xf numFmtId="0" fontId="74" fillId="0" borderId="4" xfId="0" quotePrefix="1" applyFont="1" applyBorder="1" applyAlignment="1">
      <alignment horizontal="center" vertical="center" wrapText="1"/>
    </xf>
    <xf numFmtId="0" fontId="73" fillId="22" borderId="3" xfId="0" applyFont="1" applyFill="1" applyBorder="1" applyAlignment="1">
      <alignment horizontal="center" vertical="center" textRotation="90" wrapText="1"/>
    </xf>
    <xf numFmtId="0" fontId="73" fillId="35" borderId="2" xfId="0" applyFont="1" applyFill="1" applyBorder="1" applyAlignment="1">
      <alignment horizontal="center" vertical="center" textRotation="90" wrapText="1"/>
    </xf>
    <xf numFmtId="0" fontId="73" fillId="35" borderId="3" xfId="0" applyFont="1" applyFill="1" applyBorder="1" applyAlignment="1">
      <alignment horizontal="center" vertical="center" textRotation="90" wrapText="1"/>
    </xf>
    <xf numFmtId="0" fontId="73" fillId="39" borderId="2" xfId="0" applyFont="1" applyFill="1" applyBorder="1" applyAlignment="1">
      <alignment horizontal="center" vertical="center" textRotation="90" wrapText="1"/>
    </xf>
    <xf numFmtId="0" fontId="73" fillId="39" borderId="3" xfId="0" applyFont="1" applyFill="1" applyBorder="1" applyAlignment="1">
      <alignment horizontal="center" vertical="center" textRotation="90" wrapText="1"/>
    </xf>
    <xf numFmtId="0" fontId="73" fillId="39" borderId="4" xfId="0" applyFont="1" applyFill="1" applyBorder="1" applyAlignment="1">
      <alignment horizontal="center" vertical="center" textRotation="90" wrapText="1"/>
    </xf>
    <xf numFmtId="0" fontId="73" fillId="30" borderId="3" xfId="0" applyFont="1" applyFill="1" applyBorder="1" applyAlignment="1">
      <alignment horizontal="center" vertical="center" textRotation="90" wrapText="1"/>
    </xf>
    <xf numFmtId="0" fontId="73" fillId="30" borderId="4" xfId="0" applyFont="1" applyFill="1" applyBorder="1" applyAlignment="1">
      <alignment horizontal="center" vertical="center" textRotation="90" wrapText="1"/>
    </xf>
    <xf numFmtId="9" fontId="26" fillId="31" borderId="3" xfId="0" applyNumberFormat="1" applyFont="1" applyFill="1" applyBorder="1" applyAlignment="1">
      <alignment horizontal="center" vertical="center"/>
    </xf>
    <xf numFmtId="0" fontId="73" fillId="38" borderId="2" xfId="0" applyFont="1" applyFill="1" applyBorder="1" applyAlignment="1">
      <alignment horizontal="center" vertical="center" textRotation="90" wrapText="1"/>
    </xf>
    <xf numFmtId="0" fontId="73" fillId="38" borderId="3" xfId="0" applyFont="1" applyFill="1" applyBorder="1" applyAlignment="1">
      <alignment horizontal="center" vertical="center" textRotation="90" wrapText="1"/>
    </xf>
    <xf numFmtId="0" fontId="73" fillId="38" borderId="4" xfId="0" applyFont="1" applyFill="1" applyBorder="1" applyAlignment="1">
      <alignment horizontal="center" vertical="center" textRotation="90" wrapText="1"/>
    </xf>
    <xf numFmtId="0" fontId="73" fillId="37" borderId="2" xfId="0" applyFont="1" applyFill="1" applyBorder="1" applyAlignment="1">
      <alignment horizontal="center" vertical="center" textRotation="90" wrapText="1"/>
    </xf>
    <xf numFmtId="0" fontId="73" fillId="37" borderId="3" xfId="0" applyFont="1" applyFill="1" applyBorder="1" applyAlignment="1">
      <alignment horizontal="center" vertical="center" textRotation="90" wrapText="1"/>
    </xf>
    <xf numFmtId="0" fontId="73" fillId="37" borderId="4" xfId="0" applyFont="1" applyFill="1" applyBorder="1" applyAlignment="1">
      <alignment horizontal="center" vertical="center" textRotation="90" wrapText="1"/>
    </xf>
    <xf numFmtId="0" fontId="73" fillId="36" borderId="2" xfId="0" applyFont="1" applyFill="1" applyBorder="1" applyAlignment="1">
      <alignment horizontal="center" vertical="center" textRotation="90" wrapText="1"/>
    </xf>
    <xf numFmtId="0" fontId="77" fillId="6" borderId="63" xfId="0" applyFont="1" applyFill="1" applyBorder="1" applyAlignment="1">
      <alignment horizontal="center" vertical="center"/>
    </xf>
    <xf numFmtId="0" fontId="77" fillId="6" borderId="58" xfId="0" applyFont="1" applyFill="1" applyBorder="1" applyAlignment="1">
      <alignment horizontal="center" vertical="center"/>
    </xf>
    <xf numFmtId="0" fontId="73" fillId="34" borderId="2" xfId="0" applyFont="1" applyFill="1" applyBorder="1" applyAlignment="1">
      <alignment horizontal="center" vertical="center" textRotation="90" wrapText="1"/>
    </xf>
    <xf numFmtId="0" fontId="73" fillId="34" borderId="3" xfId="0" applyFont="1" applyFill="1" applyBorder="1" applyAlignment="1">
      <alignment horizontal="center" vertical="center" textRotation="90" wrapText="1"/>
    </xf>
    <xf numFmtId="0" fontId="75" fillId="15" borderId="1" xfId="0" applyFont="1" applyFill="1" applyBorder="1" applyAlignment="1">
      <alignment horizontal="center" vertical="center"/>
    </xf>
    <xf numFmtId="0" fontId="15" fillId="15" borderId="1" xfId="0" applyFont="1" applyFill="1" applyBorder="1"/>
    <xf numFmtId="0" fontId="73" fillId="32" borderId="2" xfId="0" applyFont="1" applyFill="1" applyBorder="1" applyAlignment="1">
      <alignment horizontal="center" vertical="center" textRotation="90" wrapText="1"/>
    </xf>
    <xf numFmtId="0" fontId="73" fillId="32" borderId="4" xfId="0" applyFont="1" applyFill="1" applyBorder="1" applyAlignment="1">
      <alignment horizontal="center" vertical="center" textRotation="90" wrapText="1"/>
    </xf>
    <xf numFmtId="9" fontId="76" fillId="0" borderId="2" xfId="0" applyNumberFormat="1" applyFont="1" applyBorder="1" applyAlignment="1">
      <alignment horizontal="center" vertical="center"/>
    </xf>
    <xf numFmtId="9" fontId="76" fillId="0" borderId="3" xfId="0" applyNumberFormat="1" applyFont="1" applyBorder="1" applyAlignment="1">
      <alignment horizontal="center" vertical="center"/>
    </xf>
    <xf numFmtId="9" fontId="76" fillId="0" borderId="4" xfId="0" applyNumberFormat="1" applyFont="1" applyBorder="1" applyAlignment="1">
      <alignment horizontal="center" vertical="center"/>
    </xf>
    <xf numFmtId="0" fontId="74" fillId="0" borderId="84" xfId="0" applyFont="1" applyBorder="1" applyAlignment="1">
      <alignment horizontal="center" vertical="center" wrapText="1"/>
    </xf>
    <xf numFmtId="9" fontId="74" fillId="0" borderId="3" xfId="2" applyFont="1" applyBorder="1" applyAlignment="1">
      <alignment horizontal="center" vertical="center" wrapText="1"/>
    </xf>
    <xf numFmtId="0" fontId="72" fillId="19" borderId="82" xfId="0" applyFont="1" applyFill="1" applyBorder="1" applyAlignment="1">
      <alignment horizontal="center" vertical="center" textRotation="90" wrapText="1"/>
    </xf>
    <xf numFmtId="0" fontId="72" fillId="19" borderId="57" xfId="0" applyFont="1" applyFill="1" applyBorder="1" applyAlignment="1">
      <alignment horizontal="center" vertical="center" textRotation="90" wrapText="1"/>
    </xf>
    <xf numFmtId="0" fontId="73" fillId="30" borderId="83" xfId="0" applyFont="1" applyFill="1" applyBorder="1" applyAlignment="1">
      <alignment horizontal="center" vertical="center" textRotation="90" wrapText="1"/>
    </xf>
    <xf numFmtId="0" fontId="73" fillId="30" borderId="1" xfId="0" applyFont="1" applyFill="1" applyBorder="1" applyAlignment="1">
      <alignment horizontal="center" vertical="center" textRotation="90" wrapText="1"/>
    </xf>
    <xf numFmtId="0" fontId="67" fillId="28" borderId="73" xfId="0" applyFont="1" applyFill="1" applyBorder="1" applyAlignment="1">
      <alignment horizontal="center" vertical="center" wrapText="1"/>
    </xf>
    <xf numFmtId="0" fontId="67" fillId="28" borderId="79" xfId="0" applyFont="1" applyFill="1" applyBorder="1" applyAlignment="1">
      <alignment horizontal="center" vertical="center" wrapText="1"/>
    </xf>
    <xf numFmtId="0" fontId="73" fillId="22" borderId="2" xfId="0" applyFont="1" applyFill="1" applyBorder="1" applyAlignment="1">
      <alignment horizontal="center" vertical="center" textRotation="90" wrapText="1"/>
    </xf>
    <xf numFmtId="0" fontId="65" fillId="19" borderId="65" xfId="0" applyFont="1" applyFill="1" applyBorder="1" applyAlignment="1">
      <alignment horizontal="center" vertical="center"/>
    </xf>
    <xf numFmtId="0" fontId="65" fillId="19" borderId="66" xfId="0" applyFont="1" applyFill="1" applyBorder="1" applyAlignment="1">
      <alignment horizontal="center" vertical="center"/>
    </xf>
    <xf numFmtId="0" fontId="65" fillId="19" borderId="67" xfId="0" applyFont="1" applyFill="1" applyBorder="1" applyAlignment="1">
      <alignment horizontal="center" vertical="center"/>
    </xf>
    <xf numFmtId="0" fontId="66" fillId="0" borderId="68" xfId="0" applyFont="1" applyBorder="1" applyAlignment="1">
      <alignment horizontal="center" vertical="center" wrapText="1"/>
    </xf>
    <xf numFmtId="0" fontId="66" fillId="0" borderId="69" xfId="0" applyFont="1" applyBorder="1" applyAlignment="1">
      <alignment horizontal="center" vertical="center" wrapText="1"/>
    </xf>
    <xf numFmtId="0" fontId="66" fillId="0" borderId="70" xfId="0" applyFont="1" applyBorder="1" applyAlignment="1">
      <alignment horizontal="center" vertical="center" wrapText="1"/>
    </xf>
    <xf numFmtId="0" fontId="67" fillId="28" borderId="71" xfId="0" applyFont="1" applyFill="1" applyBorder="1" applyAlignment="1">
      <alignment horizontal="center" vertical="center" wrapText="1"/>
    </xf>
    <xf numFmtId="0" fontId="67" fillId="28" borderId="72" xfId="0" applyFont="1" applyFill="1" applyBorder="1" applyAlignment="1">
      <alignment horizontal="center" vertical="center" wrapText="1"/>
    </xf>
    <xf numFmtId="0" fontId="67" fillId="28" borderId="75" xfId="0" applyFont="1" applyFill="1" applyBorder="1" applyAlignment="1">
      <alignment horizontal="center" vertical="center" wrapText="1"/>
    </xf>
    <xf numFmtId="0" fontId="67" fillId="28" borderId="76" xfId="0" applyFont="1" applyFill="1" applyBorder="1" applyAlignment="1">
      <alignment horizontal="center" vertical="center" wrapText="1"/>
    </xf>
    <xf numFmtId="0" fontId="67" fillId="28" borderId="77" xfId="0" applyFont="1" applyFill="1" applyBorder="1" applyAlignment="1">
      <alignment horizontal="center" vertical="center" wrapText="1"/>
    </xf>
    <xf numFmtId="0" fontId="68" fillId="28" borderId="73" xfId="0" applyFont="1" applyFill="1" applyBorder="1" applyAlignment="1">
      <alignment horizontal="center" vertical="center" wrapText="1"/>
    </xf>
    <xf numFmtId="0" fontId="68" fillId="28" borderId="77" xfId="0" applyFont="1" applyFill="1" applyBorder="1" applyAlignment="1">
      <alignment horizontal="center" vertical="center" wrapText="1"/>
    </xf>
    <xf numFmtId="0" fontId="67" fillId="28" borderId="78" xfId="0" applyFont="1" applyFill="1" applyBorder="1" applyAlignment="1">
      <alignment horizontal="center" vertical="center" wrapText="1"/>
    </xf>
    <xf numFmtId="0" fontId="67" fillId="28" borderId="74" xfId="0" applyFont="1" applyFill="1" applyBorder="1" applyAlignment="1">
      <alignment horizontal="center" vertical="center" wrapText="1"/>
    </xf>
    <xf numFmtId="0" fontId="67" fillId="28" borderId="81" xfId="0" applyFont="1" applyFill="1" applyBorder="1" applyAlignment="1">
      <alignment horizontal="center" vertical="center" wrapText="1"/>
    </xf>
    <xf numFmtId="0" fontId="67" fillId="28" borderId="2" xfId="0" applyFont="1" applyFill="1" applyBorder="1" applyAlignment="1">
      <alignment horizontal="center" vertical="center" wrapText="1"/>
    </xf>
    <xf numFmtId="0" fontId="67" fillId="28" borderId="4" xfId="0" applyFont="1" applyFill="1" applyBorder="1" applyAlignment="1">
      <alignment horizontal="center" vertical="center" wrapText="1"/>
    </xf>
    <xf numFmtId="0" fontId="61" fillId="28" borderId="41" xfId="0" applyFont="1" applyFill="1" applyBorder="1" applyAlignment="1">
      <alignment horizontal="center" vertical="center" wrapText="1"/>
    </xf>
    <xf numFmtId="0" fontId="69" fillId="4" borderId="42" xfId="0" applyFont="1" applyFill="1" applyBorder="1" applyAlignment="1">
      <alignment wrapText="1"/>
    </xf>
    <xf numFmtId="0" fontId="69" fillId="4" borderId="41" xfId="0" applyFont="1" applyFill="1" applyBorder="1" applyAlignment="1">
      <alignment wrapText="1"/>
    </xf>
    <xf numFmtId="0" fontId="69" fillId="4" borderId="0" xfId="0" applyFont="1" applyFill="1" applyAlignment="1">
      <alignment wrapText="1"/>
    </xf>
    <xf numFmtId="0" fontId="70" fillId="28" borderId="41" xfId="0" applyFont="1" applyFill="1" applyBorder="1" applyAlignment="1">
      <alignment horizontal="center" vertical="center" wrapText="1"/>
    </xf>
    <xf numFmtId="0" fontId="70" fillId="28" borderId="0" xfId="0" applyFont="1" applyFill="1" applyAlignment="1">
      <alignment horizontal="center" vertical="center" wrapText="1"/>
    </xf>
    <xf numFmtId="0" fontId="71" fillId="28" borderId="73" xfId="0" applyFont="1" applyFill="1" applyBorder="1" applyAlignment="1">
      <alignment horizontal="center" vertical="center" wrapText="1"/>
    </xf>
    <xf numFmtId="0" fontId="71" fillId="28" borderId="80" xfId="0" applyFont="1" applyFill="1" applyBorder="1" applyAlignment="1">
      <alignment horizontal="center" vertical="center" wrapText="1"/>
    </xf>
    <xf numFmtId="0" fontId="42" fillId="0" borderId="24" xfId="0" applyFont="1" applyBorder="1" applyAlignment="1">
      <alignment horizontal="center" vertical="center" wrapText="1"/>
    </xf>
    <xf numFmtId="0" fontId="42" fillId="0" borderId="25" xfId="0" applyFont="1" applyBorder="1"/>
    <xf numFmtId="0" fontId="42" fillId="0" borderId="26" xfId="0" applyFont="1" applyBorder="1"/>
    <xf numFmtId="0" fontId="41" fillId="8" borderId="24" xfId="0" applyFont="1" applyFill="1" applyBorder="1" applyAlignment="1">
      <alignment horizontal="center" vertical="center"/>
    </xf>
    <xf numFmtId="0" fontId="7" fillId="0" borderId="25" xfId="0" applyFont="1" applyBorder="1"/>
    <xf numFmtId="0" fontId="7" fillId="0" borderId="26" xfId="0" applyFont="1" applyBorder="1"/>
    <xf numFmtId="0" fontId="41" fillId="8" borderId="16" xfId="0" applyFont="1" applyFill="1" applyBorder="1" applyAlignment="1">
      <alignment horizontal="center" vertical="center" wrapText="1"/>
    </xf>
    <xf numFmtId="0" fontId="43" fillId="9" borderId="24" xfId="0" applyFont="1" applyFill="1" applyBorder="1" applyAlignment="1">
      <alignment horizontal="center" vertical="center" wrapText="1"/>
    </xf>
    <xf numFmtId="0" fontId="37" fillId="0" borderId="16" xfId="0" applyFont="1" applyBorder="1" applyAlignment="1">
      <alignment horizontal="center" vertical="center" wrapText="1"/>
    </xf>
    <xf numFmtId="0" fontId="38" fillId="0" borderId="17" xfId="0" applyFont="1" applyBorder="1"/>
    <xf numFmtId="0" fontId="38" fillId="0" borderId="18" xfId="0" applyFont="1" applyBorder="1"/>
    <xf numFmtId="0" fontId="38" fillId="0" borderId="19" xfId="0" applyFont="1" applyBorder="1"/>
    <xf numFmtId="0" fontId="38" fillId="0" borderId="20" xfId="0" applyFont="1" applyBorder="1"/>
    <xf numFmtId="0" fontId="38" fillId="0" borderId="21" xfId="0" applyFont="1" applyBorder="1"/>
    <xf numFmtId="0" fontId="7" fillId="0" borderId="22" xfId="0" applyFont="1" applyBorder="1" applyAlignment="1">
      <alignment horizontal="center" wrapText="1"/>
    </xf>
    <xf numFmtId="0" fontId="14" fillId="0" borderId="0" xfId="0" applyFont="1"/>
    <xf numFmtId="0" fontId="7" fillId="0" borderId="23" xfId="0" applyFont="1" applyBorder="1"/>
    <xf numFmtId="0" fontId="39" fillId="7" borderId="24" xfId="0" applyFont="1" applyFill="1" applyBorder="1" applyAlignment="1">
      <alignment horizontal="center" vertical="center" wrapText="1"/>
    </xf>
    <xf numFmtId="0" fontId="39" fillId="7" borderId="25" xfId="0" applyFont="1" applyFill="1" applyBorder="1" applyAlignment="1">
      <alignment horizontal="center" vertical="center" wrapText="1"/>
    </xf>
    <xf numFmtId="0" fontId="39" fillId="7" borderId="26" xfId="0" applyFont="1" applyFill="1" applyBorder="1" applyAlignment="1">
      <alignment horizontal="center" vertical="center" wrapText="1"/>
    </xf>
    <xf numFmtId="17" fontId="41" fillId="11" borderId="27" xfId="0" applyNumberFormat="1" applyFont="1" applyFill="1" applyBorder="1" applyAlignment="1">
      <alignment horizontal="center" vertical="center"/>
    </xf>
    <xf numFmtId="0" fontId="7" fillId="13" borderId="30" xfId="0" applyFont="1" applyFill="1" applyBorder="1"/>
    <xf numFmtId="17" fontId="41" fillId="8" borderId="27" xfId="0" applyNumberFormat="1" applyFont="1" applyFill="1" applyBorder="1" applyAlignment="1">
      <alignment horizontal="center" vertical="center"/>
    </xf>
    <xf numFmtId="0" fontId="7" fillId="0" borderId="30" xfId="0" applyFont="1" applyBorder="1"/>
    <xf numFmtId="17" fontId="41" fillId="8" borderId="1" xfId="0" applyNumberFormat="1" applyFont="1" applyFill="1" applyBorder="1" applyAlignment="1">
      <alignment horizontal="center" vertical="center" wrapText="1"/>
    </xf>
    <xf numFmtId="17" fontId="41" fillId="8" borderId="18" xfId="0" applyNumberFormat="1" applyFont="1" applyFill="1" applyBorder="1" applyAlignment="1">
      <alignment horizontal="center" vertical="center" wrapText="1"/>
    </xf>
    <xf numFmtId="0" fontId="7" fillId="0" borderId="28" xfId="0" applyFont="1" applyBorder="1"/>
    <xf numFmtId="0" fontId="7" fillId="0" borderId="21" xfId="0" applyFont="1" applyBorder="1"/>
    <xf numFmtId="17" fontId="41" fillId="8" borderId="16" xfId="0" applyNumberFormat="1" applyFont="1" applyFill="1" applyBorder="1" applyAlignment="1">
      <alignment horizontal="center" vertical="center" wrapText="1"/>
    </xf>
    <xf numFmtId="0" fontId="7" fillId="0" borderId="18" xfId="0" applyFont="1" applyBorder="1"/>
    <xf numFmtId="0" fontId="7" fillId="0" borderId="29" xfId="0" applyFont="1" applyBorder="1"/>
    <xf numFmtId="0" fontId="7" fillId="0" borderId="19" xfId="0" applyFont="1" applyBorder="1"/>
    <xf numFmtId="17" fontId="41" fillId="10" borderId="27" xfId="0" applyNumberFormat="1" applyFont="1" applyFill="1" applyBorder="1" applyAlignment="1">
      <alignment horizontal="center" vertical="center"/>
    </xf>
    <xf numFmtId="0" fontId="7" fillId="12" borderId="30" xfId="0" applyFont="1" applyFill="1" applyBorder="1"/>
    <xf numFmtId="0" fontId="7"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43" fillId="0" borderId="31" xfId="0" applyFont="1" applyBorder="1" applyAlignment="1">
      <alignment horizontal="center" vertical="center" wrapText="1"/>
    </xf>
    <xf numFmtId="0" fontId="7" fillId="0" borderId="27" xfId="0" applyFont="1" applyBorder="1" applyAlignment="1">
      <alignment horizontal="left" vertical="center" wrapText="1"/>
    </xf>
    <xf numFmtId="9" fontId="7" fillId="0" borderId="27" xfId="0" applyNumberFormat="1" applyFont="1" applyBorder="1" applyAlignment="1">
      <alignment horizontal="center" vertical="center"/>
    </xf>
    <xf numFmtId="17" fontId="49" fillId="0" borderId="27" xfId="0" applyNumberFormat="1" applyFont="1" applyBorder="1" applyAlignment="1">
      <alignment horizontal="center" vertical="center" wrapText="1"/>
    </xf>
    <xf numFmtId="0" fontId="7" fillId="0" borderId="31" xfId="0" applyFont="1" applyBorder="1"/>
    <xf numFmtId="1" fontId="7" fillId="0" borderId="24" xfId="0" applyNumberFormat="1" applyFont="1" applyBorder="1" applyAlignment="1">
      <alignment horizontal="center" vertical="center" wrapText="1"/>
    </xf>
    <xf numFmtId="17" fontId="41" fillId="8" borderId="19" xfId="0" applyNumberFormat="1" applyFont="1" applyFill="1" applyBorder="1" applyAlignment="1">
      <alignment horizontal="center" vertical="center" wrapText="1"/>
    </xf>
    <xf numFmtId="17" fontId="41" fillId="8" borderId="20" xfId="0" applyNumberFormat="1" applyFont="1" applyFill="1" applyBorder="1" applyAlignment="1">
      <alignment horizontal="center" vertical="center" wrapText="1"/>
    </xf>
    <xf numFmtId="17" fontId="41" fillId="8" borderId="0" xfId="0" applyNumberFormat="1" applyFont="1" applyFill="1" applyAlignment="1">
      <alignment horizontal="center" vertical="center" wrapText="1"/>
    </xf>
    <xf numFmtId="17" fontId="41" fillId="8" borderId="21" xfId="0" applyNumberFormat="1" applyFont="1" applyFill="1" applyBorder="1" applyAlignment="1">
      <alignment horizontal="center" vertical="center" wrapText="1"/>
    </xf>
    <xf numFmtId="0" fontId="48" fillId="0" borderId="27" xfId="0" applyFont="1" applyBorder="1" applyAlignment="1">
      <alignment horizontal="center" vertical="center" wrapText="1"/>
    </xf>
    <xf numFmtId="0" fontId="48" fillId="0" borderId="31" xfId="0" applyFont="1" applyBorder="1" applyAlignment="1">
      <alignment horizontal="center" vertical="center" wrapText="1"/>
    </xf>
    <xf numFmtId="0" fontId="48" fillId="0" borderId="30" xfId="0" applyFont="1" applyBorder="1" applyAlignment="1">
      <alignment horizontal="center" vertical="center" wrapText="1"/>
    </xf>
    <xf numFmtId="0" fontId="7" fillId="3" borderId="27" xfId="0" applyFont="1" applyFill="1" applyBorder="1" applyAlignment="1">
      <alignment horizontal="left" vertical="center" wrapText="1"/>
    </xf>
    <xf numFmtId="0" fontId="7" fillId="3" borderId="30" xfId="0" applyFont="1" applyFill="1" applyBorder="1"/>
    <xf numFmtId="9" fontId="7" fillId="0" borderId="31"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43" fillId="0" borderId="27" xfId="0" applyFont="1" applyBorder="1" applyAlignment="1">
      <alignment horizontal="center" vertical="center" wrapText="1"/>
    </xf>
    <xf numFmtId="17" fontId="49" fillId="3" borderId="27" xfId="0" applyNumberFormat="1" applyFont="1" applyFill="1" applyBorder="1" applyAlignment="1">
      <alignment horizontal="center" vertical="center" wrapText="1"/>
    </xf>
    <xf numFmtId="17" fontId="41" fillId="8" borderId="24" xfId="0" applyNumberFormat="1" applyFont="1" applyFill="1" applyBorder="1" applyAlignment="1">
      <alignment horizontal="center" vertical="center" wrapText="1"/>
    </xf>
    <xf numFmtId="0" fontId="7" fillId="0" borderId="17" xfId="0" applyFont="1" applyBorder="1"/>
    <xf numFmtId="0" fontId="43" fillId="0" borderId="27" xfId="0" applyFont="1" applyBorder="1" applyAlignment="1">
      <alignment horizontal="left" vertical="center" wrapText="1"/>
    </xf>
    <xf numFmtId="0" fontId="43" fillId="0" borderId="16"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1" xfId="0" applyFont="1" applyBorder="1" applyAlignment="1">
      <alignment horizontal="center" vertical="center" wrapText="1"/>
    </xf>
    <xf numFmtId="0" fontId="7" fillId="0" borderId="18" xfId="0" applyFont="1" applyBorder="1" applyAlignment="1">
      <alignment horizontal="left" vertical="center" wrapText="1"/>
    </xf>
    <xf numFmtId="9" fontId="7" fillId="0" borderId="18" xfId="0" applyNumberFormat="1"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0" xfId="0" applyFont="1"/>
    <xf numFmtId="0" fontId="7" fillId="0" borderId="20" xfId="0" applyFont="1" applyBorder="1"/>
    <xf numFmtId="0" fontId="7" fillId="0" borderId="27" xfId="0" applyFont="1" applyBorder="1" applyAlignment="1">
      <alignment vertical="center" wrapText="1"/>
    </xf>
    <xf numFmtId="0" fontId="7" fillId="0" borderId="30" xfId="0" applyFont="1" applyBorder="1" applyAlignment="1">
      <alignment vertical="center"/>
    </xf>
    <xf numFmtId="0" fontId="7" fillId="0" borderId="31" xfId="0" applyFont="1" applyBorder="1" applyAlignment="1">
      <alignment vertical="center" wrapText="1"/>
    </xf>
    <xf numFmtId="0" fontId="7" fillId="3" borderId="27"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0" borderId="1" xfId="0" applyFont="1" applyBorder="1" applyAlignment="1">
      <alignment vertical="center" wrapText="1"/>
    </xf>
    <xf numFmtId="17" fontId="49" fillId="0" borderId="31" xfId="0" applyNumberFormat="1" applyFont="1" applyBorder="1" applyAlignment="1">
      <alignment horizontal="center" vertical="center" wrapText="1"/>
    </xf>
    <xf numFmtId="17" fontId="49" fillId="3" borderId="36" xfId="0" applyNumberFormat="1" applyFont="1" applyFill="1" applyBorder="1" applyAlignment="1">
      <alignment horizontal="center" vertical="center" wrapText="1"/>
    </xf>
    <xf numFmtId="17" fontId="49" fillId="3" borderId="31" xfId="0" applyNumberFormat="1" applyFont="1" applyFill="1" applyBorder="1" applyAlignment="1">
      <alignment horizontal="center" vertical="center" wrapText="1"/>
    </xf>
    <xf numFmtId="0" fontId="7" fillId="0" borderId="31"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xf numFmtId="9" fontId="7" fillId="0" borderId="16" xfId="0" applyNumberFormat="1" applyFont="1" applyBorder="1" applyAlignment="1">
      <alignment horizontal="center" vertical="center"/>
    </xf>
    <xf numFmtId="9" fontId="7" fillId="0" borderId="29" xfId="0" applyNumberFormat="1" applyFont="1" applyBorder="1" applyAlignment="1">
      <alignment horizontal="center" vertical="center"/>
    </xf>
    <xf numFmtId="9" fontId="7" fillId="0" borderId="19" xfId="0" applyNumberFormat="1" applyFont="1" applyBorder="1" applyAlignment="1">
      <alignment horizontal="center" vertical="center"/>
    </xf>
    <xf numFmtId="17" fontId="49" fillId="0" borderId="30" xfId="0" applyNumberFormat="1" applyFont="1" applyBorder="1" applyAlignment="1">
      <alignment horizontal="center" vertical="center" wrapText="1"/>
    </xf>
    <xf numFmtId="0" fontId="7" fillId="0" borderId="1" xfId="0" applyFont="1" applyBorder="1" applyAlignment="1">
      <alignment vertical="center"/>
    </xf>
    <xf numFmtId="0" fontId="7" fillId="3" borderId="1" xfId="0" applyFont="1" applyFill="1" applyBorder="1" applyAlignment="1">
      <alignment horizontal="center" vertical="center"/>
    </xf>
    <xf numFmtId="17" fontId="49" fillId="0" borderId="16" xfId="0" applyNumberFormat="1" applyFont="1" applyBorder="1" applyAlignment="1">
      <alignment horizontal="center" vertical="center" wrapText="1"/>
    </xf>
    <xf numFmtId="0" fontId="7" fillId="0" borderId="27" xfId="0" applyFont="1" applyBorder="1" applyAlignment="1">
      <alignment horizontal="center" wrapText="1"/>
    </xf>
    <xf numFmtId="0" fontId="7" fillId="0" borderId="31" xfId="0" applyFont="1" applyBorder="1" applyAlignment="1">
      <alignment horizontal="center" wrapText="1"/>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1" xfId="0" applyFont="1" applyBorder="1" applyAlignment="1">
      <alignment horizontal="left" vertical="center"/>
    </xf>
    <xf numFmtId="0" fontId="7" fillId="0" borderId="3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 fontId="41" fillId="8" borderId="29"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xf numFmtId="0" fontId="14" fillId="0" borderId="1" xfId="0" applyFont="1" applyBorder="1" applyAlignment="1">
      <alignment horizontal="left" vertical="center" wrapText="1"/>
    </xf>
    <xf numFmtId="0" fontId="7" fillId="3" borderId="18" xfId="0" applyFont="1" applyFill="1" applyBorder="1" applyAlignment="1">
      <alignment horizontal="left" vertical="center" wrapText="1"/>
    </xf>
    <xf numFmtId="0" fontId="7" fillId="3" borderId="21" xfId="0" applyFont="1" applyFill="1" applyBorder="1"/>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17" fontId="36" fillId="0" borderId="0" xfId="0" applyNumberFormat="1" applyFont="1" applyAlignment="1">
      <alignment horizontal="center" vertical="center" wrapText="1"/>
    </xf>
    <xf numFmtId="17" fontId="36" fillId="0" borderId="20" xfId="0" applyNumberFormat="1" applyFont="1" applyBorder="1" applyAlignment="1">
      <alignment horizontal="center" vertical="center" wrapText="1"/>
    </xf>
    <xf numFmtId="9" fontId="7" fillId="0" borderId="1" xfId="0" applyNumberFormat="1" applyFont="1" applyBorder="1" applyAlignment="1">
      <alignment horizontal="center" vertical="center"/>
    </xf>
    <xf numFmtId="9" fontId="7" fillId="0" borderId="38" xfId="0" applyNumberFormat="1" applyFont="1" applyBorder="1" applyAlignment="1">
      <alignment horizontal="center" vertical="center"/>
    </xf>
    <xf numFmtId="9" fontId="7" fillId="0" borderId="39" xfId="0" applyNumberFormat="1" applyFont="1" applyBorder="1" applyAlignment="1">
      <alignment horizontal="center" vertical="center"/>
    </xf>
    <xf numFmtId="9" fontId="7" fillId="0" borderId="40" xfId="0" applyNumberFormat="1" applyFont="1" applyBorder="1" applyAlignment="1">
      <alignment horizontal="center" vertical="center"/>
    </xf>
    <xf numFmtId="17" fontId="36" fillId="0" borderId="1" xfId="0" applyNumberFormat="1" applyFont="1" applyBorder="1" applyAlignment="1">
      <alignment horizontal="center" vertical="center" wrapText="1"/>
    </xf>
    <xf numFmtId="17" fontId="49" fillId="0" borderId="1" xfId="0" applyNumberFormat="1" applyFont="1" applyBorder="1" applyAlignment="1">
      <alignment horizontal="center" vertical="center" wrapText="1"/>
    </xf>
    <xf numFmtId="0" fontId="7" fillId="0" borderId="16" xfId="0" applyFont="1" applyBorder="1" applyAlignment="1">
      <alignment horizontal="center"/>
    </xf>
    <xf numFmtId="0" fontId="7" fillId="0" borderId="19" xfId="0" applyFont="1" applyBorder="1" applyAlignment="1">
      <alignment horizont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0" fillId="0" borderId="1" xfId="0" applyBorder="1" applyAlignment="1">
      <alignment horizontal="left" vertical="center"/>
    </xf>
    <xf numFmtId="0" fontId="43" fillId="3" borderId="27" xfId="0" applyFont="1" applyFill="1" applyBorder="1" applyAlignment="1">
      <alignment horizontal="center" vertical="center" wrapText="1"/>
    </xf>
    <xf numFmtId="0" fontId="7" fillId="3" borderId="16" xfId="0" applyFont="1" applyFill="1" applyBorder="1" applyAlignment="1">
      <alignment horizontal="left" vertical="center"/>
    </xf>
    <xf numFmtId="0" fontId="7" fillId="3" borderId="19" xfId="0" applyFont="1" applyFill="1" applyBorder="1" applyAlignment="1">
      <alignment horizontal="left" vertical="center"/>
    </xf>
    <xf numFmtId="0" fontId="43" fillId="0" borderId="30" xfId="0" applyFont="1" applyBorder="1" applyAlignment="1">
      <alignment horizontal="center" vertical="center" wrapText="1"/>
    </xf>
    <xf numFmtId="0" fontId="43" fillId="8" borderId="24" xfId="0" applyFont="1" applyFill="1" applyBorder="1" applyAlignment="1">
      <alignment horizontal="center" vertical="center" wrapText="1"/>
    </xf>
    <xf numFmtId="1" fontId="7" fillId="0" borderId="16" xfId="0" applyNumberFormat="1" applyFont="1" applyBorder="1" applyAlignment="1">
      <alignment horizontal="center" vertical="center"/>
    </xf>
    <xf numFmtId="1" fontId="7" fillId="0" borderId="18" xfId="0" applyNumberFormat="1" applyFont="1" applyBorder="1" applyAlignment="1">
      <alignment horizontal="center" vertical="center"/>
    </xf>
    <xf numFmtId="1" fontId="7" fillId="0" borderId="19" xfId="0" applyNumberFormat="1" applyFont="1" applyBorder="1" applyAlignment="1">
      <alignment horizontal="center" vertical="center"/>
    </xf>
    <xf numFmtId="1" fontId="7" fillId="0" borderId="21" xfId="0" applyNumberFormat="1" applyFont="1" applyBorder="1" applyAlignment="1">
      <alignment horizontal="center" vertical="center"/>
    </xf>
    <xf numFmtId="1" fontId="7" fillId="0" borderId="24" xfId="0" applyNumberFormat="1" applyFont="1" applyBorder="1" applyAlignment="1">
      <alignment horizontal="center" vertical="center"/>
    </xf>
    <xf numFmtId="1" fontId="7" fillId="0" borderId="25" xfId="0" applyNumberFormat="1" applyFont="1" applyBorder="1" applyAlignment="1">
      <alignment horizontal="center" vertical="center"/>
    </xf>
    <xf numFmtId="1" fontId="7" fillId="0" borderId="26" xfId="0" applyNumberFormat="1" applyFont="1" applyBorder="1"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43" fillId="8" borderId="41" xfId="0" applyFont="1" applyFill="1" applyBorder="1" applyAlignment="1">
      <alignment horizontal="center" vertical="center"/>
    </xf>
    <xf numFmtId="0" fontId="7" fillId="0" borderId="42" xfId="0" applyFont="1" applyBorder="1"/>
    <xf numFmtId="0" fontId="43" fillId="17" borderId="43" xfId="0" applyFont="1" applyFill="1" applyBorder="1" applyAlignment="1">
      <alignment horizontal="center" vertical="center"/>
    </xf>
    <xf numFmtId="0" fontId="7" fillId="0" borderId="44" xfId="0" applyFont="1" applyBorder="1"/>
    <xf numFmtId="0" fontId="7" fillId="0" borderId="45" xfId="0" applyFont="1" applyBorder="1"/>
    <xf numFmtId="0" fontId="7" fillId="0" borderId="46" xfId="0" applyFont="1" applyBorder="1"/>
    <xf numFmtId="0" fontId="43" fillId="18" borderId="47" xfId="0" applyFont="1" applyFill="1" applyBorder="1" applyAlignment="1">
      <alignment horizontal="center" vertical="center"/>
    </xf>
    <xf numFmtId="0" fontId="7" fillId="0" borderId="48" xfId="0" applyFont="1" applyBorder="1"/>
    <xf numFmtId="0" fontId="43" fillId="17" borderId="49" xfId="0" applyFont="1" applyFill="1" applyBorder="1" applyAlignment="1">
      <alignment horizontal="center" vertical="center" wrapText="1"/>
    </xf>
    <xf numFmtId="0" fontId="43" fillId="17" borderId="32" xfId="0" applyFont="1" applyFill="1" applyBorder="1" applyAlignment="1">
      <alignment horizontal="center" vertical="center" wrapText="1"/>
    </xf>
    <xf numFmtId="0" fontId="7" fillId="0" borderId="32" xfId="0" applyFont="1" applyBorder="1"/>
    <xf numFmtId="0" fontId="43" fillId="0" borderId="45" xfId="0" applyFont="1" applyBorder="1" applyAlignment="1">
      <alignment horizontal="center" vertical="center"/>
    </xf>
    <xf numFmtId="0" fontId="43" fillId="0" borderId="0" xfId="0" applyFont="1" applyAlignment="1">
      <alignment horizontal="center" vertical="center"/>
    </xf>
    <xf numFmtId="0" fontId="43" fillId="0" borderId="50" xfId="0" applyFont="1" applyBorder="1" applyAlignment="1">
      <alignment horizontal="center" vertical="center" wrapText="1"/>
    </xf>
    <xf numFmtId="0" fontId="7" fillId="0" borderId="51" xfId="0" applyFont="1" applyBorder="1"/>
    <xf numFmtId="0" fontId="7" fillId="0" borderId="52" xfId="0" applyFont="1" applyBorder="1"/>
    <xf numFmtId="0" fontId="14" fillId="0" borderId="16" xfId="0" applyFont="1" applyBorder="1" applyAlignment="1">
      <alignment horizontal="center" vertical="center" wrapText="1"/>
    </xf>
    <xf numFmtId="0" fontId="43" fillId="0" borderId="32" xfId="0" applyFont="1" applyBorder="1" applyAlignment="1">
      <alignment horizontal="center" vertical="center" wrapText="1"/>
    </xf>
    <xf numFmtId="0" fontId="43" fillId="17" borderId="49" xfId="0" applyFont="1" applyFill="1" applyBorder="1" applyAlignment="1">
      <alignment horizontal="center" vertical="center"/>
    </xf>
    <xf numFmtId="0" fontId="43" fillId="0" borderId="17" xfId="0" applyFont="1" applyBorder="1" applyAlignment="1">
      <alignment horizontal="center" vertical="center" wrapText="1"/>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54" xfId="0" applyFont="1" applyBorder="1" applyAlignment="1">
      <alignment horizontal="center" vertical="center"/>
    </xf>
    <xf numFmtId="0" fontId="43" fillId="0" borderId="53"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54" xfId="0" applyFont="1" applyBorder="1" applyAlignment="1">
      <alignment horizontal="center" vertical="center" wrapText="1"/>
    </xf>
    <xf numFmtId="0" fontId="43" fillId="0" borderId="55" xfId="0" applyFont="1" applyBorder="1" applyAlignment="1">
      <alignment horizontal="center" vertical="center" wrapText="1"/>
    </xf>
    <xf numFmtId="1" fontId="7" fillId="0" borderId="32" xfId="0" applyNumberFormat="1" applyFont="1" applyBorder="1" applyAlignment="1">
      <alignment horizontal="center" vertical="center" wrapText="1"/>
    </xf>
    <xf numFmtId="0" fontId="43" fillId="17" borderId="32" xfId="0" applyFont="1" applyFill="1" applyBorder="1" applyAlignment="1">
      <alignment horizontal="center" vertical="center"/>
    </xf>
    <xf numFmtId="9" fontId="7" fillId="17" borderId="32" xfId="0" applyNumberFormat="1" applyFont="1" applyFill="1" applyBorder="1" applyAlignment="1">
      <alignment horizontal="center" vertical="center" wrapText="1"/>
    </xf>
    <xf numFmtId="9" fontId="7" fillId="17" borderId="32" xfId="0" applyNumberFormat="1" applyFont="1" applyFill="1" applyBorder="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2" fillId="0" borderId="1" xfId="0" applyFont="1" applyBorder="1" applyAlignment="1">
      <alignment horizontal="center" vertical="center" wrapText="1"/>
    </xf>
  </cellXfs>
  <cellStyles count="7">
    <cellStyle name="Hipervínculo" xfId="6" builtinId="8"/>
    <cellStyle name="Normal" xfId="0" builtinId="0"/>
    <cellStyle name="Normal 2" xfId="3" xr:uid="{B690F47B-637A-458C-9468-B4D0C78823C9}"/>
    <cellStyle name="Normal 47" xfId="5" xr:uid="{9FDA10C0-B362-4B3C-BE8B-C6DCBA93E81F}"/>
    <cellStyle name="Normal 6" xfId="4" xr:uid="{9533C168-2133-4A1F-835C-0272004D8BEE}"/>
    <cellStyle name="Porcentaje" xfId="2" builtinId="5"/>
    <cellStyle name="Porcentaje 2" xfId="1" xr:uid="{5D7BBBD3-8E7B-42BC-A144-7EE30B12971A}"/>
  </cellStyles>
  <dxfs count="275">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ont>
        <color rgb="FF9C0006"/>
      </font>
      <fill>
        <patternFill>
          <bgColor rgb="FFFFC7CE"/>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clustered"/>
        <c:varyColors val="1"/>
        <c:ser>
          <c:idx val="0"/>
          <c:order val="0"/>
          <c:tx>
            <c:strRef>
              <c:f>PLAN_ANUAL_DE_TRABAJO!$C$179</c:f>
              <c:strCache>
                <c:ptCount val="1"/>
                <c:pt idx="0">
                  <c:v>ACTIVIDADES A DESARROLLAR</c:v>
                </c:pt>
              </c:strCache>
            </c:strRef>
          </c:tx>
          <c:spPr>
            <a:solidFill>
              <a:srgbClr val="215F9A"/>
            </a:solidFill>
            <a:ln>
              <a:noFill/>
            </a:ln>
            <a:effectLst/>
          </c:spPr>
          <c:invertIfNegative val="1"/>
          <c:val>
            <c:numRef>
              <c:f>PLAN_ANUAL_DE_TRABAJO!$D$179:$P$179</c:f>
              <c:numCache>
                <c:formatCode>0</c:formatCode>
                <c:ptCount val="13"/>
                <c:pt idx="1">
                  <c:v>16</c:v>
                </c:pt>
                <c:pt idx="2">
                  <c:v>19</c:v>
                </c:pt>
                <c:pt idx="3">
                  <c:v>13</c:v>
                </c:pt>
                <c:pt idx="4">
                  <c:v>16</c:v>
                </c:pt>
                <c:pt idx="5">
                  <c:v>21</c:v>
                </c:pt>
                <c:pt idx="6">
                  <c:v>18</c:v>
                </c:pt>
                <c:pt idx="7">
                  <c:v>13</c:v>
                </c:pt>
                <c:pt idx="8">
                  <c:v>14</c:v>
                </c:pt>
                <c:pt idx="9">
                  <c:v>20</c:v>
                </c:pt>
                <c:pt idx="10">
                  <c:v>12</c:v>
                </c:pt>
                <c:pt idx="11">
                  <c:v>16</c:v>
                </c:pt>
                <c:pt idx="12">
                  <c:v>19</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E20B-4C80-BEAF-08999B8FDE01}"/>
            </c:ext>
          </c:extLst>
        </c:ser>
        <c:ser>
          <c:idx val="1"/>
          <c:order val="1"/>
          <c:tx>
            <c:strRef>
              <c:f>PLAN_ANUAL_DE_TRABAJO!$C$180</c:f>
              <c:strCache>
                <c:ptCount val="1"/>
                <c:pt idx="0">
                  <c:v>ACTIVIDADES EJECUTADAS</c:v>
                </c:pt>
              </c:strCache>
            </c:strRef>
          </c:tx>
          <c:spPr>
            <a:ln w="28575" cap="rnd" cmpd="sng" algn="ctr">
              <a:solidFill>
                <a:schemeClr val="accent5">
                  <a:shade val="76000"/>
                  <a:shade val="95000"/>
                  <a:satMod val="105000"/>
                </a:schemeClr>
              </a:solidFill>
              <a:prstDash val="solid"/>
              <a:round/>
            </a:ln>
            <a:effectLst/>
          </c:spPr>
          <c:invertIfNegative val="0"/>
          <c:val>
            <c:numRef>
              <c:f>PLAN_ANUAL_DE_TRABAJO!$D$180:$P$180</c:f>
              <c:numCache>
                <c:formatCode>0</c:formatCode>
                <c:ptCount val="13"/>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E20B-4C80-BEAF-08999B8FDE01}"/>
            </c:ext>
          </c:extLst>
        </c:ser>
        <c:dLbls>
          <c:showLegendKey val="0"/>
          <c:showVal val="0"/>
          <c:showCatName val="0"/>
          <c:showSerName val="0"/>
          <c:showPercent val="0"/>
          <c:showBubbleSize val="0"/>
        </c:dLbls>
        <c:gapWidth val="150"/>
        <c:axId val="143202688"/>
        <c:axId val="143196160"/>
      </c:barChart>
      <c:catAx>
        <c:axId val="143202688"/>
        <c:scaling>
          <c:orientation val="minMax"/>
        </c:scaling>
        <c:delete val="0"/>
        <c:axPos val="b"/>
        <c:title>
          <c:tx>
            <c:rich>
              <a:bodyPr rot="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s-CO"/>
              </a:p>
            </c:rich>
          </c:tx>
          <c:overlay val="0"/>
          <c:spPr>
            <a:noFill/>
            <a:ln>
              <a:noFill/>
            </a:ln>
            <a:effectLst/>
          </c:spPr>
        </c:title>
        <c:numFmt formatCode="General" sourceLinked="1"/>
        <c:majorTickMark val="none"/>
        <c:minorTickMark val="none"/>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lvl="0">
              <a:defRPr sz="900" b="0" i="0" u="none" strike="noStrike" kern="1200" baseline="0">
                <a:solidFill>
                  <a:srgbClr val="000000"/>
                </a:solidFill>
                <a:latin typeface="+mn-lt"/>
                <a:ea typeface="+mn-ea"/>
                <a:cs typeface="+mn-cs"/>
              </a:defRPr>
            </a:pPr>
            <a:endParaRPr lang="es-CO"/>
          </a:p>
        </c:txPr>
        <c:crossAx val="143196160"/>
        <c:crosses val="autoZero"/>
        <c:auto val="1"/>
        <c:lblAlgn val="ctr"/>
        <c:lblOffset val="100"/>
        <c:noMultiLvlLbl val="1"/>
      </c:catAx>
      <c:valAx>
        <c:axId val="143196160"/>
        <c:scaling>
          <c:orientation val="minMax"/>
        </c:scaling>
        <c:delete val="0"/>
        <c:axPos val="l"/>
        <c:majorGridlines>
          <c:spPr>
            <a:ln w="9525" cap="flat" cmpd="sng" algn="ctr">
              <a:solidFill>
                <a:srgbClr val="B7B7B7"/>
              </a:solidFill>
              <a:prstDash val="solid"/>
              <a:round/>
            </a:ln>
            <a:effectLst/>
          </c:spPr>
        </c:majorGridlines>
        <c:title>
          <c:tx>
            <c:rich>
              <a:bodyPr rot="-540000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s-CO"/>
              </a:p>
            </c:rich>
          </c:tx>
          <c:overlay val="0"/>
          <c:spPr>
            <a:noFill/>
            <a:ln>
              <a:noFill/>
            </a:ln>
            <a:effectLst/>
          </c:spPr>
        </c:title>
        <c:numFmt formatCode="General" sourceLinked="1"/>
        <c:majorTickMark val="none"/>
        <c:minorTickMark val="none"/>
        <c:tickLblPos val="nextTo"/>
        <c:spPr>
          <a:noFill/>
          <a:ln w="9525" cap="flat" cmpd="sng" algn="ctr">
            <a:solidFill>
              <a:schemeClr val="tx1">
                <a:shade val="95000"/>
                <a:satMod val="105000"/>
              </a:schemeClr>
            </a:solidFill>
            <a:prstDash val="solid"/>
            <a:round/>
          </a:ln>
          <a:effectLst/>
        </c:spPr>
        <c:txPr>
          <a:bodyPr rot="-60000000" spcFirstLastPara="1" vertOverflow="ellipsis" vert="horz" wrap="square" anchor="ctr" anchorCtr="1"/>
          <a:lstStyle/>
          <a:p>
            <a:pPr lvl="0">
              <a:defRPr sz="900" b="0" i="0" u="none" strike="noStrike" kern="1200" baseline="0">
                <a:solidFill>
                  <a:srgbClr val="000000"/>
                </a:solidFill>
                <a:latin typeface="+mn-lt"/>
                <a:ea typeface="+mn-ea"/>
                <a:cs typeface="+mn-cs"/>
              </a:defRPr>
            </a:pPr>
            <a:endParaRPr lang="es-CO"/>
          </a:p>
        </c:txPr>
        <c:crossAx val="143202688"/>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lvl="0" rtl="0">
            <a:defRPr sz="900" b="0" i="0" u="none" strike="noStrike" kern="1200" baseline="0">
              <a:solidFill>
                <a:srgbClr val="1A1A1A"/>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PSST!A1"/><Relationship Id="rId7" Type="http://schemas.openxmlformats.org/officeDocument/2006/relationships/image" Target="../media/image3.png"/><Relationship Id="rId2" Type="http://schemas.openxmlformats.org/officeDocument/2006/relationships/hyperlink" Target="#Plan_de_Previsi&#243;n!A1"/><Relationship Id="rId1" Type="http://schemas.openxmlformats.org/officeDocument/2006/relationships/hyperlink" Target="#Plan_de_Vacantes!A1"/><Relationship Id="rId6" Type="http://schemas.openxmlformats.org/officeDocument/2006/relationships/hyperlink" Target="#'P. BIENESTAR E INCENTIVOS'!A1"/><Relationship Id="rId5" Type="http://schemas.openxmlformats.org/officeDocument/2006/relationships/hyperlink" Target="#PIC!A1"/><Relationship Id="rId4" Type="http://schemas.openxmlformats.org/officeDocument/2006/relationships/hyperlink" Target="#'PLAN SGSST'!A1"/><Relationship Id="rId9"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637630</xdr:colOff>
      <xdr:row>14</xdr:row>
      <xdr:rowOff>164634</xdr:rowOff>
    </xdr:from>
    <xdr:to>
      <xdr:col>5</xdr:col>
      <xdr:colOff>8907</xdr:colOff>
      <xdr:row>17</xdr:row>
      <xdr:rowOff>54799</xdr:rowOff>
    </xdr:to>
    <xdr:grpSp>
      <xdr:nvGrpSpPr>
        <xdr:cNvPr id="2" name="Group 52">
          <a:extLst>
            <a:ext uri="{FF2B5EF4-FFF2-40B4-BE49-F238E27FC236}">
              <a16:creationId xmlns:a16="http://schemas.microsoft.com/office/drawing/2014/main" id="{08B33484-AFD0-49E9-8FF3-0C3DFEC5817F}"/>
            </a:ext>
          </a:extLst>
        </xdr:cNvPr>
        <xdr:cNvGrpSpPr/>
      </xdr:nvGrpSpPr>
      <xdr:grpSpPr>
        <a:xfrm>
          <a:off x="2841987" y="2831634"/>
          <a:ext cx="895277" cy="461665"/>
          <a:chOff x="3533071" y="1391773"/>
          <a:chExt cx="895277" cy="461665"/>
        </a:xfrm>
      </xdr:grpSpPr>
      <xdr:sp macro="" textlink="">
        <xdr:nvSpPr>
          <xdr:cNvPr id="3" name="TextBox 48">
            <a:extLst>
              <a:ext uri="{FF2B5EF4-FFF2-40B4-BE49-F238E27FC236}">
                <a16:creationId xmlns:a16="http://schemas.microsoft.com/office/drawing/2014/main" id="{32D5F200-4F7C-905C-8A17-5B7468B5E2EA}"/>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4" name="Straight Connector 51">
            <a:extLst>
              <a:ext uri="{FF2B5EF4-FFF2-40B4-BE49-F238E27FC236}">
                <a16:creationId xmlns:a16="http://schemas.microsoft.com/office/drawing/2014/main" id="{A3E7AF9B-9930-0049-50EA-F9858C587B1C}"/>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204077</xdr:colOff>
      <xdr:row>23</xdr:row>
      <xdr:rowOff>17157</xdr:rowOff>
    </xdr:from>
    <xdr:to>
      <xdr:col>11</xdr:col>
      <xdr:colOff>337354</xdr:colOff>
      <xdr:row>25</xdr:row>
      <xdr:rowOff>97822</xdr:rowOff>
    </xdr:to>
    <xdr:grpSp>
      <xdr:nvGrpSpPr>
        <xdr:cNvPr id="5" name="Group 65">
          <a:extLst>
            <a:ext uri="{FF2B5EF4-FFF2-40B4-BE49-F238E27FC236}">
              <a16:creationId xmlns:a16="http://schemas.microsoft.com/office/drawing/2014/main" id="{3EFF3883-80A8-480B-B838-E33FC0105C5A}"/>
            </a:ext>
          </a:extLst>
        </xdr:cNvPr>
        <xdr:cNvGrpSpPr/>
      </xdr:nvGrpSpPr>
      <xdr:grpSpPr>
        <a:xfrm>
          <a:off x="7742434" y="4398657"/>
          <a:ext cx="895277" cy="461665"/>
          <a:chOff x="3304471" y="1382248"/>
          <a:chExt cx="895277" cy="461665"/>
        </a:xfrm>
      </xdr:grpSpPr>
      <xdr:sp macro="" textlink="">
        <xdr:nvSpPr>
          <xdr:cNvPr id="6" name="TextBox 66">
            <a:extLst>
              <a:ext uri="{FF2B5EF4-FFF2-40B4-BE49-F238E27FC236}">
                <a16:creationId xmlns:a16="http://schemas.microsoft.com/office/drawing/2014/main" id="{14899DCA-5DA6-B973-2203-530922650988}"/>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7" name="Straight Connector 68">
            <a:extLst>
              <a:ext uri="{FF2B5EF4-FFF2-40B4-BE49-F238E27FC236}">
                <a16:creationId xmlns:a16="http://schemas.microsoft.com/office/drawing/2014/main" id="{B7F57BEE-6DE9-B464-21E8-F24A0C2F79D7}"/>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621867</xdr:colOff>
      <xdr:row>18</xdr:row>
      <xdr:rowOff>163286</xdr:rowOff>
    </xdr:from>
    <xdr:to>
      <xdr:col>10</xdr:col>
      <xdr:colOff>680358</xdr:colOff>
      <xdr:row>30</xdr:row>
      <xdr:rowOff>156276</xdr:rowOff>
    </xdr:to>
    <xdr:sp macro="" textlink="">
      <xdr:nvSpPr>
        <xdr:cNvPr id="8" name="TextBox 121">
          <a:extLst>
            <a:ext uri="{FF2B5EF4-FFF2-40B4-BE49-F238E27FC236}">
              <a16:creationId xmlns:a16="http://schemas.microsoft.com/office/drawing/2014/main" id="{799BCE39-DEA5-4D43-9B7D-7EDEEFA8C96D}"/>
            </a:ext>
          </a:extLst>
        </xdr:cNvPr>
        <xdr:cNvSpPr txBox="1"/>
      </xdr:nvSpPr>
      <xdr:spPr>
        <a:xfrm>
          <a:off x="3584142" y="3592286"/>
          <a:ext cx="4630491" cy="227899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chemeClr val="tx1">
                  <a:lumMod val="85000"/>
                  <a:lumOff val="15000"/>
                </a:schemeClr>
              </a:solidFill>
              <a:latin typeface="Arial" pitchFamily="34" charset="0"/>
              <a:cs typeface="Arial" pitchFamily="34" charset="0"/>
            </a:rPr>
            <a:t>Integración</a:t>
          </a:r>
          <a:r>
            <a:rPr lang="en-US" sz="4800" kern="0" baseline="0">
              <a:solidFill>
                <a:schemeClr val="tx1">
                  <a:lumMod val="85000"/>
                  <a:lumOff val="15000"/>
                </a:schemeClr>
              </a:solidFill>
              <a:latin typeface="Arial" pitchFamily="34" charset="0"/>
              <a:cs typeface="Arial" pitchFamily="34" charset="0"/>
            </a:rPr>
            <a:t> </a:t>
          </a:r>
        </a:p>
        <a:p>
          <a:pPr algn="ctr"/>
          <a:r>
            <a:rPr lang="en-US" sz="5200" b="1" kern="0">
              <a:solidFill>
                <a:schemeClr val="tx1">
                  <a:lumMod val="85000"/>
                  <a:lumOff val="15000"/>
                </a:schemeClr>
              </a:solidFill>
              <a:latin typeface="Arial" pitchFamily="34" charset="0"/>
              <a:cs typeface="Arial" pitchFamily="34" charset="0"/>
            </a:rPr>
            <a:t>Plan de Acción</a:t>
          </a:r>
          <a:r>
            <a:rPr lang="en-US" sz="5200" b="1" kern="0" baseline="0">
              <a:solidFill>
                <a:schemeClr val="tx1">
                  <a:lumMod val="85000"/>
                  <a:lumOff val="15000"/>
                </a:schemeClr>
              </a:solidFill>
              <a:latin typeface="Arial" pitchFamily="34" charset="0"/>
              <a:cs typeface="Arial" pitchFamily="34" charset="0"/>
            </a:rPr>
            <a:t> Anual 2026</a:t>
          </a:r>
          <a:endParaRPr lang="en-US" sz="5200" b="1" kern="0">
            <a:solidFill>
              <a:schemeClr val="tx1">
                <a:lumMod val="85000"/>
                <a:lumOff val="15000"/>
              </a:schemeClr>
            </a:solidFill>
            <a:latin typeface="Arial" pitchFamily="34" charset="0"/>
            <a:cs typeface="Arial" pitchFamily="34" charset="0"/>
          </a:endParaRPr>
        </a:p>
      </xdr:txBody>
    </xdr:sp>
    <xdr:clientData/>
  </xdr:twoCellAnchor>
  <xdr:twoCellAnchor>
    <xdr:from>
      <xdr:col>1</xdr:col>
      <xdr:colOff>535399</xdr:colOff>
      <xdr:row>26</xdr:row>
      <xdr:rowOff>134603</xdr:rowOff>
    </xdr:from>
    <xdr:to>
      <xdr:col>4</xdr:col>
      <xdr:colOff>81799</xdr:colOff>
      <xdr:row>36</xdr:row>
      <xdr:rowOff>83603</xdr:rowOff>
    </xdr:to>
    <xdr:grpSp>
      <xdr:nvGrpSpPr>
        <xdr:cNvPr id="9" name="Grupo 8">
          <a:extLst>
            <a:ext uri="{FF2B5EF4-FFF2-40B4-BE49-F238E27FC236}">
              <a16:creationId xmlns:a16="http://schemas.microsoft.com/office/drawing/2014/main" id="{66A1F6CF-DDEA-447E-85E6-4F06C0DFD4E0}"/>
            </a:ext>
          </a:extLst>
        </xdr:cNvPr>
        <xdr:cNvGrpSpPr/>
      </xdr:nvGrpSpPr>
      <xdr:grpSpPr>
        <a:xfrm>
          <a:off x="1215756" y="5087603"/>
          <a:ext cx="1832400" cy="1854000"/>
          <a:chOff x="1134113" y="5264496"/>
          <a:chExt cx="1832400" cy="1854000"/>
        </a:xfrm>
      </xdr:grpSpPr>
      <xdr:sp macro="[0]!Hoja19.PETI" textlink="">
        <xdr:nvSpPr>
          <xdr:cNvPr id="10" name="Pentágono regular 10">
            <a:extLst>
              <a:ext uri="{FF2B5EF4-FFF2-40B4-BE49-F238E27FC236}">
                <a16:creationId xmlns:a16="http://schemas.microsoft.com/office/drawing/2014/main" id="{E3E5329E-4B32-E532-5E36-966A87B73E70}"/>
              </a:ext>
            </a:extLst>
          </xdr:cNvPr>
          <xdr:cNvSpPr/>
        </xdr:nvSpPr>
        <xdr:spPr>
          <a:xfrm rot="15830536">
            <a:off x="1123313" y="5275296"/>
            <a:ext cx="1854000" cy="1832400"/>
          </a:xfrm>
          <a:prstGeom prst="pentagon">
            <a:avLst/>
          </a:prstGeom>
          <a:solidFill>
            <a:srgbClr val="AD1457"/>
          </a:solidFill>
          <a:ln>
            <a:solidFill>
              <a:srgbClr val="AD145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1" name="Group 69">
            <a:extLst>
              <a:ext uri="{FF2B5EF4-FFF2-40B4-BE49-F238E27FC236}">
                <a16:creationId xmlns:a16="http://schemas.microsoft.com/office/drawing/2014/main" id="{C45CFEE1-3245-C13F-471E-4F85BABAA631}"/>
              </a:ext>
            </a:extLst>
          </xdr:cNvPr>
          <xdr:cNvGrpSpPr/>
        </xdr:nvGrpSpPr>
        <xdr:grpSpPr>
          <a:xfrm>
            <a:off x="1414033" y="5458143"/>
            <a:ext cx="1499617" cy="762170"/>
            <a:chOff x="3158608" y="1658473"/>
            <a:chExt cx="1206048" cy="762170"/>
          </a:xfrm>
        </xdr:grpSpPr>
        <xdr:sp macro="[0]!Hoja19.PETI" textlink="">
          <xdr:nvSpPr>
            <xdr:cNvPr id="12" name="TextBox 70">
              <a:extLst>
                <a:ext uri="{FF2B5EF4-FFF2-40B4-BE49-F238E27FC236}">
                  <a16:creationId xmlns:a16="http://schemas.microsoft.com/office/drawing/2014/main" id="{D01FC6FD-B377-66D8-2DE2-3AE6680A574E}"/>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0]!Hoja19.PETI" textlink="">
          <xdr:nvSpPr>
            <xdr:cNvPr id="13" name="TextBox 121">
              <a:extLst>
                <a:ext uri="{FF2B5EF4-FFF2-40B4-BE49-F238E27FC236}">
                  <a16:creationId xmlns:a16="http://schemas.microsoft.com/office/drawing/2014/main" id="{14CF2383-EEF4-A45A-07B3-EF2B1688A69B}"/>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0]!Hoja19.PETI">
          <xdr:nvCxnSpPr>
            <xdr:cNvPr id="14" name="Straight Connector 72">
              <a:extLst>
                <a:ext uri="{FF2B5EF4-FFF2-40B4-BE49-F238E27FC236}">
                  <a16:creationId xmlns:a16="http://schemas.microsoft.com/office/drawing/2014/main" id="{629D2CE3-503C-3FA3-4FF6-F6667F085355}"/>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156604</xdr:colOff>
      <xdr:row>16</xdr:row>
      <xdr:rowOff>163806</xdr:rowOff>
    </xdr:from>
    <xdr:to>
      <xdr:col>4</xdr:col>
      <xdr:colOff>465004</xdr:colOff>
      <xdr:row>26</xdr:row>
      <xdr:rowOff>112806</xdr:rowOff>
    </xdr:to>
    <xdr:grpSp>
      <xdr:nvGrpSpPr>
        <xdr:cNvPr id="15" name="Grupo 14">
          <a:extLst>
            <a:ext uri="{FF2B5EF4-FFF2-40B4-BE49-F238E27FC236}">
              <a16:creationId xmlns:a16="http://schemas.microsoft.com/office/drawing/2014/main" id="{6DF9AFA6-6A8D-47B7-BD8A-E60E1784B2B5}"/>
            </a:ext>
          </a:extLst>
        </xdr:cNvPr>
        <xdr:cNvGrpSpPr/>
      </xdr:nvGrpSpPr>
      <xdr:grpSpPr>
        <a:xfrm>
          <a:off x="1598961" y="3211806"/>
          <a:ext cx="1832400" cy="1854000"/>
          <a:chOff x="1340426" y="3456734"/>
          <a:chExt cx="1832400" cy="1854000"/>
        </a:xfrm>
      </xdr:grpSpPr>
      <xdr:sp macro="[0]!Hoja21.Tratamiento_de_riesgos" textlink="">
        <xdr:nvSpPr>
          <xdr:cNvPr id="16" name="Pentágono regular 11">
            <a:extLst>
              <a:ext uri="{FF2B5EF4-FFF2-40B4-BE49-F238E27FC236}">
                <a16:creationId xmlns:a16="http://schemas.microsoft.com/office/drawing/2014/main" id="{D938A790-4BF5-1328-CC57-7281054AA3DD}"/>
              </a:ext>
            </a:extLst>
          </xdr:cNvPr>
          <xdr:cNvSpPr/>
        </xdr:nvSpPr>
        <xdr:spPr>
          <a:xfrm rot="17489692">
            <a:off x="1329626" y="3467534"/>
            <a:ext cx="1854000" cy="1832400"/>
          </a:xfrm>
          <a:prstGeom prst="pentagon">
            <a:avLst/>
          </a:prstGeom>
          <a:solidFill>
            <a:srgbClr val="8E24AA"/>
          </a:solidFill>
          <a:ln>
            <a:solidFill>
              <a:srgbClr val="8E24A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7" name="Group 69">
            <a:extLst>
              <a:ext uri="{FF2B5EF4-FFF2-40B4-BE49-F238E27FC236}">
                <a16:creationId xmlns:a16="http://schemas.microsoft.com/office/drawing/2014/main" id="{DC473D4F-D272-10B6-415E-B1BCCF0918DB}"/>
              </a:ext>
            </a:extLst>
          </xdr:cNvPr>
          <xdr:cNvGrpSpPr/>
        </xdr:nvGrpSpPr>
        <xdr:grpSpPr>
          <a:xfrm>
            <a:off x="1629347" y="3475501"/>
            <a:ext cx="1499617" cy="762170"/>
            <a:chOff x="3158608" y="1658473"/>
            <a:chExt cx="1206048" cy="762170"/>
          </a:xfrm>
        </xdr:grpSpPr>
        <xdr:sp macro="[0]!Hoja21.Tratamiento_de_riesgos" textlink="">
          <xdr:nvSpPr>
            <xdr:cNvPr id="18" name="TextBox 70">
              <a:extLst>
                <a:ext uri="{FF2B5EF4-FFF2-40B4-BE49-F238E27FC236}">
                  <a16:creationId xmlns:a16="http://schemas.microsoft.com/office/drawing/2014/main" id="{4B9CE0A1-A432-9848-A454-349AFA8FFBE6}"/>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0]!Hoja21.Tratamiento_de_riesgos" textlink="">
          <xdr:nvSpPr>
            <xdr:cNvPr id="19" name="TextBox 121">
              <a:extLst>
                <a:ext uri="{FF2B5EF4-FFF2-40B4-BE49-F238E27FC236}">
                  <a16:creationId xmlns:a16="http://schemas.microsoft.com/office/drawing/2014/main" id="{29058469-FFBF-AE56-E4D5-1286E6386D24}"/>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 de Seguridad y Privacidad de la Información</a:t>
              </a:r>
            </a:p>
          </xdr:txBody>
        </xdr:sp>
        <xdr:cxnSp macro="[0]!Hoja21.Tratamiento_de_riesgos">
          <xdr:nvCxnSpPr>
            <xdr:cNvPr id="20" name="Straight Connector 72">
              <a:extLst>
                <a:ext uri="{FF2B5EF4-FFF2-40B4-BE49-F238E27FC236}">
                  <a16:creationId xmlns:a16="http://schemas.microsoft.com/office/drawing/2014/main" id="{81C2D6C8-B11D-0102-F4BB-446C39D37352}"/>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687153</xdr:colOff>
      <xdr:row>8</xdr:row>
      <xdr:rowOff>122570</xdr:rowOff>
    </xdr:from>
    <xdr:to>
      <xdr:col>6</xdr:col>
      <xdr:colOff>255153</xdr:colOff>
      <xdr:row>18</xdr:row>
      <xdr:rowOff>49970</xdr:rowOff>
    </xdr:to>
    <xdr:grpSp>
      <xdr:nvGrpSpPr>
        <xdr:cNvPr id="21" name="Grupo 20">
          <a:extLst>
            <a:ext uri="{FF2B5EF4-FFF2-40B4-BE49-F238E27FC236}">
              <a16:creationId xmlns:a16="http://schemas.microsoft.com/office/drawing/2014/main" id="{FA8905BB-DE3A-4AF6-9813-04ED36461118}"/>
            </a:ext>
          </a:extLst>
        </xdr:cNvPr>
        <xdr:cNvGrpSpPr/>
      </xdr:nvGrpSpPr>
      <xdr:grpSpPr>
        <a:xfrm>
          <a:off x="2891510" y="1646570"/>
          <a:ext cx="1854000" cy="1832400"/>
          <a:chOff x="2374439" y="1986748"/>
          <a:chExt cx="1854000" cy="1832400"/>
        </a:xfrm>
      </xdr:grpSpPr>
      <xdr:sp macro="[0]!Hoja20.Seguridad_de_Información" textlink="">
        <xdr:nvSpPr>
          <xdr:cNvPr id="22" name="Pentágono regular 20">
            <a:extLst>
              <a:ext uri="{FF2B5EF4-FFF2-40B4-BE49-F238E27FC236}">
                <a16:creationId xmlns:a16="http://schemas.microsoft.com/office/drawing/2014/main" id="{6101FA61-9701-59E3-AE5C-92DF977F0265}"/>
              </a:ext>
            </a:extLst>
          </xdr:cNvPr>
          <xdr:cNvSpPr/>
        </xdr:nvSpPr>
        <xdr:spPr>
          <a:xfrm rot="19119265">
            <a:off x="2374439" y="1986748"/>
            <a:ext cx="1854000" cy="1832400"/>
          </a:xfrm>
          <a:prstGeom prst="pentagon">
            <a:avLst/>
          </a:prstGeom>
          <a:solidFill>
            <a:srgbClr val="5E35B1"/>
          </a:solidFill>
          <a:ln>
            <a:solidFill>
              <a:srgbClr val="5E35B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23" name="Group 69">
            <a:extLst>
              <a:ext uri="{FF2B5EF4-FFF2-40B4-BE49-F238E27FC236}">
                <a16:creationId xmlns:a16="http://schemas.microsoft.com/office/drawing/2014/main" id="{A2754902-9F9B-D20E-832C-4ADAB6F15F31}"/>
              </a:ext>
            </a:extLst>
          </xdr:cNvPr>
          <xdr:cNvGrpSpPr/>
        </xdr:nvGrpSpPr>
        <xdr:grpSpPr>
          <a:xfrm>
            <a:off x="2638677" y="2217241"/>
            <a:ext cx="1499617" cy="762170"/>
            <a:chOff x="3158608" y="1658473"/>
            <a:chExt cx="1206048" cy="762170"/>
          </a:xfrm>
        </xdr:grpSpPr>
        <xdr:sp macro="[0]!Hoja20.Seguridad_de_Información" textlink="">
          <xdr:nvSpPr>
            <xdr:cNvPr id="24" name="TextBox 70">
              <a:extLst>
                <a:ext uri="{FF2B5EF4-FFF2-40B4-BE49-F238E27FC236}">
                  <a16:creationId xmlns:a16="http://schemas.microsoft.com/office/drawing/2014/main" id="{2ABC16B0-F050-F0E5-C882-4F37952FE27D}"/>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0]!Hoja20.Seguridad_de_Información" textlink="">
          <xdr:nvSpPr>
            <xdr:cNvPr id="25" name="TextBox 121">
              <a:extLst>
                <a:ext uri="{FF2B5EF4-FFF2-40B4-BE49-F238E27FC236}">
                  <a16:creationId xmlns:a16="http://schemas.microsoft.com/office/drawing/2014/main" id="{C0B00CD0-F72F-1A68-2861-CE2AB672981D}"/>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de la Información </a:t>
              </a:r>
            </a:p>
          </xdr:txBody>
        </xdr:sp>
        <xdr:cxnSp macro="[0]!Hoja20.Seguridad_de_Información">
          <xdr:nvCxnSpPr>
            <xdr:cNvPr id="26" name="Straight Connector 72">
              <a:extLst>
                <a:ext uri="{FF2B5EF4-FFF2-40B4-BE49-F238E27FC236}">
                  <a16:creationId xmlns:a16="http://schemas.microsoft.com/office/drawing/2014/main" id="{24E90D63-C49B-1CC5-D793-C2A1EA6E2CE7}"/>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749915</xdr:colOff>
      <xdr:row>42</xdr:row>
      <xdr:rowOff>164392</xdr:rowOff>
    </xdr:from>
    <xdr:to>
      <xdr:col>11</xdr:col>
      <xdr:colOff>317915</xdr:colOff>
      <xdr:row>52</xdr:row>
      <xdr:rowOff>91792</xdr:rowOff>
    </xdr:to>
    <xdr:grpSp>
      <xdr:nvGrpSpPr>
        <xdr:cNvPr id="27" name="Grupo 26">
          <a:extLst>
            <a:ext uri="{FF2B5EF4-FFF2-40B4-BE49-F238E27FC236}">
              <a16:creationId xmlns:a16="http://schemas.microsoft.com/office/drawing/2014/main" id="{44AE64F7-42AB-4619-A05F-47DFB89CCD51}"/>
            </a:ext>
          </a:extLst>
        </xdr:cNvPr>
        <xdr:cNvGrpSpPr/>
      </xdr:nvGrpSpPr>
      <xdr:grpSpPr>
        <a:xfrm>
          <a:off x="6764272" y="8165392"/>
          <a:ext cx="1854000" cy="1832400"/>
          <a:chOff x="6764272" y="8165392"/>
          <a:chExt cx="1854000" cy="1832400"/>
        </a:xfrm>
      </xdr:grpSpPr>
      <xdr:sp macro="[0]!Hoja12.PIC" textlink="">
        <xdr:nvSpPr>
          <xdr:cNvPr id="28" name="Pentágono regular 26">
            <a:extLst>
              <a:ext uri="{FF2B5EF4-FFF2-40B4-BE49-F238E27FC236}">
                <a16:creationId xmlns:a16="http://schemas.microsoft.com/office/drawing/2014/main" id="{11F24FE3-6F91-927C-920E-3408BE53DF77}"/>
              </a:ext>
            </a:extLst>
          </xdr:cNvPr>
          <xdr:cNvSpPr/>
        </xdr:nvSpPr>
        <xdr:spPr>
          <a:xfrm rot="9078384">
            <a:off x="6764272" y="8165392"/>
            <a:ext cx="1854000" cy="1832400"/>
          </a:xfrm>
          <a:prstGeom prst="pentagon">
            <a:avLst/>
          </a:prstGeom>
          <a:solidFill>
            <a:srgbClr val="FB8C00"/>
          </a:solidFill>
          <a:ln>
            <a:solidFill>
              <a:srgbClr val="FB8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29" name="Grupo 28">
            <a:extLst>
              <a:ext uri="{FF2B5EF4-FFF2-40B4-BE49-F238E27FC236}">
                <a16:creationId xmlns:a16="http://schemas.microsoft.com/office/drawing/2014/main" id="{CB827244-C608-F096-8877-AECAAC4F0926}"/>
              </a:ext>
            </a:extLst>
          </xdr:cNvPr>
          <xdr:cNvGrpSpPr/>
        </xdr:nvGrpSpPr>
        <xdr:grpSpPr>
          <a:xfrm>
            <a:off x="6893025" y="8327078"/>
            <a:ext cx="1499617" cy="768492"/>
            <a:chOff x="6504313" y="8462333"/>
            <a:chExt cx="1499617" cy="768492"/>
          </a:xfrm>
          <a:solidFill>
            <a:srgbClr val="FB8C00"/>
          </a:solidFill>
        </xdr:grpSpPr>
        <xdr:sp macro="[0]!Hoja12.PIC" textlink="">
          <xdr:nvSpPr>
            <xdr:cNvPr id="30" name="TextBox 70">
              <a:extLst>
                <a:ext uri="{FF2B5EF4-FFF2-40B4-BE49-F238E27FC236}">
                  <a16:creationId xmlns:a16="http://schemas.microsoft.com/office/drawing/2014/main" id="{55EB8548-AF20-1351-5ADE-CB2DC9BF23B2}"/>
                </a:ext>
              </a:extLst>
            </xdr:cNvPr>
            <xdr:cNvSpPr txBox="1"/>
          </xdr:nvSpPr>
          <xdr:spPr>
            <a:xfrm>
              <a:off x="6931510" y="8462333"/>
              <a:ext cx="656161"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0]!Hoja12.PIC" textlink="">
          <xdr:nvSpPr>
            <xdr:cNvPr id="31" name="TextBox 121">
              <a:extLst>
                <a:ext uri="{FF2B5EF4-FFF2-40B4-BE49-F238E27FC236}">
                  <a16:creationId xmlns:a16="http://schemas.microsoft.com/office/drawing/2014/main" id="{22DCDF33-F1AE-0FA7-2804-516053207DEB}"/>
                </a:ext>
              </a:extLst>
            </xdr:cNvPr>
            <xdr:cNvSpPr txBox="1"/>
          </xdr:nvSpPr>
          <xdr:spPr>
            <a:xfrm>
              <a:off x="6504313" y="8959820"/>
              <a:ext cx="1499617"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Institucional de Capacitación</a:t>
              </a:r>
            </a:p>
          </xdr:txBody>
        </xdr:sp>
        <xdr:cxnSp macro="[0]!Hoja12.PIC">
          <xdr:nvCxnSpPr>
            <xdr:cNvPr id="32" name="Straight Connector 72">
              <a:extLst>
                <a:ext uri="{FF2B5EF4-FFF2-40B4-BE49-F238E27FC236}">
                  <a16:creationId xmlns:a16="http://schemas.microsoft.com/office/drawing/2014/main" id="{CD82A17B-1D69-C044-0480-C5438861452D}"/>
                </a:ext>
              </a:extLst>
            </xdr:cNvPr>
            <xdr:cNvCxnSpPr/>
          </xdr:nvCxnSpPr>
          <xdr:spPr>
            <a:xfrm>
              <a:off x="6602562" y="8945831"/>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421822</xdr:colOff>
      <xdr:row>27</xdr:row>
      <xdr:rowOff>8291</xdr:rowOff>
    </xdr:from>
    <xdr:to>
      <xdr:col>13</xdr:col>
      <xdr:colOff>738704</xdr:colOff>
      <xdr:row>36</xdr:row>
      <xdr:rowOff>147791</xdr:rowOff>
    </xdr:to>
    <xdr:grpSp>
      <xdr:nvGrpSpPr>
        <xdr:cNvPr id="33" name="Grupo 32">
          <a:extLst>
            <a:ext uri="{FF2B5EF4-FFF2-40B4-BE49-F238E27FC236}">
              <a16:creationId xmlns:a16="http://schemas.microsoft.com/office/drawing/2014/main" id="{707F85A5-660C-4E43-962C-048A9D4CC098}"/>
            </a:ext>
          </a:extLst>
        </xdr:cNvPr>
        <xdr:cNvGrpSpPr/>
      </xdr:nvGrpSpPr>
      <xdr:grpSpPr>
        <a:xfrm>
          <a:off x="8722179" y="5151791"/>
          <a:ext cx="1840882" cy="1854000"/>
          <a:chOff x="8722179" y="5151791"/>
          <a:chExt cx="1840882" cy="1854000"/>
        </a:xfrm>
      </xdr:grpSpPr>
      <xdr:sp macro="[0]!Hoja18.Plan_de_Previsión" textlink="">
        <xdr:nvSpPr>
          <xdr:cNvPr id="34" name="Pentágono regular 37">
            <a:extLst>
              <a:ext uri="{FF2B5EF4-FFF2-40B4-BE49-F238E27FC236}">
                <a16:creationId xmlns:a16="http://schemas.microsoft.com/office/drawing/2014/main" id="{D4D5D347-56B6-8DC4-727C-85FBF01030F5}"/>
              </a:ext>
            </a:extLst>
          </xdr:cNvPr>
          <xdr:cNvSpPr/>
        </xdr:nvSpPr>
        <xdr:spPr>
          <a:xfrm rot="5691923">
            <a:off x="8719861" y="5162591"/>
            <a:ext cx="1854000" cy="1832400"/>
          </a:xfrm>
          <a:prstGeom prst="pentagon">
            <a:avLst/>
          </a:prstGeom>
          <a:solidFill>
            <a:srgbClr val="8BC34A"/>
          </a:solidFill>
          <a:ln>
            <a:solidFill>
              <a:srgbClr val="8BC34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35" name="Group 69">
            <a:extLst>
              <a:ext uri="{FF2B5EF4-FFF2-40B4-BE49-F238E27FC236}">
                <a16:creationId xmlns:a16="http://schemas.microsoft.com/office/drawing/2014/main" id="{8643AC0F-0FD5-9695-7236-28878B45BE2F}"/>
              </a:ext>
            </a:extLst>
          </xdr:cNvPr>
          <xdr:cNvGrpSpPr/>
        </xdr:nvGrpSpPr>
        <xdr:grpSpPr>
          <a:xfrm rot="5400000">
            <a:off x="8880080" y="5244216"/>
            <a:ext cx="1298754" cy="1614555"/>
            <a:chOff x="3116366" y="1611720"/>
            <a:chExt cx="1044507" cy="1614555"/>
          </a:xfrm>
          <a:solidFill>
            <a:srgbClr val="8BC34A"/>
          </a:solidFill>
        </xdr:grpSpPr>
        <xdr:sp macro="[0]!Hoja18.Plan_de_Previsión" textlink="">
          <xdr:nvSpPr>
            <xdr:cNvPr id="36" name="TextBox 70">
              <a:extLst>
                <a:ext uri="{FF2B5EF4-FFF2-40B4-BE49-F238E27FC236}">
                  <a16:creationId xmlns:a16="http://schemas.microsoft.com/office/drawing/2014/main" id="{9ABD85F4-D982-FE72-425E-C99ACA10351C}"/>
                </a:ext>
              </a:extLst>
            </xdr:cNvPr>
            <xdr:cNvSpPr txBox="1"/>
          </xdr:nvSpPr>
          <xdr:spPr>
            <a:xfrm rot="16200000">
              <a:off x="2973929" y="2234339"/>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b="1">
                  <a:solidFill>
                    <a:schemeClr val="bg1"/>
                  </a:solidFill>
                  <a:latin typeface="Arial" pitchFamily="34" charset="0"/>
                  <a:cs typeface="Arial" pitchFamily="34" charset="0"/>
                </a:rPr>
                <a:t>04</a:t>
              </a:r>
            </a:p>
          </xdr:txBody>
        </xdr:sp>
        <xdr:sp macro="[0]!Hoja18.Plan_de_Previsión" textlink="">
          <xdr:nvSpPr>
            <xdr:cNvPr id="37" name="TextBox 121">
              <a:extLst>
                <a:ext uri="{FF2B5EF4-FFF2-40B4-BE49-F238E27FC236}">
                  <a16:creationId xmlns:a16="http://schemas.microsoft.com/office/drawing/2014/main" id="{0E04A13E-AC4F-489F-F5A7-4DCAF4624523}"/>
                </a:ext>
              </a:extLst>
            </xdr:cNvPr>
            <xdr:cNvSpPr txBox="1"/>
          </xdr:nvSpPr>
          <xdr:spPr>
            <a:xfrm rot="16200000">
              <a:off x="3085185" y="2150587"/>
              <a:ext cx="1614555" cy="53682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Previsión de Recursos Humanos</a:t>
              </a:r>
            </a:p>
          </xdr:txBody>
        </xdr:sp>
        <xdr:cxnSp macro="[0]!Hoja18.Plan_de_Previsión">
          <xdr:nvCxnSpPr>
            <xdr:cNvPr id="38" name="Straight Connector 72">
              <a:extLst>
                <a:ext uri="{FF2B5EF4-FFF2-40B4-BE49-F238E27FC236}">
                  <a16:creationId xmlns:a16="http://schemas.microsoft.com/office/drawing/2014/main" id="{9A1D2F9D-C24D-8E64-D318-4206E3A3D801}"/>
                </a:ext>
              </a:extLst>
            </xdr:cNvPr>
            <xdr:cNvCxnSpPr/>
          </xdr:nvCxnSpPr>
          <xdr:spPr>
            <a:xfrm rot="16200000">
              <a:off x="2931451" y="2475433"/>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609545</xdr:colOff>
      <xdr:row>16</xdr:row>
      <xdr:rowOff>163134</xdr:rowOff>
    </xdr:from>
    <xdr:to>
      <xdr:col>13</xdr:col>
      <xdr:colOff>159972</xdr:colOff>
      <xdr:row>26</xdr:row>
      <xdr:rowOff>112134</xdr:rowOff>
    </xdr:to>
    <xdr:grpSp>
      <xdr:nvGrpSpPr>
        <xdr:cNvPr id="39" name="Grupo 38">
          <a:extLst>
            <a:ext uri="{FF2B5EF4-FFF2-40B4-BE49-F238E27FC236}">
              <a16:creationId xmlns:a16="http://schemas.microsoft.com/office/drawing/2014/main" id="{435AAAE1-78A6-4421-B6CD-913EB65A4A9C}"/>
            </a:ext>
          </a:extLst>
        </xdr:cNvPr>
        <xdr:cNvGrpSpPr/>
      </xdr:nvGrpSpPr>
      <xdr:grpSpPr>
        <a:xfrm>
          <a:off x="8147902" y="3211134"/>
          <a:ext cx="1836427" cy="1854000"/>
          <a:chOff x="8433652" y="3347206"/>
          <a:chExt cx="1836427" cy="1854000"/>
        </a:xfrm>
      </xdr:grpSpPr>
      <xdr:sp macro="[0]!Hoja16.Plan_de_Vacantes" textlink="">
        <xdr:nvSpPr>
          <xdr:cNvPr id="40" name="Pentágono regular 42">
            <a:extLst>
              <a:ext uri="{FF2B5EF4-FFF2-40B4-BE49-F238E27FC236}">
                <a16:creationId xmlns:a16="http://schemas.microsoft.com/office/drawing/2014/main" id="{566ACF1C-E596-D0E2-B4A7-53EEF269F254}"/>
              </a:ext>
            </a:extLst>
          </xdr:cNvPr>
          <xdr:cNvSpPr/>
        </xdr:nvSpPr>
        <xdr:spPr>
          <a:xfrm rot="4039998">
            <a:off x="8426879" y="3358006"/>
            <a:ext cx="1854000" cy="1832400"/>
          </a:xfrm>
          <a:prstGeom prst="pentagon">
            <a:avLst/>
          </a:prstGeom>
          <a:solidFill>
            <a:srgbClr val="4CAF50"/>
          </a:solidFill>
          <a:ln>
            <a:solidFill>
              <a:srgbClr val="4CAF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41" name="Group 69">
            <a:extLst>
              <a:ext uri="{FF2B5EF4-FFF2-40B4-BE49-F238E27FC236}">
                <a16:creationId xmlns:a16="http://schemas.microsoft.com/office/drawing/2014/main" id="{73C1C3CF-E1C5-DDB3-B03F-5D4F606ED8A1}"/>
              </a:ext>
            </a:extLst>
          </xdr:cNvPr>
          <xdr:cNvGrpSpPr/>
        </xdr:nvGrpSpPr>
        <xdr:grpSpPr>
          <a:xfrm rot="4762351">
            <a:off x="8643972" y="3476799"/>
            <a:ext cx="1078978" cy="1499617"/>
            <a:chOff x="3204835" y="1995793"/>
            <a:chExt cx="867755" cy="1499617"/>
          </a:xfrm>
        </xdr:grpSpPr>
        <xdr:sp macro="[0]!Hoja16.Plan_de_Vacantes" textlink="">
          <xdr:nvSpPr>
            <xdr:cNvPr id="42" name="TextBox 70">
              <a:extLst>
                <a:ext uri="{FF2B5EF4-FFF2-40B4-BE49-F238E27FC236}">
                  <a16:creationId xmlns:a16="http://schemas.microsoft.com/office/drawing/2014/main" id="{C7D726D6-3D4F-F36B-500F-CF3D0D1070B2}"/>
                </a:ext>
              </a:extLst>
            </xdr:cNvPr>
            <xdr:cNvSpPr txBox="1"/>
          </xdr:nvSpPr>
          <xdr:spPr>
            <a:xfrm rot="16837649">
              <a:off x="3062398" y="2392364"/>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0]!Hoja16.Plan_de_Vacantes" textlink="">
          <xdr:nvSpPr>
            <xdr:cNvPr id="43" name="TextBox 121">
              <a:extLst>
                <a:ext uri="{FF2B5EF4-FFF2-40B4-BE49-F238E27FC236}">
                  <a16:creationId xmlns:a16="http://schemas.microsoft.com/office/drawing/2014/main" id="{31F3CB83-9018-1055-4EFE-A7BCDF54964D}"/>
                </a:ext>
              </a:extLst>
            </xdr:cNvPr>
            <xdr:cNvSpPr txBox="1"/>
          </xdr:nvSpPr>
          <xdr:spPr>
            <a:xfrm rot="16837649">
              <a:off x="3131465" y="2554285"/>
              <a:ext cx="1499617" cy="38263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0]!Hoja16.Plan_de_Vacantes">
          <xdr:nvCxnSpPr>
            <xdr:cNvPr id="44" name="Straight Connector 72">
              <a:extLst>
                <a:ext uri="{FF2B5EF4-FFF2-40B4-BE49-F238E27FC236}">
                  <a16:creationId xmlns:a16="http://schemas.microsoft.com/office/drawing/2014/main" id="{BC64D961-1535-4EBF-F5FE-3847E8BD2EE7}"/>
                </a:ext>
              </a:extLst>
            </xdr:cNvPr>
            <xdr:cNvCxnSpPr/>
          </xdr:nvCxnSpPr>
          <xdr:spPr>
            <a:xfrm rot="16837649">
              <a:off x="2989184" y="2652997"/>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408460</xdr:colOff>
      <xdr:row>5</xdr:row>
      <xdr:rowOff>54292</xdr:rowOff>
    </xdr:from>
    <xdr:to>
      <xdr:col>8</xdr:col>
      <xdr:colOff>738460</xdr:colOff>
      <xdr:row>14</xdr:row>
      <xdr:rowOff>172192</xdr:rowOff>
    </xdr:to>
    <xdr:grpSp>
      <xdr:nvGrpSpPr>
        <xdr:cNvPr id="45" name="Grupo 44">
          <a:extLst>
            <a:ext uri="{FF2B5EF4-FFF2-40B4-BE49-F238E27FC236}">
              <a16:creationId xmlns:a16="http://schemas.microsoft.com/office/drawing/2014/main" id="{D05256B7-8CEC-4200-A231-D43551BB7CBC}"/>
            </a:ext>
          </a:extLst>
        </xdr:cNvPr>
        <xdr:cNvGrpSpPr/>
      </xdr:nvGrpSpPr>
      <xdr:grpSpPr>
        <a:xfrm rot="20703795">
          <a:off x="4898817" y="1006792"/>
          <a:ext cx="1854000" cy="1832400"/>
          <a:chOff x="5728855" y="1115650"/>
          <a:chExt cx="1854000" cy="1832400"/>
        </a:xfrm>
      </xdr:grpSpPr>
      <xdr:sp macro="[0]!Hoja11.PINAR" textlink="">
        <xdr:nvSpPr>
          <xdr:cNvPr id="46" name="Pentágono regular 47">
            <a:extLst>
              <a:ext uri="{FF2B5EF4-FFF2-40B4-BE49-F238E27FC236}">
                <a16:creationId xmlns:a16="http://schemas.microsoft.com/office/drawing/2014/main" id="{A696BA75-B856-9349-CDB5-7FA0BF753EAE}"/>
              </a:ext>
            </a:extLst>
          </xdr:cNvPr>
          <xdr:cNvSpPr/>
        </xdr:nvSpPr>
        <xdr:spPr>
          <a:xfrm rot="748194">
            <a:off x="5728855" y="1115650"/>
            <a:ext cx="1854000" cy="1832400"/>
          </a:xfrm>
          <a:prstGeom prst="pentagon">
            <a:avLst/>
          </a:prstGeom>
          <a:solidFill>
            <a:srgbClr val="00BCD4"/>
          </a:solidFill>
          <a:ln>
            <a:solidFill>
              <a:srgbClr val="00BCD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47" name="Grupo 46">
            <a:extLst>
              <a:ext uri="{FF2B5EF4-FFF2-40B4-BE49-F238E27FC236}">
                <a16:creationId xmlns:a16="http://schemas.microsoft.com/office/drawing/2014/main" id="{06A30049-89AE-A0BA-ED29-306FC18DD8E1}"/>
              </a:ext>
            </a:extLst>
          </xdr:cNvPr>
          <xdr:cNvGrpSpPr/>
        </xdr:nvGrpSpPr>
        <xdr:grpSpPr>
          <a:xfrm>
            <a:off x="5946321" y="1320958"/>
            <a:ext cx="1333700" cy="1491094"/>
            <a:chOff x="5946321" y="1320958"/>
            <a:chExt cx="1333700" cy="1491094"/>
          </a:xfrm>
        </xdr:grpSpPr>
        <xdr:sp macro="[0]!Hoja11.PINAR" textlink="">
          <xdr:nvSpPr>
            <xdr:cNvPr id="48" name="TextBox 70">
              <a:extLst>
                <a:ext uri="{FF2B5EF4-FFF2-40B4-BE49-F238E27FC236}">
                  <a16:creationId xmlns:a16="http://schemas.microsoft.com/office/drawing/2014/main" id="{C82CC9CC-D211-A010-E6C6-798FEC0D9DB7}"/>
                </a:ext>
              </a:extLst>
            </xdr:cNvPr>
            <xdr:cNvSpPr txBox="1"/>
          </xdr:nvSpPr>
          <xdr:spPr>
            <a:xfrm rot="896205">
              <a:off x="6508227" y="1320958"/>
              <a:ext cx="583563"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0]!Hoja11.PINAR" textlink="">
          <xdr:nvSpPr>
            <xdr:cNvPr id="49" name="TextBox 121">
              <a:extLst>
                <a:ext uri="{FF2B5EF4-FFF2-40B4-BE49-F238E27FC236}">
                  <a16:creationId xmlns:a16="http://schemas.microsoft.com/office/drawing/2014/main" id="{4EC21A3C-179E-393E-A396-E7E47E4AB74F}"/>
                </a:ext>
              </a:extLst>
            </xdr:cNvPr>
            <xdr:cNvSpPr txBox="1"/>
          </xdr:nvSpPr>
          <xdr:spPr>
            <a:xfrm rot="896205">
              <a:off x="5946321" y="1761123"/>
              <a:ext cx="1333700" cy="1050929"/>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0]!Hoja11.PINAR">
          <xdr:nvCxnSpPr>
            <xdr:cNvPr id="50" name="Straight Connector 72">
              <a:extLst>
                <a:ext uri="{FF2B5EF4-FFF2-40B4-BE49-F238E27FC236}">
                  <a16:creationId xmlns:a16="http://schemas.microsoft.com/office/drawing/2014/main" id="{CDC56801-12AF-3F25-EF8B-5D8D1364F38B}"/>
                </a:ext>
              </a:extLst>
            </xdr:cNvPr>
            <xdr:cNvCxnSpPr/>
          </xdr:nvCxnSpPr>
          <xdr:spPr>
            <a:xfrm rot="896205" flipV="1">
              <a:off x="6221896" y="1763214"/>
              <a:ext cx="1039023" cy="517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68752</xdr:colOff>
      <xdr:row>8</xdr:row>
      <xdr:rowOff>94986</xdr:rowOff>
    </xdr:from>
    <xdr:to>
      <xdr:col>11</xdr:col>
      <xdr:colOff>398752</xdr:colOff>
      <xdr:row>18</xdr:row>
      <xdr:rowOff>22386</xdr:rowOff>
    </xdr:to>
    <xdr:grpSp>
      <xdr:nvGrpSpPr>
        <xdr:cNvPr id="51" name="Grupo 50">
          <a:extLst>
            <a:ext uri="{FF2B5EF4-FFF2-40B4-BE49-F238E27FC236}">
              <a16:creationId xmlns:a16="http://schemas.microsoft.com/office/drawing/2014/main" id="{B463379E-8126-4E3A-AB69-DC1B2540FD31}"/>
            </a:ext>
          </a:extLst>
        </xdr:cNvPr>
        <xdr:cNvGrpSpPr/>
      </xdr:nvGrpSpPr>
      <xdr:grpSpPr>
        <a:xfrm>
          <a:off x="6845109" y="1618986"/>
          <a:ext cx="1854000" cy="1832400"/>
          <a:chOff x="7348574" y="1904736"/>
          <a:chExt cx="1854000" cy="1832400"/>
        </a:xfrm>
      </xdr:grpSpPr>
      <xdr:sp macro="" textlink="">
        <xdr:nvSpPr>
          <xdr:cNvPr id="52" name="Pentágono regular 52">
            <a:extLst>
              <a:ext uri="{FF2B5EF4-FFF2-40B4-BE49-F238E27FC236}">
                <a16:creationId xmlns:a16="http://schemas.microsoft.com/office/drawing/2014/main" id="{66421171-A757-AF30-1EF5-165C69536E6F}"/>
              </a:ext>
            </a:extLst>
          </xdr:cNvPr>
          <xdr:cNvSpPr/>
        </xdr:nvSpPr>
        <xdr:spPr>
          <a:xfrm rot="2384356">
            <a:off x="7348574" y="1904736"/>
            <a:ext cx="1854000" cy="1832400"/>
          </a:xfrm>
          <a:prstGeom prst="pentagon">
            <a:avLst/>
          </a:prstGeom>
          <a:solidFill>
            <a:srgbClr val="26A69A"/>
          </a:solidFill>
          <a:ln>
            <a:solidFill>
              <a:srgbClr val="26A6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53" name="Group 69">
            <a:extLst>
              <a:ext uri="{FF2B5EF4-FFF2-40B4-BE49-F238E27FC236}">
                <a16:creationId xmlns:a16="http://schemas.microsoft.com/office/drawing/2014/main" id="{6B97A7CE-D168-7919-0977-B0553E4424C1}"/>
              </a:ext>
            </a:extLst>
          </xdr:cNvPr>
          <xdr:cNvGrpSpPr/>
        </xdr:nvGrpSpPr>
        <xdr:grpSpPr>
          <a:xfrm rot="2532194">
            <a:off x="7561662" y="2250802"/>
            <a:ext cx="1524407" cy="1144133"/>
            <a:chOff x="3138673" y="1768852"/>
            <a:chExt cx="1225985" cy="1144133"/>
          </a:xfrm>
        </xdr:grpSpPr>
        <xdr:sp macro="" textlink="">
          <xdr:nvSpPr>
            <xdr:cNvPr id="54" name="TextBox 70">
              <a:extLst>
                <a:ext uri="{FF2B5EF4-FFF2-40B4-BE49-F238E27FC236}">
                  <a16:creationId xmlns:a16="http://schemas.microsoft.com/office/drawing/2014/main" id="{572C60D8-07D1-C341-6704-253001403103}"/>
                </a:ext>
              </a:extLst>
            </xdr:cNvPr>
            <xdr:cNvSpPr txBox="1"/>
          </xdr:nvSpPr>
          <xdr:spPr>
            <a:xfrm rot="19067806">
              <a:off x="3253275" y="1768852"/>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55" name="TextBox 121">
              <a:extLst>
                <a:ext uri="{FF2B5EF4-FFF2-40B4-BE49-F238E27FC236}">
                  <a16:creationId xmlns:a16="http://schemas.microsoft.com/office/drawing/2014/main" id="{7A1F3CE6-EE33-EE5A-D45D-7C34DCBA3EF7}"/>
                </a:ext>
              </a:extLst>
            </xdr:cNvPr>
            <xdr:cNvSpPr txBox="1"/>
          </xdr:nvSpPr>
          <xdr:spPr>
            <a:xfrm rot="19067806">
              <a:off x="3158610" y="2245495"/>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56" name="Straight Connector 72">
              <a:extLst>
                <a:ext uri="{FF2B5EF4-FFF2-40B4-BE49-F238E27FC236}">
                  <a16:creationId xmlns:a16="http://schemas.microsoft.com/office/drawing/2014/main" id="{6CEE1E84-7E10-28FC-2107-DA2548528B4F}"/>
                </a:ext>
              </a:extLst>
            </xdr:cNvPr>
            <xdr:cNvCxnSpPr/>
          </xdr:nvCxnSpPr>
          <xdr:spPr>
            <a:xfrm rot="19067806">
              <a:off x="3138673" y="223225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573118</xdr:colOff>
      <xdr:row>36</xdr:row>
      <xdr:rowOff>35973</xdr:rowOff>
    </xdr:from>
    <xdr:to>
      <xdr:col>13</xdr:col>
      <xdr:colOff>119518</xdr:colOff>
      <xdr:row>45</xdr:row>
      <xdr:rowOff>175473</xdr:rowOff>
    </xdr:to>
    <xdr:grpSp>
      <xdr:nvGrpSpPr>
        <xdr:cNvPr id="57" name="Grupo 56">
          <a:extLst>
            <a:ext uri="{FF2B5EF4-FFF2-40B4-BE49-F238E27FC236}">
              <a16:creationId xmlns:a16="http://schemas.microsoft.com/office/drawing/2014/main" id="{8AD10CFD-0060-435F-90B1-0C5EA6A6DD07}"/>
            </a:ext>
          </a:extLst>
        </xdr:cNvPr>
        <xdr:cNvGrpSpPr/>
      </xdr:nvGrpSpPr>
      <xdr:grpSpPr>
        <a:xfrm>
          <a:off x="8111475" y="6893973"/>
          <a:ext cx="1832400" cy="1854000"/>
          <a:chOff x="8111475" y="6893973"/>
          <a:chExt cx="1832400" cy="1854000"/>
        </a:xfrm>
      </xdr:grpSpPr>
      <xdr:sp macro="[0]!Hoja15.PETH" textlink="">
        <xdr:nvSpPr>
          <xdr:cNvPr id="58" name="Pentágono regular 57">
            <a:extLst>
              <a:ext uri="{FF2B5EF4-FFF2-40B4-BE49-F238E27FC236}">
                <a16:creationId xmlns:a16="http://schemas.microsoft.com/office/drawing/2014/main" id="{7612C8BE-C3F4-E020-9BF2-FB2AFCCF9843}"/>
              </a:ext>
            </a:extLst>
          </xdr:cNvPr>
          <xdr:cNvSpPr/>
        </xdr:nvSpPr>
        <xdr:spPr>
          <a:xfrm rot="7434003">
            <a:off x="8100675" y="6904773"/>
            <a:ext cx="1854000" cy="1832400"/>
          </a:xfrm>
          <a:prstGeom prst="pentagon">
            <a:avLst/>
          </a:prstGeom>
          <a:solidFill>
            <a:srgbClr val="FDD835"/>
          </a:solidFill>
          <a:ln>
            <a:solidFill>
              <a:srgbClr val="FDD83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grpSp>
        <xdr:nvGrpSpPr>
          <xdr:cNvPr id="59" name="Group 69">
            <a:extLst>
              <a:ext uri="{FF2B5EF4-FFF2-40B4-BE49-F238E27FC236}">
                <a16:creationId xmlns:a16="http://schemas.microsoft.com/office/drawing/2014/main" id="{F8F81223-CD8E-2F6B-1013-6A61E5DCD4FA}"/>
              </a:ext>
            </a:extLst>
          </xdr:cNvPr>
          <xdr:cNvGrpSpPr/>
        </xdr:nvGrpSpPr>
        <xdr:grpSpPr>
          <a:xfrm rot="18606243">
            <a:off x="8428004" y="7038616"/>
            <a:ext cx="1200313" cy="1629333"/>
            <a:chOff x="3376044" y="1676178"/>
            <a:chExt cx="966000" cy="1639155"/>
          </a:xfrm>
          <a:noFill/>
        </xdr:grpSpPr>
        <xdr:sp macro="[0]!Hoja15.PETH" textlink="">
          <xdr:nvSpPr>
            <xdr:cNvPr id="60" name="TextBox 70">
              <a:extLst>
                <a:ext uri="{FF2B5EF4-FFF2-40B4-BE49-F238E27FC236}">
                  <a16:creationId xmlns:a16="http://schemas.microsoft.com/office/drawing/2014/main" id="{63801B6D-B544-77BB-EACD-77B2AE7B17F3}"/>
                </a:ext>
              </a:extLst>
            </xdr:cNvPr>
            <xdr:cNvSpPr txBox="1"/>
          </xdr:nvSpPr>
          <xdr:spPr>
            <a:xfrm rot="3105619">
              <a:off x="3828319" y="1952354"/>
              <a:ext cx="656161" cy="371288"/>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0]!Hoja15.PETH" textlink="">
          <xdr:nvSpPr>
            <xdr:cNvPr id="61" name="TextBox 121">
              <a:extLst>
                <a:ext uri="{FF2B5EF4-FFF2-40B4-BE49-F238E27FC236}">
                  <a16:creationId xmlns:a16="http://schemas.microsoft.com/office/drawing/2014/main" id="{067E6F5C-41ED-FD5B-5608-D89D386B6F88}"/>
                </a:ext>
              </a:extLst>
            </xdr:cNvPr>
            <xdr:cNvSpPr txBox="1"/>
          </xdr:nvSpPr>
          <xdr:spPr>
            <a:xfrm rot="3105619">
              <a:off x="2920012" y="2271748"/>
              <a:ext cx="1499617" cy="587554"/>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Estratégico de Talento Humano</a:t>
              </a:r>
            </a:p>
          </xdr:txBody>
        </xdr:sp>
        <xdr:cxnSp macro="[0]!Hoja15.PETH">
          <xdr:nvCxnSpPr>
            <xdr:cNvPr id="62" name="Straight Connector 72">
              <a:extLst>
                <a:ext uri="{FF2B5EF4-FFF2-40B4-BE49-F238E27FC236}">
                  <a16:creationId xmlns:a16="http://schemas.microsoft.com/office/drawing/2014/main" id="{0E26C491-3933-C0F3-BCD3-71AFC8E9685A}"/>
                </a:ext>
              </a:extLst>
            </xdr:cNvPr>
            <xdr:cNvCxnSpPr/>
          </xdr:nvCxnSpPr>
          <xdr:spPr>
            <a:xfrm rot="3105619">
              <a:off x="3424605" y="2232778"/>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198811</xdr:colOff>
      <xdr:row>43</xdr:row>
      <xdr:rowOff>26592</xdr:rowOff>
    </xdr:from>
    <xdr:to>
      <xdr:col>6</xdr:col>
      <xdr:colOff>565737</xdr:colOff>
      <xdr:row>52</xdr:row>
      <xdr:rowOff>144492</xdr:rowOff>
    </xdr:to>
    <xdr:grpSp>
      <xdr:nvGrpSpPr>
        <xdr:cNvPr id="63" name="Grupo 62">
          <a:extLst>
            <a:ext uri="{FF2B5EF4-FFF2-40B4-BE49-F238E27FC236}">
              <a16:creationId xmlns:a16="http://schemas.microsoft.com/office/drawing/2014/main" id="{D09EB976-A94F-4D33-B381-2D1893CEE05B}"/>
            </a:ext>
          </a:extLst>
        </xdr:cNvPr>
        <xdr:cNvGrpSpPr/>
      </xdr:nvGrpSpPr>
      <xdr:grpSpPr>
        <a:xfrm>
          <a:off x="3165168" y="8218092"/>
          <a:ext cx="1890926" cy="1832400"/>
          <a:chOff x="3165169" y="8218092"/>
          <a:chExt cx="1890926" cy="1832400"/>
        </a:xfrm>
      </xdr:grpSpPr>
      <xdr:sp macro="[0]!Hoja14.PSST" textlink="">
        <xdr:nvSpPr>
          <xdr:cNvPr id="64" name="Pentágono regular 62">
            <a:extLst>
              <a:ext uri="{FF2B5EF4-FFF2-40B4-BE49-F238E27FC236}">
                <a16:creationId xmlns:a16="http://schemas.microsoft.com/office/drawing/2014/main" id="{76BB04A3-C1C9-0810-5619-EBF61E871EF9}"/>
              </a:ext>
            </a:extLst>
          </xdr:cNvPr>
          <xdr:cNvSpPr/>
        </xdr:nvSpPr>
        <xdr:spPr>
          <a:xfrm rot="12402198">
            <a:off x="3165169" y="8218092"/>
            <a:ext cx="1854000" cy="1832400"/>
          </a:xfrm>
          <a:prstGeom prst="pentagon">
            <a:avLst/>
          </a:prstGeom>
          <a:solidFill>
            <a:srgbClr val="D32F2F"/>
          </a:solidFill>
          <a:ln>
            <a:solidFill>
              <a:srgbClr val="D32F2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65" name="Group 69">
            <a:extLst>
              <a:ext uri="{FF2B5EF4-FFF2-40B4-BE49-F238E27FC236}">
                <a16:creationId xmlns:a16="http://schemas.microsoft.com/office/drawing/2014/main" id="{5989018E-9D2B-1EA0-468C-20F5A5816C9B}"/>
              </a:ext>
            </a:extLst>
          </xdr:cNvPr>
          <xdr:cNvGrpSpPr/>
        </xdr:nvGrpSpPr>
        <xdr:grpSpPr>
          <a:xfrm rot="1957005">
            <a:off x="3440159" y="8328358"/>
            <a:ext cx="1615936" cy="690482"/>
            <a:chOff x="3042548" y="1674602"/>
            <a:chExt cx="1366469" cy="690482"/>
          </a:xfrm>
        </xdr:grpSpPr>
        <xdr:sp macro="[0]!Hoja14.PSST" textlink="">
          <xdr:nvSpPr>
            <xdr:cNvPr id="66" name="TextBox 70">
              <a:extLst>
                <a:ext uri="{FF2B5EF4-FFF2-40B4-BE49-F238E27FC236}">
                  <a16:creationId xmlns:a16="http://schemas.microsoft.com/office/drawing/2014/main" id="{EB3672BF-C077-9479-626A-D69DD76C4B27}"/>
                </a:ext>
              </a:extLst>
            </xdr:cNvPr>
            <xdr:cNvSpPr txBox="1"/>
          </xdr:nvSpPr>
          <xdr:spPr>
            <a:xfrm rot="19642995">
              <a:off x="3347122" y="1674602"/>
              <a:ext cx="634660" cy="45262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0]!Hoja14.PSST" textlink="">
          <xdr:nvSpPr>
            <xdr:cNvPr id="67" name="TextBox 121">
              <a:extLst>
                <a:ext uri="{FF2B5EF4-FFF2-40B4-BE49-F238E27FC236}">
                  <a16:creationId xmlns:a16="http://schemas.microsoft.com/office/drawing/2014/main" id="{711EBEC6-DD34-167B-7D6D-45ACD9232ACD}"/>
                </a:ext>
              </a:extLst>
            </xdr:cNvPr>
            <xdr:cNvSpPr txBox="1"/>
          </xdr:nvSpPr>
          <xdr:spPr>
            <a:xfrm rot="19642995">
              <a:off x="3042548" y="2158110"/>
              <a:ext cx="1366469" cy="20697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0]!Hoja14.PSST">
          <xdr:nvCxnSpPr>
            <xdr:cNvPr id="68" name="Straight Connector 72">
              <a:extLst>
                <a:ext uri="{FF2B5EF4-FFF2-40B4-BE49-F238E27FC236}">
                  <a16:creationId xmlns:a16="http://schemas.microsoft.com/office/drawing/2014/main" id="{8F0000FE-1AEA-12DB-F55C-1616E47470F2}"/>
                </a:ext>
              </a:extLst>
            </xdr:cNvPr>
            <xdr:cNvCxnSpPr/>
          </xdr:nvCxnSpPr>
          <xdr:spPr>
            <a:xfrm rot="19642995">
              <a:off x="3216663" y="213966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340580</xdr:colOff>
      <xdr:row>36</xdr:row>
      <xdr:rowOff>119831</xdr:rowOff>
    </xdr:from>
    <xdr:to>
      <xdr:col>4</xdr:col>
      <xdr:colOff>648980</xdr:colOff>
      <xdr:row>46</xdr:row>
      <xdr:rowOff>68831</xdr:rowOff>
    </xdr:to>
    <xdr:grpSp>
      <xdr:nvGrpSpPr>
        <xdr:cNvPr id="69" name="Grupo 68">
          <a:extLst>
            <a:ext uri="{FF2B5EF4-FFF2-40B4-BE49-F238E27FC236}">
              <a16:creationId xmlns:a16="http://schemas.microsoft.com/office/drawing/2014/main" id="{E890EB83-FED7-41B0-970B-48B1D0390451}"/>
            </a:ext>
          </a:extLst>
        </xdr:cNvPr>
        <xdr:cNvGrpSpPr/>
      </xdr:nvGrpSpPr>
      <xdr:grpSpPr>
        <a:xfrm>
          <a:off x="1782937" y="6977831"/>
          <a:ext cx="1832400" cy="1854000"/>
          <a:chOff x="1782937" y="6977831"/>
          <a:chExt cx="1832400" cy="1854000"/>
        </a:xfrm>
      </xdr:grpSpPr>
      <xdr:sp macro="[0]!Hoja2.PAAC" textlink="">
        <xdr:nvSpPr>
          <xdr:cNvPr id="70" name="Pentágono regular 67">
            <a:extLst>
              <a:ext uri="{FF2B5EF4-FFF2-40B4-BE49-F238E27FC236}">
                <a16:creationId xmlns:a16="http://schemas.microsoft.com/office/drawing/2014/main" id="{7E700177-42E2-DDDB-5829-D15000F6A278}"/>
              </a:ext>
            </a:extLst>
          </xdr:cNvPr>
          <xdr:cNvSpPr/>
        </xdr:nvSpPr>
        <xdr:spPr>
          <a:xfrm rot="14104299">
            <a:off x="1772137" y="6988631"/>
            <a:ext cx="1854000" cy="1832400"/>
          </a:xfrm>
          <a:prstGeom prst="pentagon">
            <a:avLst/>
          </a:prstGeom>
          <a:solidFill>
            <a:srgbClr val="B71C1C"/>
          </a:solidFill>
          <a:ln>
            <a:solidFill>
              <a:srgbClr val="B71C1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71" name="Group 69">
            <a:extLst>
              <a:ext uri="{FF2B5EF4-FFF2-40B4-BE49-F238E27FC236}">
                <a16:creationId xmlns:a16="http://schemas.microsoft.com/office/drawing/2014/main" id="{13920C71-8B75-0C69-A56F-BF503ACF50CC}"/>
              </a:ext>
            </a:extLst>
          </xdr:cNvPr>
          <xdr:cNvGrpSpPr/>
        </xdr:nvGrpSpPr>
        <xdr:grpSpPr>
          <a:xfrm rot="3681421">
            <a:off x="2173767" y="7009075"/>
            <a:ext cx="1014759" cy="1499629"/>
            <a:chOff x="3251619" y="1808644"/>
            <a:chExt cx="816106" cy="1499629"/>
          </a:xfrm>
        </xdr:grpSpPr>
        <xdr:sp macro="[0]!Hoja2.PAAC" textlink="">
          <xdr:nvSpPr>
            <xdr:cNvPr id="72" name="TextBox 70">
              <a:extLst>
                <a:ext uri="{FF2B5EF4-FFF2-40B4-BE49-F238E27FC236}">
                  <a16:creationId xmlns:a16="http://schemas.microsoft.com/office/drawing/2014/main" id="{3361FCD5-35AF-5AB5-8802-49AB786F8E81}"/>
                </a:ext>
              </a:extLst>
            </xdr:cNvPr>
            <xdr:cNvSpPr txBox="1"/>
          </xdr:nvSpPr>
          <xdr:spPr>
            <a:xfrm rot="17918579">
              <a:off x="3109182" y="1986215"/>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0]!Hoja2.PAAC" textlink="">
          <xdr:nvSpPr>
            <xdr:cNvPr id="73" name="TextBox 121">
              <a:extLst>
                <a:ext uri="{FF2B5EF4-FFF2-40B4-BE49-F238E27FC236}">
                  <a16:creationId xmlns:a16="http://schemas.microsoft.com/office/drawing/2014/main" id="{A5CC5156-3C7E-0406-BB8C-AA9ADBDA6562}"/>
                </a:ext>
              </a:extLst>
            </xdr:cNvPr>
            <xdr:cNvSpPr txBox="1"/>
          </xdr:nvSpPr>
          <xdr:spPr>
            <a:xfrm rot="17918579">
              <a:off x="3050317" y="2290865"/>
              <a:ext cx="1496365" cy="53845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a:t>
              </a:r>
              <a:r>
                <a:rPr lang="en-US" sz="1300" b="1" kern="0" baseline="0">
                  <a:solidFill>
                    <a:schemeClr val="bg1"/>
                  </a:solidFill>
                  <a:latin typeface="Arial" pitchFamily="34" charset="0"/>
                  <a:cs typeface="Arial" pitchFamily="34" charset="0"/>
                </a:rPr>
                <a:t>  de Transparencia y etica publica</a:t>
              </a:r>
              <a:endParaRPr lang="en-US" sz="1300" b="1" kern="0">
                <a:solidFill>
                  <a:schemeClr val="bg1"/>
                </a:solidFill>
                <a:latin typeface="Arial" pitchFamily="34" charset="0"/>
                <a:cs typeface="Arial" pitchFamily="34" charset="0"/>
              </a:endParaRPr>
            </a:p>
          </xdr:txBody>
        </xdr:sp>
        <xdr:cxnSp macro="[0]!Hoja2.PAAC">
          <xdr:nvCxnSpPr>
            <xdr:cNvPr id="74" name="Straight Connector 72">
              <a:extLst>
                <a:ext uri="{FF2B5EF4-FFF2-40B4-BE49-F238E27FC236}">
                  <a16:creationId xmlns:a16="http://schemas.microsoft.com/office/drawing/2014/main" id="{8B7469D2-CE66-D8F4-ED77-EDB1B16DA3B4}"/>
                </a:ext>
              </a:extLst>
            </xdr:cNvPr>
            <xdr:cNvCxnSpPr/>
          </xdr:nvCxnSpPr>
          <xdr:spPr>
            <a:xfrm rot="17918579">
              <a:off x="2967361" y="2365244"/>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476251</xdr:colOff>
      <xdr:row>45</xdr:row>
      <xdr:rowOff>68035</xdr:rowOff>
    </xdr:from>
    <xdr:to>
      <xdr:col>9</xdr:col>
      <xdr:colOff>44251</xdr:colOff>
      <xdr:row>54</xdr:row>
      <xdr:rowOff>185935</xdr:rowOff>
    </xdr:to>
    <xdr:grpSp>
      <xdr:nvGrpSpPr>
        <xdr:cNvPr id="75" name="Grupo 74">
          <a:extLst>
            <a:ext uri="{FF2B5EF4-FFF2-40B4-BE49-F238E27FC236}">
              <a16:creationId xmlns:a16="http://schemas.microsoft.com/office/drawing/2014/main" id="{0190CFEA-9F2D-4F67-82CF-AA024ACD029F}"/>
            </a:ext>
          </a:extLst>
        </xdr:cNvPr>
        <xdr:cNvGrpSpPr/>
      </xdr:nvGrpSpPr>
      <xdr:grpSpPr>
        <a:xfrm>
          <a:off x="4966608" y="8640535"/>
          <a:ext cx="1854000" cy="1832400"/>
          <a:chOff x="4966608" y="8640535"/>
          <a:chExt cx="1854000" cy="1832400"/>
        </a:xfrm>
      </xdr:grpSpPr>
      <xdr:grpSp>
        <xdr:nvGrpSpPr>
          <xdr:cNvPr id="76" name="Grupo 75">
            <a:extLst>
              <a:ext uri="{FF2B5EF4-FFF2-40B4-BE49-F238E27FC236}">
                <a16:creationId xmlns:a16="http://schemas.microsoft.com/office/drawing/2014/main" id="{94423A6C-8429-4114-F744-B8DA8B742426}"/>
              </a:ext>
            </a:extLst>
          </xdr:cNvPr>
          <xdr:cNvGrpSpPr/>
        </xdr:nvGrpSpPr>
        <xdr:grpSpPr>
          <a:xfrm>
            <a:off x="4966608" y="8640535"/>
            <a:ext cx="1854000" cy="1832400"/>
            <a:chOff x="4966608" y="8640535"/>
            <a:chExt cx="1854000" cy="1832400"/>
          </a:xfrm>
        </xdr:grpSpPr>
        <xdr:sp macro="[0]!Hoja13.Plan_de_Incentivos" textlink="">
          <xdr:nvSpPr>
            <xdr:cNvPr id="78" name="Pentágono regular 32">
              <a:extLst>
                <a:ext uri="{FF2B5EF4-FFF2-40B4-BE49-F238E27FC236}">
                  <a16:creationId xmlns:a16="http://schemas.microsoft.com/office/drawing/2014/main" id="{D57F9FC1-A375-B649-F62F-60271CCDB2B7}"/>
                </a:ext>
              </a:extLst>
            </xdr:cNvPr>
            <xdr:cNvSpPr/>
          </xdr:nvSpPr>
          <xdr:spPr>
            <a:xfrm rot="10800000">
              <a:off x="4966608" y="8640535"/>
              <a:ext cx="1854000" cy="1832400"/>
            </a:xfrm>
            <a:prstGeom prst="pentagon">
              <a:avLst/>
            </a:prstGeom>
            <a:solidFill>
              <a:srgbClr val="E64A19"/>
            </a:solidFill>
            <a:ln>
              <a:solidFill>
                <a:srgbClr val="E64A1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79" name="Group 69">
              <a:extLst>
                <a:ext uri="{FF2B5EF4-FFF2-40B4-BE49-F238E27FC236}">
                  <a16:creationId xmlns:a16="http://schemas.microsoft.com/office/drawing/2014/main" id="{BBB1DC92-26A9-F778-95BE-99B480D15258}"/>
                </a:ext>
              </a:extLst>
            </xdr:cNvPr>
            <xdr:cNvGrpSpPr/>
          </xdr:nvGrpSpPr>
          <xdr:grpSpPr>
            <a:xfrm>
              <a:off x="5144041" y="8679553"/>
              <a:ext cx="1498586" cy="883935"/>
              <a:chOff x="3103892" y="1658473"/>
              <a:chExt cx="1206048" cy="884634"/>
            </a:xfrm>
            <a:solidFill>
              <a:srgbClr val="E64A19"/>
            </a:solidFill>
          </xdr:grpSpPr>
          <xdr:sp macro="[0]!Hoja13.Plan_de_Incentivos" textlink="">
            <xdr:nvSpPr>
              <xdr:cNvPr id="80" name="TextBox 70">
                <a:extLst>
                  <a:ext uri="{FF2B5EF4-FFF2-40B4-BE49-F238E27FC236}">
                    <a16:creationId xmlns:a16="http://schemas.microsoft.com/office/drawing/2014/main" id="{2559AB73-0F59-DFCC-4813-18059395F5CB}"/>
                  </a:ext>
                </a:extLst>
              </xdr:cNvPr>
              <xdr:cNvSpPr txBox="1"/>
            </xdr:nvSpPr>
            <xdr:spPr>
              <a:xfrm>
                <a:off x="3497780" y="1658473"/>
                <a:ext cx="527709" cy="461665"/>
              </a:xfrm>
              <a:prstGeom prst="rect">
                <a:avLst/>
              </a:prstGeom>
              <a:grpFill/>
              <a:ln>
                <a:solidFill>
                  <a:srgbClr val="E64A19"/>
                </a:solidFill>
              </a:ln>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0]!Hoja13.Plan_de_Incentivos" textlink="">
            <xdr:nvSpPr>
              <xdr:cNvPr id="81" name="TextBox 121">
                <a:extLst>
                  <a:ext uri="{FF2B5EF4-FFF2-40B4-BE49-F238E27FC236}">
                    <a16:creationId xmlns:a16="http://schemas.microsoft.com/office/drawing/2014/main" id="{D263F0DA-87B9-D173-BA9A-84AA5458BB43}"/>
                  </a:ext>
                </a:extLst>
              </xdr:cNvPr>
              <xdr:cNvSpPr txBox="1"/>
            </xdr:nvSpPr>
            <xdr:spPr>
              <a:xfrm>
                <a:off x="3103892" y="2272102"/>
                <a:ext cx="1206048" cy="271005"/>
              </a:xfrm>
              <a:prstGeom prst="rect">
                <a:avLst/>
              </a:prstGeom>
              <a:grpFill/>
              <a:ln>
                <a:solidFill>
                  <a:srgbClr val="E64A19"/>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0]!Hoja13.Plan_de_Incentivos">
            <xdr:nvCxnSpPr>
              <xdr:cNvPr id="82" name="Straight Connector 72">
                <a:extLst>
                  <a:ext uri="{FF2B5EF4-FFF2-40B4-BE49-F238E27FC236}">
                    <a16:creationId xmlns:a16="http://schemas.microsoft.com/office/drawing/2014/main" id="{824A9F20-5AB1-2411-3C72-A41960656909}"/>
                  </a:ext>
                </a:extLst>
              </xdr:cNvPr>
              <xdr:cNvCxnSpPr/>
            </xdr:nvCxnSpPr>
            <xdr:spPr>
              <a:xfrm>
                <a:off x="3313996" y="2108039"/>
                <a:ext cx="895277" cy="0"/>
              </a:xfrm>
              <a:prstGeom prst="line">
                <a:avLst/>
              </a:prstGeom>
              <a:grpFill/>
              <a:ln w="12700">
                <a:solidFill>
                  <a:srgbClr val="E64A19"/>
                </a:solidFill>
              </a:ln>
            </xdr:spPr>
            <xdr:style>
              <a:lnRef idx="1">
                <a:schemeClr val="accent1"/>
              </a:lnRef>
              <a:fillRef idx="0">
                <a:schemeClr val="accent1"/>
              </a:fillRef>
              <a:effectRef idx="0">
                <a:schemeClr val="accent1"/>
              </a:effectRef>
              <a:fontRef idx="minor">
                <a:schemeClr val="tx1"/>
              </a:fontRef>
            </xdr:style>
          </xdr:cxnSp>
        </xdr:grpSp>
      </xdr:grpSp>
      <xdr:cxnSp macro="[0]!Hoja13.Plan_de_Incentivos">
        <xdr:nvCxnSpPr>
          <xdr:cNvPr id="77" name="Straight Connector 72">
            <a:extLst>
              <a:ext uri="{FF2B5EF4-FFF2-40B4-BE49-F238E27FC236}">
                <a16:creationId xmlns:a16="http://schemas.microsoft.com/office/drawing/2014/main" id="{73E5851C-8022-BF5C-0159-7D0148E37FC8}"/>
              </a:ext>
            </a:extLst>
          </xdr:cNvPr>
          <xdr:cNvCxnSpPr/>
        </xdr:nvCxnSpPr>
        <xdr:spPr>
          <a:xfrm>
            <a:off x="5416000" y="9189622"/>
            <a:ext cx="1058722"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663863</xdr:colOff>
      <xdr:row>34</xdr:row>
      <xdr:rowOff>158749</xdr:rowOff>
    </xdr:from>
    <xdr:to>
      <xdr:col>10</xdr:col>
      <xdr:colOff>722354</xdr:colOff>
      <xdr:row>42</xdr:row>
      <xdr:rowOff>173182</xdr:rowOff>
    </xdr:to>
    <xdr:sp macro="" textlink="">
      <xdr:nvSpPr>
        <xdr:cNvPr id="83" name="TextBox 121">
          <a:extLst>
            <a:ext uri="{FF2B5EF4-FFF2-40B4-BE49-F238E27FC236}">
              <a16:creationId xmlns:a16="http://schemas.microsoft.com/office/drawing/2014/main" id="{590B0DD1-E495-46A9-88C1-907C010E2B7C}"/>
            </a:ext>
          </a:extLst>
        </xdr:cNvPr>
        <xdr:cNvSpPr txBox="1"/>
      </xdr:nvSpPr>
      <xdr:spPr>
        <a:xfrm>
          <a:off x="3626138" y="6635749"/>
          <a:ext cx="4630491" cy="1538433"/>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3600" b="1" kern="0">
              <a:solidFill>
                <a:schemeClr val="accent2">
                  <a:lumMod val="75000"/>
                </a:schemeClr>
              </a:solidFill>
              <a:latin typeface="Arial" pitchFamily="34" charset="0"/>
              <a:cs typeface="Arial" pitchFamily="34" charset="0"/>
            </a:rPr>
            <a:t>FIDUPREVISORA</a:t>
          </a:r>
          <a:r>
            <a:rPr lang="en-US" sz="3600" b="1" kern="0" baseline="0">
              <a:solidFill>
                <a:schemeClr val="accent2">
                  <a:lumMod val="75000"/>
                </a:schemeClr>
              </a:solidFill>
              <a:latin typeface="Arial" pitchFamily="34" charset="0"/>
              <a:cs typeface="Arial" pitchFamily="34" charset="0"/>
            </a:rPr>
            <a:t> S.A.</a:t>
          </a:r>
          <a:endParaRPr lang="en-US" sz="4000" b="1" kern="0">
            <a:solidFill>
              <a:schemeClr val="accent2">
                <a:lumMod val="75000"/>
              </a:schemeClr>
            </a:solidFill>
            <a:latin typeface="Arial" pitchFamily="34" charset="0"/>
            <a:cs typeface="Arial" pitchFamily="34" charset="0"/>
          </a:endParaRPr>
        </a:p>
      </xdr:txBody>
    </xdr:sp>
    <xdr:clientData/>
  </xdr:twoCellAnchor>
  <xdr:twoCellAnchor>
    <xdr:from>
      <xdr:col>0</xdr:col>
      <xdr:colOff>577273</xdr:colOff>
      <xdr:row>60</xdr:row>
      <xdr:rowOff>115454</xdr:rowOff>
    </xdr:from>
    <xdr:to>
      <xdr:col>14</xdr:col>
      <xdr:colOff>635000</xdr:colOff>
      <xdr:row>65</xdr:row>
      <xdr:rowOff>115454</xdr:rowOff>
    </xdr:to>
    <xdr:sp macro="" textlink="">
      <xdr:nvSpPr>
        <xdr:cNvPr id="84" name="CuadroTexto 83">
          <a:extLst>
            <a:ext uri="{FF2B5EF4-FFF2-40B4-BE49-F238E27FC236}">
              <a16:creationId xmlns:a16="http://schemas.microsoft.com/office/drawing/2014/main" id="{94798AD0-79E9-4DEA-B723-C72A2631B115}"/>
            </a:ext>
          </a:extLst>
        </xdr:cNvPr>
        <xdr:cNvSpPr txBox="1"/>
      </xdr:nvSpPr>
      <xdr:spPr>
        <a:xfrm>
          <a:off x="577273" y="11545454"/>
          <a:ext cx="10640002"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a:latin typeface="Arial" panose="020B0604020202020204" pitchFamily="34" charset="0"/>
              <a:cs typeface="Arial" panose="020B0604020202020204" pitchFamily="34" charset="0"/>
            </a:rPr>
            <a:t>Para ver las actividades programadas para cada uno</a:t>
          </a:r>
          <a:r>
            <a:rPr lang="es-CO" sz="1800" baseline="0">
              <a:latin typeface="Arial" panose="020B0604020202020204" pitchFamily="34" charset="0"/>
              <a:cs typeface="Arial" panose="020B0604020202020204" pitchFamily="34" charset="0"/>
            </a:rPr>
            <a:t> de los planes</a:t>
          </a:r>
          <a:r>
            <a:rPr lang="es-CO" sz="1800">
              <a:latin typeface="Arial" panose="020B0604020202020204" pitchFamily="34" charset="0"/>
              <a:cs typeface="Arial" panose="020B0604020202020204" pitchFamily="34" charset="0"/>
            </a:rPr>
            <a:t>, dar clic sobre cada botón.</a:t>
          </a:r>
        </a:p>
      </xdr:txBody>
    </xdr:sp>
    <xdr:clientData/>
  </xdr:twoCellAnchor>
  <xdr:twoCellAnchor editAs="oneCell">
    <xdr:from>
      <xdr:col>0</xdr:col>
      <xdr:colOff>122465</xdr:colOff>
      <xdr:row>1</xdr:row>
      <xdr:rowOff>68036</xdr:rowOff>
    </xdr:from>
    <xdr:to>
      <xdr:col>4</xdr:col>
      <xdr:colOff>644322</xdr:colOff>
      <xdr:row>4</xdr:row>
      <xdr:rowOff>149679</xdr:rowOff>
    </xdr:to>
    <xdr:pic>
      <xdr:nvPicPr>
        <xdr:cNvPr id="85" name="Imagen 84">
          <a:extLst>
            <a:ext uri="{FF2B5EF4-FFF2-40B4-BE49-F238E27FC236}">
              <a16:creationId xmlns:a16="http://schemas.microsoft.com/office/drawing/2014/main" id="{C1A662F4-C216-41D3-93CB-07F52F0AA392}"/>
            </a:ext>
          </a:extLst>
        </xdr:cNvPr>
        <xdr:cNvPicPr>
          <a:picLocks noChangeAspect="1"/>
        </xdr:cNvPicPr>
      </xdr:nvPicPr>
      <xdr:blipFill>
        <a:blip xmlns:r="http://schemas.openxmlformats.org/officeDocument/2006/relationships" r:embed="rId1"/>
        <a:stretch>
          <a:fillRect/>
        </a:stretch>
      </xdr:blipFill>
      <xdr:spPr>
        <a:xfrm>
          <a:off x="122465" y="258536"/>
          <a:ext cx="3484132" cy="653143"/>
        </a:xfrm>
        <a:prstGeom prst="rect">
          <a:avLst/>
        </a:prstGeom>
      </xdr:spPr>
    </xdr:pic>
    <xdr:clientData/>
  </xdr:twoCellAnchor>
  <xdr:twoCellAnchor editAs="oneCell">
    <xdr:from>
      <xdr:col>10</xdr:col>
      <xdr:colOff>381000</xdr:colOff>
      <xdr:row>1</xdr:row>
      <xdr:rowOff>95250</xdr:rowOff>
    </xdr:from>
    <xdr:to>
      <xdr:col>15</xdr:col>
      <xdr:colOff>11357</xdr:colOff>
      <xdr:row>6</xdr:row>
      <xdr:rowOff>66804</xdr:rowOff>
    </xdr:to>
    <xdr:pic>
      <xdr:nvPicPr>
        <xdr:cNvPr id="86" name="Imagen 85">
          <a:extLst>
            <a:ext uri="{FF2B5EF4-FFF2-40B4-BE49-F238E27FC236}">
              <a16:creationId xmlns:a16="http://schemas.microsoft.com/office/drawing/2014/main" id="{FA17813F-E388-4E54-A024-6E60758A7F52}"/>
            </a:ext>
          </a:extLst>
        </xdr:cNvPr>
        <xdr:cNvPicPr>
          <a:picLocks noChangeAspect="1"/>
        </xdr:cNvPicPr>
      </xdr:nvPicPr>
      <xdr:blipFill>
        <a:blip xmlns:r="http://schemas.openxmlformats.org/officeDocument/2006/relationships" r:embed="rId2"/>
        <a:stretch>
          <a:fillRect/>
        </a:stretch>
      </xdr:blipFill>
      <xdr:spPr>
        <a:xfrm>
          <a:off x="7915275" y="285750"/>
          <a:ext cx="3373682" cy="9240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178594</xdr:colOff>
      <xdr:row>1</xdr:row>
      <xdr:rowOff>107156</xdr:rowOff>
    </xdr:from>
    <xdr:to>
      <xdr:col>1</xdr:col>
      <xdr:colOff>1952627</xdr:colOff>
      <xdr:row>12</xdr:row>
      <xdr:rowOff>1308</xdr:rowOff>
    </xdr:to>
    <xdr:pic macro="[0]!Hoja17.Integración_PAA">
      <xdr:nvPicPr>
        <xdr:cNvPr id="2" name="Imagen 1">
          <a:extLst>
            <a:ext uri="{FF2B5EF4-FFF2-40B4-BE49-F238E27FC236}">
              <a16:creationId xmlns:a16="http://schemas.microsoft.com/office/drawing/2014/main" id="{945A6A7A-8F20-4A1A-8D34-C24110DF23FF}"/>
            </a:ext>
          </a:extLst>
        </xdr:cNvPr>
        <xdr:cNvPicPr>
          <a:picLocks noChangeAspect="1"/>
        </xdr:cNvPicPr>
      </xdr:nvPicPr>
      <xdr:blipFill rotWithShape="1">
        <a:blip xmlns:r="http://schemas.openxmlformats.org/officeDocument/2006/relationships" r:embed="rId1"/>
        <a:srcRect l="4961"/>
        <a:stretch/>
      </xdr:blipFill>
      <xdr:spPr>
        <a:xfrm>
          <a:off x="273844" y="278606"/>
          <a:ext cx="1774033" cy="2018227"/>
        </a:xfrm>
        <a:prstGeom prst="rect">
          <a:avLst/>
        </a:prstGeom>
      </xdr:spPr>
    </xdr:pic>
    <xdr:clientData/>
  </xdr:twoCellAnchor>
  <xdr:twoCellAnchor>
    <xdr:from>
      <xdr:col>1</xdr:col>
      <xdr:colOff>59531</xdr:colOff>
      <xdr:row>0</xdr:row>
      <xdr:rowOff>154781</xdr:rowOff>
    </xdr:from>
    <xdr:to>
      <xdr:col>9</xdr:col>
      <xdr:colOff>1988344</xdr:colOff>
      <xdr:row>12</xdr:row>
      <xdr:rowOff>71438</xdr:rowOff>
    </xdr:to>
    <xdr:sp macro="" textlink="">
      <xdr:nvSpPr>
        <xdr:cNvPr id="3" name="Rectángulo redondeado 3">
          <a:extLst>
            <a:ext uri="{FF2B5EF4-FFF2-40B4-BE49-F238E27FC236}">
              <a16:creationId xmlns:a16="http://schemas.microsoft.com/office/drawing/2014/main" id="{45AA0C6F-6E0C-4531-A744-CE7A921F84FB}"/>
            </a:ext>
          </a:extLst>
        </xdr:cNvPr>
        <xdr:cNvSpPr/>
      </xdr:nvSpPr>
      <xdr:spPr>
        <a:xfrm>
          <a:off x="154781" y="154781"/>
          <a:ext cx="16702088" cy="2212182"/>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0</xdr:colOff>
      <xdr:row>6</xdr:row>
      <xdr:rowOff>0</xdr:rowOff>
    </xdr:from>
    <xdr:to>
      <xdr:col>2</xdr:col>
      <xdr:colOff>2042583</xdr:colOff>
      <xdr:row>9</xdr:row>
      <xdr:rowOff>51691</xdr:rowOff>
    </xdr:to>
    <xdr:pic>
      <xdr:nvPicPr>
        <xdr:cNvPr id="4" name="Imagen 3">
          <a:extLst>
            <a:ext uri="{FF2B5EF4-FFF2-40B4-BE49-F238E27FC236}">
              <a16:creationId xmlns:a16="http://schemas.microsoft.com/office/drawing/2014/main" id="{2BC69015-89D4-4A2B-A648-0BAFA377D283}"/>
            </a:ext>
          </a:extLst>
        </xdr:cNvPr>
        <xdr:cNvPicPr>
          <a:picLocks noChangeAspect="1"/>
        </xdr:cNvPicPr>
      </xdr:nvPicPr>
      <xdr:blipFill>
        <a:blip xmlns:r="http://schemas.openxmlformats.org/officeDocument/2006/relationships" r:embed="rId2"/>
        <a:stretch>
          <a:fillRect/>
        </a:stretch>
      </xdr:blipFill>
      <xdr:spPr>
        <a:xfrm>
          <a:off x="2085975" y="1047750"/>
          <a:ext cx="2042583" cy="566041"/>
        </a:xfrm>
        <a:prstGeom prst="rect">
          <a:avLst/>
        </a:prstGeom>
      </xdr:spPr>
    </xdr:pic>
    <xdr:clientData/>
  </xdr:twoCellAnchor>
  <xdr:twoCellAnchor editAs="oneCell">
    <xdr:from>
      <xdr:col>7</xdr:col>
      <xdr:colOff>2053166</xdr:colOff>
      <xdr:row>6</xdr:row>
      <xdr:rowOff>148167</xdr:rowOff>
    </xdr:from>
    <xdr:to>
      <xdr:col>10</xdr:col>
      <xdr:colOff>260297</xdr:colOff>
      <xdr:row>10</xdr:row>
      <xdr:rowOff>123977</xdr:rowOff>
    </xdr:to>
    <xdr:pic>
      <xdr:nvPicPr>
        <xdr:cNvPr id="5" name="Imagen 4">
          <a:extLst>
            <a:ext uri="{FF2B5EF4-FFF2-40B4-BE49-F238E27FC236}">
              <a16:creationId xmlns:a16="http://schemas.microsoft.com/office/drawing/2014/main" id="{9EE045D0-5DD1-4352-B1DF-B92F0AE3A1F3}"/>
            </a:ext>
          </a:extLst>
        </xdr:cNvPr>
        <xdr:cNvPicPr>
          <a:picLocks noChangeAspect="1"/>
        </xdr:cNvPicPr>
      </xdr:nvPicPr>
      <xdr:blipFill>
        <a:blip xmlns:r="http://schemas.openxmlformats.org/officeDocument/2006/relationships" r:embed="rId3"/>
        <a:stretch>
          <a:fillRect/>
        </a:stretch>
      </xdr:blipFill>
      <xdr:spPr>
        <a:xfrm>
          <a:off x="13645091" y="1195917"/>
          <a:ext cx="3483981" cy="6616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145677</xdr:colOff>
      <xdr:row>1</xdr:row>
      <xdr:rowOff>100853</xdr:rowOff>
    </xdr:from>
    <xdr:to>
      <xdr:col>1</xdr:col>
      <xdr:colOff>1913360</xdr:colOff>
      <xdr:row>11</xdr:row>
      <xdr:rowOff>259323</xdr:rowOff>
    </xdr:to>
    <xdr:pic macro="[0]!Hoja17.Integración_PAA">
      <xdr:nvPicPr>
        <xdr:cNvPr id="2" name="Imagen 1">
          <a:extLst>
            <a:ext uri="{FF2B5EF4-FFF2-40B4-BE49-F238E27FC236}">
              <a16:creationId xmlns:a16="http://schemas.microsoft.com/office/drawing/2014/main" id="{F21E5BD2-713B-4EB4-8F54-4C7A42BBF407}"/>
            </a:ext>
          </a:extLst>
        </xdr:cNvPr>
        <xdr:cNvPicPr>
          <a:picLocks noChangeAspect="1"/>
        </xdr:cNvPicPr>
      </xdr:nvPicPr>
      <xdr:blipFill rotWithShape="1">
        <a:blip xmlns:r="http://schemas.openxmlformats.org/officeDocument/2006/relationships" r:embed="rId1"/>
        <a:srcRect l="4961"/>
        <a:stretch/>
      </xdr:blipFill>
      <xdr:spPr>
        <a:xfrm>
          <a:off x="240927" y="272303"/>
          <a:ext cx="1767683" cy="1958695"/>
        </a:xfrm>
        <a:prstGeom prst="rect">
          <a:avLst/>
        </a:prstGeom>
      </xdr:spPr>
    </xdr:pic>
    <xdr:clientData/>
  </xdr:twoCellAnchor>
  <xdr:twoCellAnchor>
    <xdr:from>
      <xdr:col>1</xdr:col>
      <xdr:colOff>56029</xdr:colOff>
      <xdr:row>0</xdr:row>
      <xdr:rowOff>89647</xdr:rowOff>
    </xdr:from>
    <xdr:to>
      <xdr:col>10</xdr:col>
      <xdr:colOff>56029</xdr:colOff>
      <xdr:row>11</xdr:row>
      <xdr:rowOff>317967</xdr:rowOff>
    </xdr:to>
    <xdr:sp macro="" textlink="">
      <xdr:nvSpPr>
        <xdr:cNvPr id="3" name="Rectángulo redondeado 4">
          <a:extLst>
            <a:ext uri="{FF2B5EF4-FFF2-40B4-BE49-F238E27FC236}">
              <a16:creationId xmlns:a16="http://schemas.microsoft.com/office/drawing/2014/main" id="{308E4A0E-46A9-4AB7-A1A7-D7395341E0DB}"/>
            </a:ext>
          </a:extLst>
        </xdr:cNvPr>
        <xdr:cNvSpPr/>
      </xdr:nvSpPr>
      <xdr:spPr>
        <a:xfrm>
          <a:off x="151279" y="89647"/>
          <a:ext cx="17364075" cy="219999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10132</xdr:colOff>
      <xdr:row>12</xdr:row>
      <xdr:rowOff>101331</xdr:rowOff>
    </xdr:from>
    <xdr:to>
      <xdr:col>1</xdr:col>
      <xdr:colOff>1722606</xdr:colOff>
      <xdr:row>13</xdr:row>
      <xdr:rowOff>141863</xdr:rowOff>
    </xdr:to>
    <xdr:sp macro="" textlink="">
      <xdr:nvSpPr>
        <xdr:cNvPr id="4" name="Rectángulo 3">
          <a:extLst>
            <a:ext uri="{FF2B5EF4-FFF2-40B4-BE49-F238E27FC236}">
              <a16:creationId xmlns:a16="http://schemas.microsoft.com/office/drawing/2014/main" id="{6262B566-7812-4E09-AA3C-0D2C88B33936}"/>
            </a:ext>
          </a:extLst>
        </xdr:cNvPr>
        <xdr:cNvSpPr/>
      </xdr:nvSpPr>
      <xdr:spPr>
        <a:xfrm>
          <a:off x="105382" y="2396856"/>
          <a:ext cx="1712474" cy="221507"/>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Informacion</a:t>
          </a:r>
          <a:r>
            <a:rPr lang="es-CO" sz="1100" baseline="0"/>
            <a:t> Confidencial</a:t>
          </a:r>
          <a:endParaRPr lang="es-CO" sz="1100"/>
        </a:p>
      </xdr:txBody>
    </xdr:sp>
    <xdr:clientData/>
  </xdr:twoCellAnchor>
  <xdr:twoCellAnchor editAs="oneCell">
    <xdr:from>
      <xdr:col>1</xdr:col>
      <xdr:colOff>2016463</xdr:colOff>
      <xdr:row>9</xdr:row>
      <xdr:rowOff>0</xdr:rowOff>
    </xdr:from>
    <xdr:to>
      <xdr:col>2</xdr:col>
      <xdr:colOff>1637264</xdr:colOff>
      <xdr:row>11</xdr:row>
      <xdr:rowOff>144239</xdr:rowOff>
    </xdr:to>
    <xdr:pic>
      <xdr:nvPicPr>
        <xdr:cNvPr id="5" name="Imagen 4">
          <a:extLst>
            <a:ext uri="{FF2B5EF4-FFF2-40B4-BE49-F238E27FC236}">
              <a16:creationId xmlns:a16="http://schemas.microsoft.com/office/drawing/2014/main" id="{4413ABDE-1047-458D-B88A-D536895C5F62}"/>
            </a:ext>
          </a:extLst>
        </xdr:cNvPr>
        <xdr:cNvPicPr>
          <a:picLocks noChangeAspect="1"/>
        </xdr:cNvPicPr>
      </xdr:nvPicPr>
      <xdr:blipFill>
        <a:blip xmlns:r="http://schemas.openxmlformats.org/officeDocument/2006/relationships" r:embed="rId2"/>
        <a:stretch>
          <a:fillRect/>
        </a:stretch>
      </xdr:blipFill>
      <xdr:spPr>
        <a:xfrm>
          <a:off x="2111713" y="1562100"/>
          <a:ext cx="2040151" cy="553814"/>
        </a:xfrm>
        <a:prstGeom prst="rect">
          <a:avLst/>
        </a:prstGeom>
      </xdr:spPr>
    </xdr:pic>
    <xdr:clientData/>
  </xdr:twoCellAnchor>
  <xdr:twoCellAnchor editAs="oneCell">
    <xdr:from>
      <xdr:col>6</xdr:col>
      <xdr:colOff>0</xdr:colOff>
      <xdr:row>5</xdr:row>
      <xdr:rowOff>0</xdr:rowOff>
    </xdr:from>
    <xdr:to>
      <xdr:col>8</xdr:col>
      <xdr:colOff>428054</xdr:colOff>
      <xdr:row>8</xdr:row>
      <xdr:rowOff>136361</xdr:rowOff>
    </xdr:to>
    <xdr:pic>
      <xdr:nvPicPr>
        <xdr:cNvPr id="6" name="Imagen 5">
          <a:extLst>
            <a:ext uri="{FF2B5EF4-FFF2-40B4-BE49-F238E27FC236}">
              <a16:creationId xmlns:a16="http://schemas.microsoft.com/office/drawing/2014/main" id="{3601B229-D9FB-4B8C-8929-27358C2E43DB}"/>
            </a:ext>
          </a:extLst>
        </xdr:cNvPr>
        <xdr:cNvPicPr>
          <a:picLocks noChangeAspect="1"/>
        </xdr:cNvPicPr>
      </xdr:nvPicPr>
      <xdr:blipFill>
        <a:blip xmlns:r="http://schemas.openxmlformats.org/officeDocument/2006/relationships" r:embed="rId3"/>
        <a:stretch>
          <a:fillRect/>
        </a:stretch>
      </xdr:blipFill>
      <xdr:spPr>
        <a:xfrm>
          <a:off x="12192000" y="876300"/>
          <a:ext cx="3485579" cy="6507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744682</xdr:colOff>
      <xdr:row>1</xdr:row>
      <xdr:rowOff>59532</xdr:rowOff>
    </xdr:from>
    <xdr:to>
      <xdr:col>3</xdr:col>
      <xdr:colOff>863883</xdr:colOff>
      <xdr:row>10</xdr:row>
      <xdr:rowOff>50334</xdr:rowOff>
    </xdr:to>
    <xdr:pic macro="[0]!Hoja17.Integración_PAA">
      <xdr:nvPicPr>
        <xdr:cNvPr id="2" name="Imagen 1">
          <a:extLst>
            <a:ext uri="{FF2B5EF4-FFF2-40B4-BE49-F238E27FC236}">
              <a16:creationId xmlns:a16="http://schemas.microsoft.com/office/drawing/2014/main" id="{DA488C00-E675-4CF3-BA44-5A5E67ED2711}"/>
            </a:ext>
          </a:extLst>
        </xdr:cNvPr>
        <xdr:cNvPicPr>
          <a:picLocks noChangeAspect="1"/>
        </xdr:cNvPicPr>
      </xdr:nvPicPr>
      <xdr:blipFill rotWithShape="1">
        <a:blip xmlns:r="http://schemas.openxmlformats.org/officeDocument/2006/relationships" r:embed="rId1"/>
        <a:srcRect l="4961"/>
        <a:stretch/>
      </xdr:blipFill>
      <xdr:spPr>
        <a:xfrm>
          <a:off x="839932" y="221457"/>
          <a:ext cx="1233626" cy="1448127"/>
        </a:xfrm>
        <a:prstGeom prst="rect">
          <a:avLst/>
        </a:prstGeom>
      </xdr:spPr>
    </xdr:pic>
    <xdr:clientData/>
  </xdr:twoCellAnchor>
  <xdr:twoCellAnchor>
    <xdr:from>
      <xdr:col>1</xdr:col>
      <xdr:colOff>21981</xdr:colOff>
      <xdr:row>0</xdr:row>
      <xdr:rowOff>153865</xdr:rowOff>
    </xdr:from>
    <xdr:to>
      <xdr:col>10</xdr:col>
      <xdr:colOff>1472712</xdr:colOff>
      <xdr:row>10</xdr:row>
      <xdr:rowOff>91588</xdr:rowOff>
    </xdr:to>
    <xdr:sp macro="" textlink="">
      <xdr:nvSpPr>
        <xdr:cNvPr id="3" name="Rectángulo redondeado 4">
          <a:extLst>
            <a:ext uri="{FF2B5EF4-FFF2-40B4-BE49-F238E27FC236}">
              <a16:creationId xmlns:a16="http://schemas.microsoft.com/office/drawing/2014/main" id="{548E6778-2C17-44F8-8510-10DDD67B8008}"/>
            </a:ext>
          </a:extLst>
        </xdr:cNvPr>
        <xdr:cNvSpPr/>
      </xdr:nvSpPr>
      <xdr:spPr>
        <a:xfrm>
          <a:off x="117231" y="153865"/>
          <a:ext cx="9880356" cy="1556973"/>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8</xdr:col>
      <xdr:colOff>7327</xdr:colOff>
      <xdr:row>4</xdr:row>
      <xdr:rowOff>73270</xdr:rowOff>
    </xdr:from>
    <xdr:to>
      <xdr:col>10</xdr:col>
      <xdr:colOff>571500</xdr:colOff>
      <xdr:row>7</xdr:row>
      <xdr:rowOff>26471</xdr:rowOff>
    </xdr:to>
    <xdr:pic>
      <xdr:nvPicPr>
        <xdr:cNvPr id="4" name="Imagen 3">
          <a:extLst>
            <a:ext uri="{FF2B5EF4-FFF2-40B4-BE49-F238E27FC236}">
              <a16:creationId xmlns:a16="http://schemas.microsoft.com/office/drawing/2014/main" id="{D120D9FF-5F4F-4E4F-AD0A-6E185BE97976}"/>
            </a:ext>
          </a:extLst>
        </xdr:cNvPr>
        <xdr:cNvPicPr>
          <a:picLocks noChangeAspect="1"/>
        </xdr:cNvPicPr>
      </xdr:nvPicPr>
      <xdr:blipFill>
        <a:blip xmlns:r="http://schemas.openxmlformats.org/officeDocument/2006/relationships" r:embed="rId2"/>
        <a:stretch>
          <a:fillRect/>
        </a:stretch>
      </xdr:blipFill>
      <xdr:spPr>
        <a:xfrm>
          <a:off x="6731977" y="720970"/>
          <a:ext cx="2364398" cy="438976"/>
        </a:xfrm>
        <a:prstGeom prst="rect">
          <a:avLst/>
        </a:prstGeom>
      </xdr:spPr>
    </xdr:pic>
    <xdr:clientData/>
  </xdr:twoCellAnchor>
  <xdr:twoCellAnchor editAs="oneCell">
    <xdr:from>
      <xdr:col>3</xdr:col>
      <xdr:colOff>868729</xdr:colOff>
      <xdr:row>1</xdr:row>
      <xdr:rowOff>129621</xdr:rowOff>
    </xdr:from>
    <xdr:to>
      <xdr:col>4</xdr:col>
      <xdr:colOff>963981</xdr:colOff>
      <xdr:row>3</xdr:row>
      <xdr:rowOff>86285</xdr:rowOff>
    </xdr:to>
    <xdr:pic>
      <xdr:nvPicPr>
        <xdr:cNvPr id="5" name="Imagen 4">
          <a:extLst>
            <a:ext uri="{FF2B5EF4-FFF2-40B4-BE49-F238E27FC236}">
              <a16:creationId xmlns:a16="http://schemas.microsoft.com/office/drawing/2014/main" id="{2B79C4D0-09F8-457C-8233-ECBC1C10CAE1}"/>
            </a:ext>
          </a:extLst>
        </xdr:cNvPr>
        <xdr:cNvPicPr>
          <a:picLocks noChangeAspect="1"/>
        </xdr:cNvPicPr>
      </xdr:nvPicPr>
      <xdr:blipFill>
        <a:blip xmlns:r="http://schemas.openxmlformats.org/officeDocument/2006/relationships" r:embed="rId3"/>
        <a:stretch>
          <a:fillRect/>
        </a:stretch>
      </xdr:blipFill>
      <xdr:spPr>
        <a:xfrm>
          <a:off x="2078404" y="291546"/>
          <a:ext cx="1038227" cy="2805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1</xdr:row>
      <xdr:rowOff>59532</xdr:rowOff>
    </xdr:from>
    <xdr:to>
      <xdr:col>0</xdr:col>
      <xdr:colOff>1916906</xdr:colOff>
      <xdr:row>11</xdr:row>
      <xdr:rowOff>98196</xdr:rowOff>
    </xdr:to>
    <xdr:pic macro="[4]!Hoja17.Integración_PAA">
      <xdr:nvPicPr>
        <xdr:cNvPr id="2" name="Imagen 1">
          <a:extLst>
            <a:ext uri="{FF2B5EF4-FFF2-40B4-BE49-F238E27FC236}">
              <a16:creationId xmlns:a16="http://schemas.microsoft.com/office/drawing/2014/main" id="{0D14265F-B837-42ED-A613-959875DC9931}"/>
            </a:ext>
          </a:extLst>
        </xdr:cNvPr>
        <xdr:cNvPicPr>
          <a:picLocks noChangeAspect="1"/>
        </xdr:cNvPicPr>
      </xdr:nvPicPr>
      <xdr:blipFill rotWithShape="1">
        <a:blip xmlns:r="http://schemas.openxmlformats.org/officeDocument/2006/relationships" r:embed="rId1"/>
        <a:srcRect l="4961"/>
        <a:stretch/>
      </xdr:blipFill>
      <xdr:spPr>
        <a:xfrm>
          <a:off x="238125" y="250032"/>
          <a:ext cx="1678781" cy="1943664"/>
        </a:xfrm>
        <a:prstGeom prst="rect">
          <a:avLst/>
        </a:prstGeom>
      </xdr:spPr>
    </xdr:pic>
    <xdr:clientData/>
  </xdr:twoCellAnchor>
  <xdr:twoCellAnchor>
    <xdr:from>
      <xdr:col>0</xdr:col>
      <xdr:colOff>23812</xdr:colOff>
      <xdr:row>0</xdr:row>
      <xdr:rowOff>142875</xdr:rowOff>
    </xdr:from>
    <xdr:to>
      <xdr:col>10</xdr:col>
      <xdr:colOff>0</xdr:colOff>
      <xdr:row>12</xdr:row>
      <xdr:rowOff>0</xdr:rowOff>
    </xdr:to>
    <xdr:sp macro="" textlink="">
      <xdr:nvSpPr>
        <xdr:cNvPr id="3" name="Rectángulo redondeado 2">
          <a:extLst>
            <a:ext uri="{FF2B5EF4-FFF2-40B4-BE49-F238E27FC236}">
              <a16:creationId xmlns:a16="http://schemas.microsoft.com/office/drawing/2014/main" id="{0A9BB05D-76B5-48C4-AAA3-1B0D4B0A8108}"/>
            </a:ext>
          </a:extLst>
        </xdr:cNvPr>
        <xdr:cNvSpPr/>
      </xdr:nvSpPr>
      <xdr:spPr>
        <a:xfrm>
          <a:off x="23812" y="142875"/>
          <a:ext cx="22264688" cy="214312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238125</xdr:colOff>
      <xdr:row>1</xdr:row>
      <xdr:rowOff>59532</xdr:rowOff>
    </xdr:from>
    <xdr:to>
      <xdr:col>0</xdr:col>
      <xdr:colOff>1916906</xdr:colOff>
      <xdr:row>11</xdr:row>
      <xdr:rowOff>98196</xdr:rowOff>
    </xdr:to>
    <xdr:pic macro="[4]!Hoja17.Integración_PAA">
      <xdr:nvPicPr>
        <xdr:cNvPr id="4" name="Imagen 3">
          <a:extLst>
            <a:ext uri="{FF2B5EF4-FFF2-40B4-BE49-F238E27FC236}">
              <a16:creationId xmlns:a16="http://schemas.microsoft.com/office/drawing/2014/main" id="{DF797279-0646-4B0B-BD80-B1FB0B2FC9D3}"/>
            </a:ext>
          </a:extLst>
        </xdr:cNvPr>
        <xdr:cNvPicPr>
          <a:picLocks noChangeAspect="1"/>
        </xdr:cNvPicPr>
      </xdr:nvPicPr>
      <xdr:blipFill rotWithShape="1">
        <a:blip xmlns:r="http://schemas.openxmlformats.org/officeDocument/2006/relationships" r:embed="rId1"/>
        <a:srcRect l="4961"/>
        <a:stretch/>
      </xdr:blipFill>
      <xdr:spPr>
        <a:xfrm>
          <a:off x="238125" y="250032"/>
          <a:ext cx="1678781" cy="1943664"/>
        </a:xfrm>
        <a:prstGeom prst="rect">
          <a:avLst/>
        </a:prstGeom>
      </xdr:spPr>
    </xdr:pic>
    <xdr:clientData/>
  </xdr:twoCellAnchor>
  <xdr:twoCellAnchor>
    <xdr:from>
      <xdr:col>2</xdr:col>
      <xdr:colOff>428623</xdr:colOff>
      <xdr:row>1</xdr:row>
      <xdr:rowOff>154782</xdr:rowOff>
    </xdr:from>
    <xdr:to>
      <xdr:col>9</xdr:col>
      <xdr:colOff>1285873</xdr:colOff>
      <xdr:row>11</xdr:row>
      <xdr:rowOff>23813</xdr:rowOff>
    </xdr:to>
    <xdr:sp macro="" textlink="">
      <xdr:nvSpPr>
        <xdr:cNvPr id="5" name="Rectángulo redondeado 2">
          <a:extLst>
            <a:ext uri="{FF2B5EF4-FFF2-40B4-BE49-F238E27FC236}">
              <a16:creationId xmlns:a16="http://schemas.microsoft.com/office/drawing/2014/main" id="{A229BE07-1255-48C1-B927-1E91AAE94452}"/>
            </a:ext>
          </a:extLst>
        </xdr:cNvPr>
        <xdr:cNvSpPr/>
      </xdr:nvSpPr>
      <xdr:spPr>
        <a:xfrm>
          <a:off x="5257798" y="345282"/>
          <a:ext cx="16049625" cy="1774031"/>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2012157</xdr:colOff>
      <xdr:row>3</xdr:row>
      <xdr:rowOff>154781</xdr:rowOff>
    </xdr:from>
    <xdr:to>
      <xdr:col>1</xdr:col>
      <xdr:colOff>2464594</xdr:colOff>
      <xdr:row>7</xdr:row>
      <xdr:rowOff>97470</xdr:rowOff>
    </xdr:to>
    <xdr:pic>
      <xdr:nvPicPr>
        <xdr:cNvPr id="6" name="Imagen 5">
          <a:extLst>
            <a:ext uri="{FF2B5EF4-FFF2-40B4-BE49-F238E27FC236}">
              <a16:creationId xmlns:a16="http://schemas.microsoft.com/office/drawing/2014/main" id="{E0E2A358-F9D6-4C98-AEBE-443022D52710}"/>
            </a:ext>
          </a:extLst>
        </xdr:cNvPr>
        <xdr:cNvPicPr>
          <a:picLocks noChangeAspect="1"/>
        </xdr:cNvPicPr>
      </xdr:nvPicPr>
      <xdr:blipFill>
        <a:blip xmlns:r="http://schemas.openxmlformats.org/officeDocument/2006/relationships" r:embed="rId2"/>
        <a:stretch>
          <a:fillRect/>
        </a:stretch>
      </xdr:blipFill>
      <xdr:spPr>
        <a:xfrm>
          <a:off x="2012157" y="726281"/>
          <a:ext cx="2576512" cy="704689"/>
        </a:xfrm>
        <a:prstGeom prst="rect">
          <a:avLst/>
        </a:prstGeom>
      </xdr:spPr>
    </xdr:pic>
    <xdr:clientData/>
  </xdr:twoCellAnchor>
  <xdr:twoCellAnchor editAs="oneCell">
    <xdr:from>
      <xdr:col>8</xdr:col>
      <xdr:colOff>1202533</xdr:colOff>
      <xdr:row>4</xdr:row>
      <xdr:rowOff>83344</xdr:rowOff>
    </xdr:from>
    <xdr:to>
      <xdr:col>9</xdr:col>
      <xdr:colOff>1047434</xdr:colOff>
      <xdr:row>7</xdr:row>
      <xdr:rowOff>164987</xdr:rowOff>
    </xdr:to>
    <xdr:pic>
      <xdr:nvPicPr>
        <xdr:cNvPr id="7" name="Imagen 6">
          <a:extLst>
            <a:ext uri="{FF2B5EF4-FFF2-40B4-BE49-F238E27FC236}">
              <a16:creationId xmlns:a16="http://schemas.microsoft.com/office/drawing/2014/main" id="{36D8F12B-1677-4F3A-A1BF-380250E348C9}"/>
            </a:ext>
          </a:extLst>
        </xdr:cNvPr>
        <xdr:cNvPicPr>
          <a:picLocks noChangeAspect="1"/>
        </xdr:cNvPicPr>
      </xdr:nvPicPr>
      <xdr:blipFill>
        <a:blip xmlns:r="http://schemas.openxmlformats.org/officeDocument/2006/relationships" r:embed="rId3"/>
        <a:stretch>
          <a:fillRect/>
        </a:stretch>
      </xdr:blipFill>
      <xdr:spPr>
        <a:xfrm>
          <a:off x="17585533" y="845344"/>
          <a:ext cx="3483451" cy="653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0</xdr:row>
      <xdr:rowOff>114300</xdr:rowOff>
    </xdr:from>
    <xdr:to>
      <xdr:col>1</xdr:col>
      <xdr:colOff>1802608</xdr:colOff>
      <xdr:row>11</xdr:row>
      <xdr:rowOff>191807</xdr:rowOff>
    </xdr:to>
    <xdr:pic macro="[0]!Hoja17.Integración_PAA">
      <xdr:nvPicPr>
        <xdr:cNvPr id="2" name="Imagen 1">
          <a:extLst>
            <a:ext uri="{FF2B5EF4-FFF2-40B4-BE49-F238E27FC236}">
              <a16:creationId xmlns:a16="http://schemas.microsoft.com/office/drawing/2014/main" id="{23F967E7-F040-488F-8BB3-DC9A0EB8AFCB}"/>
            </a:ext>
          </a:extLst>
        </xdr:cNvPr>
        <xdr:cNvPicPr>
          <a:picLocks noChangeAspect="1"/>
        </xdr:cNvPicPr>
      </xdr:nvPicPr>
      <xdr:blipFill rotWithShape="1">
        <a:blip xmlns:r="http://schemas.openxmlformats.org/officeDocument/2006/relationships" r:embed="rId1"/>
        <a:srcRect l="4961"/>
        <a:stretch/>
      </xdr:blipFill>
      <xdr:spPr>
        <a:xfrm>
          <a:off x="495300" y="114300"/>
          <a:ext cx="1774033" cy="2049182"/>
        </a:xfrm>
        <a:prstGeom prst="rect">
          <a:avLst/>
        </a:prstGeom>
      </xdr:spPr>
    </xdr:pic>
    <xdr:clientData/>
  </xdr:twoCellAnchor>
  <xdr:twoCellAnchor>
    <xdr:from>
      <xdr:col>0</xdr:col>
      <xdr:colOff>71437</xdr:colOff>
      <xdr:row>0</xdr:row>
      <xdr:rowOff>0</xdr:rowOff>
    </xdr:from>
    <xdr:to>
      <xdr:col>8</xdr:col>
      <xdr:colOff>0</xdr:colOff>
      <xdr:row>11</xdr:row>
      <xdr:rowOff>234157</xdr:rowOff>
    </xdr:to>
    <xdr:sp macro="" textlink="">
      <xdr:nvSpPr>
        <xdr:cNvPr id="3" name="Rectángulo redondeado 2">
          <a:extLst>
            <a:ext uri="{FF2B5EF4-FFF2-40B4-BE49-F238E27FC236}">
              <a16:creationId xmlns:a16="http://schemas.microsoft.com/office/drawing/2014/main" id="{23E2C70F-08D7-4F42-AA29-D6792728A4FD}"/>
            </a:ext>
          </a:extLst>
        </xdr:cNvPr>
        <xdr:cNvSpPr/>
      </xdr:nvSpPr>
      <xdr:spPr>
        <a:xfrm>
          <a:off x="71437" y="0"/>
          <a:ext cx="16835438" cy="2205832"/>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7</xdr:col>
      <xdr:colOff>136071</xdr:colOff>
      <xdr:row>2</xdr:row>
      <xdr:rowOff>0</xdr:rowOff>
    </xdr:from>
    <xdr:to>
      <xdr:col>7</xdr:col>
      <xdr:colOff>3624285</xdr:colOff>
      <xdr:row>5</xdr:row>
      <xdr:rowOff>122465</xdr:rowOff>
    </xdr:to>
    <xdr:pic>
      <xdr:nvPicPr>
        <xdr:cNvPr id="4" name="Imagen 3">
          <a:extLst>
            <a:ext uri="{FF2B5EF4-FFF2-40B4-BE49-F238E27FC236}">
              <a16:creationId xmlns:a16="http://schemas.microsoft.com/office/drawing/2014/main" id="{AA78504B-59C8-4E30-ABE9-A7E2F3208805}"/>
            </a:ext>
          </a:extLst>
        </xdr:cNvPr>
        <xdr:cNvPicPr>
          <a:picLocks noChangeAspect="1"/>
        </xdr:cNvPicPr>
      </xdr:nvPicPr>
      <xdr:blipFill>
        <a:blip xmlns:r="http://schemas.openxmlformats.org/officeDocument/2006/relationships" r:embed="rId2"/>
        <a:stretch>
          <a:fillRect/>
        </a:stretch>
      </xdr:blipFill>
      <xdr:spPr>
        <a:xfrm>
          <a:off x="12537621" y="361950"/>
          <a:ext cx="3488214" cy="636815"/>
        </a:xfrm>
        <a:prstGeom prst="rect">
          <a:avLst/>
        </a:prstGeom>
      </xdr:spPr>
    </xdr:pic>
    <xdr:clientData/>
  </xdr:twoCellAnchor>
  <xdr:twoCellAnchor editAs="oneCell">
    <xdr:from>
      <xdr:col>2</xdr:col>
      <xdr:colOff>0</xdr:colOff>
      <xdr:row>1</xdr:row>
      <xdr:rowOff>0</xdr:rowOff>
    </xdr:from>
    <xdr:to>
      <xdr:col>3</xdr:col>
      <xdr:colOff>612322</xdr:colOff>
      <xdr:row>4</xdr:row>
      <xdr:rowOff>160403</xdr:rowOff>
    </xdr:to>
    <xdr:pic>
      <xdr:nvPicPr>
        <xdr:cNvPr id="5" name="Imagen 4">
          <a:extLst>
            <a:ext uri="{FF2B5EF4-FFF2-40B4-BE49-F238E27FC236}">
              <a16:creationId xmlns:a16="http://schemas.microsoft.com/office/drawing/2014/main" id="{CACF1AE6-9B7B-4127-A60E-8B119EC9277F}"/>
            </a:ext>
          </a:extLst>
        </xdr:cNvPr>
        <xdr:cNvPicPr>
          <a:picLocks noChangeAspect="1"/>
        </xdr:cNvPicPr>
      </xdr:nvPicPr>
      <xdr:blipFill>
        <a:blip xmlns:r="http://schemas.openxmlformats.org/officeDocument/2006/relationships" r:embed="rId3"/>
        <a:stretch>
          <a:fillRect/>
        </a:stretch>
      </xdr:blipFill>
      <xdr:spPr>
        <a:xfrm>
          <a:off x="2647950" y="171450"/>
          <a:ext cx="2564947" cy="6938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166688</xdr:colOff>
      <xdr:row>1</xdr:row>
      <xdr:rowOff>35719</xdr:rowOff>
    </xdr:from>
    <xdr:to>
      <xdr:col>1</xdr:col>
      <xdr:colOff>1940721</xdr:colOff>
      <xdr:row>11</xdr:row>
      <xdr:rowOff>251339</xdr:rowOff>
    </xdr:to>
    <xdr:pic macro="[0]!Hoja17.Integración_PAA">
      <xdr:nvPicPr>
        <xdr:cNvPr id="2" name="Imagen 1">
          <a:extLst>
            <a:ext uri="{FF2B5EF4-FFF2-40B4-BE49-F238E27FC236}">
              <a16:creationId xmlns:a16="http://schemas.microsoft.com/office/drawing/2014/main" id="{4DFC257B-CBE7-4318-BD80-48C3BC7BBABA}"/>
            </a:ext>
          </a:extLst>
        </xdr:cNvPr>
        <xdr:cNvPicPr>
          <a:picLocks noChangeAspect="1"/>
        </xdr:cNvPicPr>
      </xdr:nvPicPr>
      <xdr:blipFill rotWithShape="1">
        <a:blip xmlns:r="http://schemas.openxmlformats.org/officeDocument/2006/relationships" r:embed="rId1"/>
        <a:srcRect l="4961"/>
        <a:stretch/>
      </xdr:blipFill>
      <xdr:spPr>
        <a:xfrm>
          <a:off x="261938" y="207169"/>
          <a:ext cx="1774033" cy="2015845"/>
        </a:xfrm>
        <a:prstGeom prst="rect">
          <a:avLst/>
        </a:prstGeom>
      </xdr:spPr>
    </xdr:pic>
    <xdr:clientData/>
  </xdr:twoCellAnchor>
  <xdr:twoCellAnchor>
    <xdr:from>
      <xdr:col>2</xdr:col>
      <xdr:colOff>95250</xdr:colOff>
      <xdr:row>1</xdr:row>
      <xdr:rowOff>95249</xdr:rowOff>
    </xdr:from>
    <xdr:to>
      <xdr:col>10</xdr:col>
      <xdr:colOff>1321594</xdr:colOff>
      <xdr:row>11</xdr:row>
      <xdr:rowOff>297656</xdr:rowOff>
    </xdr:to>
    <xdr:sp macro="" textlink="">
      <xdr:nvSpPr>
        <xdr:cNvPr id="3" name="Rectángulo redondeado 4">
          <a:extLst>
            <a:ext uri="{FF2B5EF4-FFF2-40B4-BE49-F238E27FC236}">
              <a16:creationId xmlns:a16="http://schemas.microsoft.com/office/drawing/2014/main" id="{CC3DAF35-9CD3-4291-B641-BCB3E8CBA435}"/>
            </a:ext>
          </a:extLst>
        </xdr:cNvPr>
        <xdr:cNvSpPr/>
      </xdr:nvSpPr>
      <xdr:spPr>
        <a:xfrm>
          <a:off x="2181225" y="266699"/>
          <a:ext cx="16809244" cy="2002632"/>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619125</xdr:colOff>
      <xdr:row>4</xdr:row>
      <xdr:rowOff>23812</xdr:rowOff>
    </xdr:from>
    <xdr:to>
      <xdr:col>4</xdr:col>
      <xdr:colOff>150813</xdr:colOff>
      <xdr:row>9</xdr:row>
      <xdr:rowOff>99510</xdr:rowOff>
    </xdr:to>
    <xdr:pic>
      <xdr:nvPicPr>
        <xdr:cNvPr id="4" name="Imagen 3">
          <a:extLst>
            <a:ext uri="{FF2B5EF4-FFF2-40B4-BE49-F238E27FC236}">
              <a16:creationId xmlns:a16="http://schemas.microsoft.com/office/drawing/2014/main" id="{5236CDD2-8EC3-4C9D-A746-7FA2CBDA78C7}"/>
            </a:ext>
          </a:extLst>
        </xdr:cNvPr>
        <xdr:cNvPicPr>
          <a:picLocks noChangeAspect="1"/>
        </xdr:cNvPicPr>
      </xdr:nvPicPr>
      <xdr:blipFill>
        <a:blip xmlns:r="http://schemas.openxmlformats.org/officeDocument/2006/relationships" r:embed="rId2"/>
        <a:stretch>
          <a:fillRect/>
        </a:stretch>
      </xdr:blipFill>
      <xdr:spPr>
        <a:xfrm>
          <a:off x="2705100" y="728662"/>
          <a:ext cx="3322638" cy="932948"/>
        </a:xfrm>
        <a:prstGeom prst="rect">
          <a:avLst/>
        </a:prstGeom>
      </xdr:spPr>
    </xdr:pic>
    <xdr:clientData/>
  </xdr:twoCellAnchor>
  <xdr:twoCellAnchor editAs="oneCell">
    <xdr:from>
      <xdr:col>8</xdr:col>
      <xdr:colOff>273843</xdr:colOff>
      <xdr:row>5</xdr:row>
      <xdr:rowOff>11906</xdr:rowOff>
    </xdr:from>
    <xdr:to>
      <xdr:col>10</xdr:col>
      <xdr:colOff>511651</xdr:colOff>
      <xdr:row>8</xdr:row>
      <xdr:rowOff>164986</xdr:rowOff>
    </xdr:to>
    <xdr:pic>
      <xdr:nvPicPr>
        <xdr:cNvPr id="5" name="Imagen 4">
          <a:extLst>
            <a:ext uri="{FF2B5EF4-FFF2-40B4-BE49-F238E27FC236}">
              <a16:creationId xmlns:a16="http://schemas.microsoft.com/office/drawing/2014/main" id="{C1D5F37B-EBFF-4DD8-AC42-B7E07FE9DAF0}"/>
            </a:ext>
          </a:extLst>
        </xdr:cNvPr>
        <xdr:cNvPicPr>
          <a:picLocks noChangeAspect="1"/>
        </xdr:cNvPicPr>
      </xdr:nvPicPr>
      <xdr:blipFill>
        <a:blip xmlns:r="http://schemas.openxmlformats.org/officeDocument/2006/relationships" r:embed="rId3"/>
        <a:stretch>
          <a:fillRect/>
        </a:stretch>
      </xdr:blipFill>
      <xdr:spPr>
        <a:xfrm>
          <a:off x="14685168" y="888206"/>
          <a:ext cx="3495358" cy="6674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71438</xdr:colOff>
      <xdr:row>0</xdr:row>
      <xdr:rowOff>119062</xdr:rowOff>
    </xdr:from>
    <xdr:to>
      <xdr:col>1</xdr:col>
      <xdr:colOff>1845471</xdr:colOff>
      <xdr:row>11</xdr:row>
      <xdr:rowOff>167994</xdr:rowOff>
    </xdr:to>
    <xdr:pic macro="[0]!Hoja17.Integración_PAA">
      <xdr:nvPicPr>
        <xdr:cNvPr id="2" name="Imagen 1">
          <a:extLst>
            <a:ext uri="{FF2B5EF4-FFF2-40B4-BE49-F238E27FC236}">
              <a16:creationId xmlns:a16="http://schemas.microsoft.com/office/drawing/2014/main" id="{88479638-7D4C-4FE7-BA63-A87C3DD6381A}"/>
            </a:ext>
          </a:extLst>
        </xdr:cNvPr>
        <xdr:cNvPicPr>
          <a:picLocks noChangeAspect="1"/>
        </xdr:cNvPicPr>
      </xdr:nvPicPr>
      <xdr:blipFill rotWithShape="1">
        <a:blip xmlns:r="http://schemas.openxmlformats.org/officeDocument/2006/relationships" r:embed="rId1"/>
        <a:srcRect l="4961"/>
        <a:stretch/>
      </xdr:blipFill>
      <xdr:spPr>
        <a:xfrm>
          <a:off x="166688" y="119062"/>
          <a:ext cx="1774033" cy="2020607"/>
        </a:xfrm>
        <a:prstGeom prst="rect">
          <a:avLst/>
        </a:prstGeom>
      </xdr:spPr>
    </xdr:pic>
    <xdr:clientData/>
  </xdr:twoCellAnchor>
  <xdr:twoCellAnchor>
    <xdr:from>
      <xdr:col>2</xdr:col>
      <xdr:colOff>95250</xdr:colOff>
      <xdr:row>0</xdr:row>
      <xdr:rowOff>83344</xdr:rowOff>
    </xdr:from>
    <xdr:to>
      <xdr:col>10</xdr:col>
      <xdr:colOff>1785937</xdr:colOff>
      <xdr:row>12</xdr:row>
      <xdr:rowOff>11907</xdr:rowOff>
    </xdr:to>
    <xdr:sp macro="" textlink="">
      <xdr:nvSpPr>
        <xdr:cNvPr id="3" name="Rectángulo redondeado 4">
          <a:extLst>
            <a:ext uri="{FF2B5EF4-FFF2-40B4-BE49-F238E27FC236}">
              <a16:creationId xmlns:a16="http://schemas.microsoft.com/office/drawing/2014/main" id="{807C82B8-F504-4EA0-9F05-4EB6C9FC1EDD}"/>
            </a:ext>
          </a:extLst>
        </xdr:cNvPr>
        <xdr:cNvSpPr/>
      </xdr:nvSpPr>
      <xdr:spPr>
        <a:xfrm>
          <a:off x="2181225" y="83344"/>
          <a:ext cx="17273587" cy="222408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381000</xdr:colOff>
      <xdr:row>3</xdr:row>
      <xdr:rowOff>71437</xdr:rowOff>
    </xdr:from>
    <xdr:to>
      <xdr:col>3</xdr:col>
      <xdr:colOff>948531</xdr:colOff>
      <xdr:row>8</xdr:row>
      <xdr:rowOff>147134</xdr:rowOff>
    </xdr:to>
    <xdr:pic>
      <xdr:nvPicPr>
        <xdr:cNvPr id="4" name="Imagen 3">
          <a:extLst>
            <a:ext uri="{FF2B5EF4-FFF2-40B4-BE49-F238E27FC236}">
              <a16:creationId xmlns:a16="http://schemas.microsoft.com/office/drawing/2014/main" id="{09019903-57D1-407E-8F3F-98284B74E498}"/>
            </a:ext>
          </a:extLst>
        </xdr:cNvPr>
        <xdr:cNvPicPr>
          <a:picLocks noChangeAspect="1"/>
        </xdr:cNvPicPr>
      </xdr:nvPicPr>
      <xdr:blipFill>
        <a:blip xmlns:r="http://schemas.openxmlformats.org/officeDocument/2006/relationships" r:embed="rId2"/>
        <a:stretch>
          <a:fillRect/>
        </a:stretch>
      </xdr:blipFill>
      <xdr:spPr>
        <a:xfrm>
          <a:off x="2466975" y="604837"/>
          <a:ext cx="3320256" cy="932947"/>
        </a:xfrm>
        <a:prstGeom prst="rect">
          <a:avLst/>
        </a:prstGeom>
      </xdr:spPr>
    </xdr:pic>
    <xdr:clientData/>
  </xdr:twoCellAnchor>
  <xdr:twoCellAnchor editAs="oneCell">
    <xdr:from>
      <xdr:col>7</xdr:col>
      <xdr:colOff>1095376</xdr:colOff>
      <xdr:row>4</xdr:row>
      <xdr:rowOff>71437</xdr:rowOff>
    </xdr:from>
    <xdr:to>
      <xdr:col>10</xdr:col>
      <xdr:colOff>213996</xdr:colOff>
      <xdr:row>8</xdr:row>
      <xdr:rowOff>57830</xdr:rowOff>
    </xdr:to>
    <xdr:pic>
      <xdr:nvPicPr>
        <xdr:cNvPr id="5" name="Imagen 4">
          <a:extLst>
            <a:ext uri="{FF2B5EF4-FFF2-40B4-BE49-F238E27FC236}">
              <a16:creationId xmlns:a16="http://schemas.microsoft.com/office/drawing/2014/main" id="{AAD70182-1333-4A44-A248-DC6C222CCE83}"/>
            </a:ext>
          </a:extLst>
        </xdr:cNvPr>
        <xdr:cNvPicPr>
          <a:picLocks noChangeAspect="1"/>
        </xdr:cNvPicPr>
      </xdr:nvPicPr>
      <xdr:blipFill>
        <a:blip xmlns:r="http://schemas.openxmlformats.org/officeDocument/2006/relationships" r:embed="rId3"/>
        <a:stretch>
          <a:fillRect/>
        </a:stretch>
      </xdr:blipFill>
      <xdr:spPr>
        <a:xfrm>
          <a:off x="14392276" y="776287"/>
          <a:ext cx="3490595" cy="6721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1322294</xdr:colOff>
      <xdr:row>2</xdr:row>
      <xdr:rowOff>155061</xdr:rowOff>
    </xdr:from>
    <xdr:to>
      <xdr:col>18</xdr:col>
      <xdr:colOff>156882</xdr:colOff>
      <xdr:row>9</xdr:row>
      <xdr:rowOff>116961</xdr:rowOff>
    </xdr:to>
    <xdr:sp macro="" textlink="">
      <xdr:nvSpPr>
        <xdr:cNvPr id="2" name="Title 1">
          <a:extLst>
            <a:ext uri="{FF2B5EF4-FFF2-40B4-BE49-F238E27FC236}">
              <a16:creationId xmlns:a16="http://schemas.microsoft.com/office/drawing/2014/main" id="{3B6EB99D-51C7-44D3-9871-496900AE4F29}"/>
            </a:ext>
          </a:extLst>
        </xdr:cNvPr>
        <xdr:cNvSpPr>
          <a:spLocks noGrp="1"/>
        </xdr:cNvSpPr>
      </xdr:nvSpPr>
      <xdr:spPr>
        <a:xfrm>
          <a:off x="4379819" y="536061"/>
          <a:ext cx="9483538"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ysClr val="windowText" lastClr="000000"/>
              </a:solidFill>
              <a:latin typeface="Arial Narrow" panose="020B0606020202030204" pitchFamily="34" charset="0"/>
            </a:rPr>
            <a:t>PLAN</a:t>
          </a:r>
          <a:r>
            <a:rPr lang="en-IN" b="1" baseline="0">
              <a:solidFill>
                <a:sysClr val="windowText" lastClr="000000"/>
              </a:solidFill>
              <a:latin typeface="Arial Narrow" panose="020B0606020202030204" pitchFamily="34" charset="0"/>
            </a:rPr>
            <a:t> ESTRATÉGICO DE TALENTO HUMANO 2026</a:t>
          </a:r>
          <a:endParaRPr lang="en-IN" b="1">
            <a:solidFill>
              <a:sysClr val="windowText" lastClr="000000"/>
            </a:solidFill>
            <a:latin typeface="Arial Narrow" panose="020B0606020202030204" pitchFamily="34" charset="0"/>
          </a:endParaRPr>
        </a:p>
      </xdr:txBody>
    </xdr:sp>
    <xdr:clientData/>
  </xdr:twoCellAnchor>
  <xdr:twoCellAnchor>
    <xdr:from>
      <xdr:col>8</xdr:col>
      <xdr:colOff>247652</xdr:colOff>
      <xdr:row>17</xdr:row>
      <xdr:rowOff>184470</xdr:rowOff>
    </xdr:from>
    <xdr:to>
      <xdr:col>10</xdr:col>
      <xdr:colOff>611431</xdr:colOff>
      <xdr:row>27</xdr:row>
      <xdr:rowOff>175813</xdr:rowOff>
    </xdr:to>
    <xdr:grpSp>
      <xdr:nvGrpSpPr>
        <xdr:cNvPr id="3" name="Grupo 2">
          <a:extLst>
            <a:ext uri="{FF2B5EF4-FFF2-40B4-BE49-F238E27FC236}">
              <a16:creationId xmlns:a16="http://schemas.microsoft.com/office/drawing/2014/main" id="{42A8C40E-5BF8-43FD-89ED-B08AD81757C6}"/>
            </a:ext>
          </a:extLst>
        </xdr:cNvPr>
        <xdr:cNvGrpSpPr/>
      </xdr:nvGrpSpPr>
      <xdr:grpSpPr>
        <a:xfrm rot="19135110">
          <a:off x="6343652" y="3422970"/>
          <a:ext cx="1887779" cy="1896343"/>
          <a:chOff x="2277715" y="2818754"/>
          <a:chExt cx="1887779" cy="1896343"/>
        </a:xfrm>
      </xdr:grpSpPr>
      <xdr:grpSp>
        <xdr:nvGrpSpPr>
          <xdr:cNvPr id="4" name="Grupo 3">
            <a:extLst>
              <a:ext uri="{FF2B5EF4-FFF2-40B4-BE49-F238E27FC236}">
                <a16:creationId xmlns:a16="http://schemas.microsoft.com/office/drawing/2014/main" id="{FB29515E-9820-73B0-A160-2F285BBFF450}"/>
              </a:ext>
            </a:extLst>
          </xdr:cNvPr>
          <xdr:cNvGrpSpPr/>
        </xdr:nvGrpSpPr>
        <xdr:grpSpPr>
          <a:xfrm>
            <a:off x="2277715" y="2818754"/>
            <a:ext cx="1887779" cy="1896343"/>
            <a:chOff x="2277715" y="2818754"/>
            <a:chExt cx="1887779" cy="1896343"/>
          </a:xfrm>
        </xdr:grpSpPr>
        <xdr:sp macro="[0]!Hoja16.Plan_de_Vacantes" textlink="">
          <xdr:nvSpPr>
            <xdr:cNvPr id="9" name="Freeform 12">
              <a:extLst>
                <a:ext uri="{FF2B5EF4-FFF2-40B4-BE49-F238E27FC236}">
                  <a16:creationId xmlns:a16="http://schemas.microsoft.com/office/drawing/2014/main" id="{35DDB2A8-5DB1-11C6-5FC6-0B221F8F7CB3}"/>
                </a:ext>
              </a:extLst>
            </xdr:cNvPr>
            <xdr:cNvSpPr>
              <a:spLocks/>
            </xdr:cNvSpPr>
          </xdr:nvSpPr>
          <xdr:spPr bwMode="auto">
            <a:xfrm flipH="1">
              <a:off x="2277716" y="2818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6.Plan_de_Vacantes" textlink="">
          <xdr:nvSpPr>
            <xdr:cNvPr id="10" name="Freeform 13">
              <a:extLst>
                <a:ext uri="{FF2B5EF4-FFF2-40B4-BE49-F238E27FC236}">
                  <a16:creationId xmlns:a16="http://schemas.microsoft.com/office/drawing/2014/main" id="{A864521B-9C78-F062-DF6F-36545D6F3B11}"/>
                </a:ext>
              </a:extLst>
            </xdr:cNvPr>
            <xdr:cNvSpPr>
              <a:spLocks/>
            </xdr:cNvSpPr>
          </xdr:nvSpPr>
          <xdr:spPr bwMode="auto">
            <a:xfrm flipH="1">
              <a:off x="2277715" y="2825600"/>
              <a:ext cx="1807915" cy="1825600"/>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5" name="Group 52">
            <a:extLst>
              <a:ext uri="{FF2B5EF4-FFF2-40B4-BE49-F238E27FC236}">
                <a16:creationId xmlns:a16="http://schemas.microsoft.com/office/drawing/2014/main" id="{0A340411-0865-C815-416D-5154CC85C63C}"/>
              </a:ext>
            </a:extLst>
          </xdr:cNvPr>
          <xdr:cNvGrpSpPr/>
        </xdr:nvGrpSpPr>
        <xdr:grpSpPr>
          <a:xfrm>
            <a:off x="2558694" y="3022134"/>
            <a:ext cx="1271075" cy="1013637"/>
            <a:chOff x="3168135" y="1391773"/>
            <a:chExt cx="1271075" cy="1013637"/>
          </a:xfrm>
        </xdr:grpSpPr>
        <xdr:sp macro="[0]!Hoja16.Plan_de_Vacantes" textlink="">
          <xdr:nvSpPr>
            <xdr:cNvPr id="6" name="TextBox 48">
              <a:extLst>
                <a:ext uri="{FF2B5EF4-FFF2-40B4-BE49-F238E27FC236}">
                  <a16:creationId xmlns:a16="http://schemas.microsoft.com/office/drawing/2014/main" id="{1F3E85EF-A055-635F-2C33-3DC2B3C797BC}"/>
                </a:ext>
              </a:extLst>
            </xdr:cNvPr>
            <xdr:cNvSpPr txBox="1"/>
          </xdr:nvSpPr>
          <xdr:spPr>
            <a:xfrm rot="2464890">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0]!Hoja16.Plan_de_Vacantes" textlink="">
          <xdr:nvSpPr>
            <xdr:cNvPr id="7" name="TextBox 121">
              <a:hlinkClick xmlns:r="http://schemas.openxmlformats.org/officeDocument/2006/relationships" r:id="rId1"/>
              <a:extLst>
                <a:ext uri="{FF2B5EF4-FFF2-40B4-BE49-F238E27FC236}">
                  <a16:creationId xmlns:a16="http://schemas.microsoft.com/office/drawing/2014/main" id="{6E8FC0A7-3488-B588-8C38-25EBBB80FD4A}"/>
                </a:ext>
              </a:extLst>
            </xdr:cNvPr>
            <xdr:cNvSpPr txBox="1"/>
          </xdr:nvSpPr>
          <xdr:spPr>
            <a:xfrm rot="2464890">
              <a:off x="3168135" y="1929639"/>
              <a:ext cx="1206048"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0]!Hoja16.Plan_de_Vacantes">
          <xdr:nvCxnSpPr>
            <xdr:cNvPr id="8" name="Straight Connector 51">
              <a:extLst>
                <a:ext uri="{FF2B5EF4-FFF2-40B4-BE49-F238E27FC236}">
                  <a16:creationId xmlns:a16="http://schemas.microsoft.com/office/drawing/2014/main" id="{916E6F44-C9EC-B948-9992-BCFE57C017D5}"/>
                </a:ext>
              </a:extLst>
            </xdr:cNvPr>
            <xdr:cNvCxnSpPr/>
          </xdr:nvCxnSpPr>
          <xdr:spPr>
            <a:xfrm rot="2464890">
              <a:off x="3543933" y="189182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195585</xdr:colOff>
      <xdr:row>25</xdr:row>
      <xdr:rowOff>150534</xdr:rowOff>
    </xdr:from>
    <xdr:to>
      <xdr:col>11</xdr:col>
      <xdr:colOff>462139</xdr:colOff>
      <xdr:row>36</xdr:row>
      <xdr:rowOff>27824</xdr:rowOff>
    </xdr:to>
    <xdr:grpSp>
      <xdr:nvGrpSpPr>
        <xdr:cNvPr id="11" name="Grupo 10">
          <a:extLst>
            <a:ext uri="{FF2B5EF4-FFF2-40B4-BE49-F238E27FC236}">
              <a16:creationId xmlns:a16="http://schemas.microsoft.com/office/drawing/2014/main" id="{47A2D3ED-7799-4899-B836-F9306B1AF83B}"/>
            </a:ext>
          </a:extLst>
        </xdr:cNvPr>
        <xdr:cNvGrpSpPr/>
      </xdr:nvGrpSpPr>
      <xdr:grpSpPr>
        <a:xfrm rot="19135110">
          <a:off x="7053585" y="4913034"/>
          <a:ext cx="1790554" cy="1972790"/>
          <a:chOff x="1820528" y="4367091"/>
          <a:chExt cx="1790554" cy="1972790"/>
        </a:xfrm>
      </xdr:grpSpPr>
      <xdr:grpSp>
        <xdr:nvGrpSpPr>
          <xdr:cNvPr id="12" name="Grupo 11">
            <a:extLst>
              <a:ext uri="{FF2B5EF4-FFF2-40B4-BE49-F238E27FC236}">
                <a16:creationId xmlns:a16="http://schemas.microsoft.com/office/drawing/2014/main" id="{09821F0B-6F8B-8CF6-E00D-BB517B9B338F}"/>
              </a:ext>
            </a:extLst>
          </xdr:cNvPr>
          <xdr:cNvGrpSpPr/>
        </xdr:nvGrpSpPr>
        <xdr:grpSpPr>
          <a:xfrm>
            <a:off x="1820528" y="4367091"/>
            <a:ext cx="1790554" cy="1972790"/>
            <a:chOff x="1820528" y="4367091"/>
            <a:chExt cx="1790554" cy="1972790"/>
          </a:xfrm>
        </xdr:grpSpPr>
        <xdr:sp macro="[0]!Hoja18.Plan_de_Previsión" textlink="">
          <xdr:nvSpPr>
            <xdr:cNvPr id="17" name="Freeform 14">
              <a:extLst>
                <a:ext uri="{FF2B5EF4-FFF2-40B4-BE49-F238E27FC236}">
                  <a16:creationId xmlns:a16="http://schemas.microsoft.com/office/drawing/2014/main" id="{01FAD0D4-B87D-A88F-4873-91A3B174CECD}"/>
                </a:ext>
              </a:extLst>
            </xdr:cNvPr>
            <xdr:cNvSpPr>
              <a:spLocks/>
            </xdr:cNvSpPr>
          </xdr:nvSpPr>
          <xdr:spPr bwMode="auto">
            <a:xfrm flipH="1">
              <a:off x="1820528" y="4367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8.Plan_de_Previsión" textlink="">
          <xdr:nvSpPr>
            <xdr:cNvPr id="18" name="Freeform 15">
              <a:extLst>
                <a:ext uri="{FF2B5EF4-FFF2-40B4-BE49-F238E27FC236}">
                  <a16:creationId xmlns:a16="http://schemas.microsoft.com/office/drawing/2014/main" id="{CBB64244-F0E3-E291-EB71-717A7AF27EB5}"/>
                </a:ext>
              </a:extLst>
            </xdr:cNvPr>
            <xdr:cNvSpPr>
              <a:spLocks/>
            </xdr:cNvSpPr>
          </xdr:nvSpPr>
          <xdr:spPr bwMode="auto">
            <a:xfrm flipH="1">
              <a:off x="2079794" y="4369373"/>
              <a:ext cx="1261605" cy="1970508"/>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13" name="Group 53">
            <a:extLst>
              <a:ext uri="{FF2B5EF4-FFF2-40B4-BE49-F238E27FC236}">
                <a16:creationId xmlns:a16="http://schemas.microsoft.com/office/drawing/2014/main" id="{92186FFD-2194-3711-4A02-F00A6429E2A3}"/>
              </a:ext>
            </a:extLst>
          </xdr:cNvPr>
          <xdr:cNvGrpSpPr/>
        </xdr:nvGrpSpPr>
        <xdr:grpSpPr>
          <a:xfrm>
            <a:off x="1920089" y="4727260"/>
            <a:ext cx="1438616" cy="1251816"/>
            <a:chOff x="3013006" y="1520351"/>
            <a:chExt cx="1438616" cy="1251816"/>
          </a:xfrm>
        </xdr:grpSpPr>
        <xdr:sp macro="[0]!Hoja18.Plan_de_Previsión" textlink="">
          <xdr:nvSpPr>
            <xdr:cNvPr id="14" name="TextBox 54">
              <a:extLst>
                <a:ext uri="{FF2B5EF4-FFF2-40B4-BE49-F238E27FC236}">
                  <a16:creationId xmlns:a16="http://schemas.microsoft.com/office/drawing/2014/main" id="{4DFE7837-A014-7474-BF0F-76A4B4070515}"/>
                </a:ext>
              </a:extLst>
            </xdr:cNvPr>
            <xdr:cNvSpPr txBox="1"/>
          </xdr:nvSpPr>
          <xdr:spPr>
            <a:xfrm rot="2464890">
              <a:off x="3637692" y="1520351"/>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0]!Hoja18.Plan_de_Previsión" textlink="">
          <xdr:nvSpPr>
            <xdr:cNvPr id="15" name="TextBox 121">
              <a:hlinkClick xmlns:r="http://schemas.openxmlformats.org/officeDocument/2006/relationships" r:id="rId2"/>
              <a:extLst>
                <a:ext uri="{FF2B5EF4-FFF2-40B4-BE49-F238E27FC236}">
                  <a16:creationId xmlns:a16="http://schemas.microsoft.com/office/drawing/2014/main" id="{E3760DCD-874A-07EC-9476-AFBFF5816423}"/>
                </a:ext>
              </a:extLst>
            </xdr:cNvPr>
            <xdr:cNvSpPr txBox="1"/>
          </xdr:nvSpPr>
          <xdr:spPr>
            <a:xfrm rot="2464890">
              <a:off x="3013006" y="1942453"/>
              <a:ext cx="1438616" cy="829714"/>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Plan de Previsión de Recursos Humanos</a:t>
              </a:r>
            </a:p>
          </xdr:txBody>
        </xdr:sp>
        <xdr:cxnSp macro="[0]!Hoja18.Plan_de_Previsión">
          <xdr:nvCxnSpPr>
            <xdr:cNvPr id="16" name="Straight Connector 56">
              <a:extLst>
                <a:ext uri="{FF2B5EF4-FFF2-40B4-BE49-F238E27FC236}">
                  <a16:creationId xmlns:a16="http://schemas.microsoft.com/office/drawing/2014/main" id="{36DB89BF-4A40-CD98-0C84-AB48730B20B5}"/>
                </a:ext>
              </a:extLst>
            </xdr:cNvPr>
            <xdr:cNvCxnSpPr/>
          </xdr:nvCxnSpPr>
          <xdr:spPr>
            <a:xfrm rot="2464890">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59867</xdr:colOff>
      <xdr:row>29</xdr:row>
      <xdr:rowOff>123409</xdr:rowOff>
    </xdr:from>
    <xdr:to>
      <xdr:col>13</xdr:col>
      <xdr:colOff>460683</xdr:colOff>
      <xdr:row>39</xdr:row>
      <xdr:rowOff>77099</xdr:rowOff>
    </xdr:to>
    <xdr:grpSp>
      <xdr:nvGrpSpPr>
        <xdr:cNvPr id="19" name="Grupo 18">
          <a:extLst>
            <a:ext uri="{FF2B5EF4-FFF2-40B4-BE49-F238E27FC236}">
              <a16:creationId xmlns:a16="http://schemas.microsoft.com/office/drawing/2014/main" id="{A339E804-8251-4FEA-B167-CC690B3C13C3}"/>
            </a:ext>
          </a:extLst>
        </xdr:cNvPr>
        <xdr:cNvGrpSpPr/>
      </xdr:nvGrpSpPr>
      <xdr:grpSpPr>
        <a:xfrm rot="19135110">
          <a:off x="8441867" y="5647909"/>
          <a:ext cx="1924816" cy="1858690"/>
          <a:chOff x="2405032" y="5891468"/>
          <a:chExt cx="1924816" cy="1858690"/>
        </a:xfrm>
      </xdr:grpSpPr>
      <xdr:sp macro="[0]!Hoja14.PSST" textlink="">
        <xdr:nvSpPr>
          <xdr:cNvPr id="20" name="Freeform 16">
            <a:hlinkClick xmlns:r="http://schemas.openxmlformats.org/officeDocument/2006/relationships" r:id="rId3"/>
            <a:extLst>
              <a:ext uri="{FF2B5EF4-FFF2-40B4-BE49-F238E27FC236}">
                <a16:creationId xmlns:a16="http://schemas.microsoft.com/office/drawing/2014/main" id="{82AC422D-9135-4504-D611-5866FF872DA9}"/>
              </a:ext>
            </a:extLst>
          </xdr:cNvPr>
          <xdr:cNvSpPr>
            <a:spLocks/>
          </xdr:cNvSpPr>
        </xdr:nvSpPr>
        <xdr:spPr bwMode="auto">
          <a:xfrm flipH="1">
            <a:off x="2405032" y="5891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21" name="Grupo 20">
            <a:extLst>
              <a:ext uri="{FF2B5EF4-FFF2-40B4-BE49-F238E27FC236}">
                <a16:creationId xmlns:a16="http://schemas.microsoft.com/office/drawing/2014/main" id="{197BBDBC-FFFF-FF91-5244-3A0D7C80BED1}"/>
              </a:ext>
            </a:extLst>
          </xdr:cNvPr>
          <xdr:cNvGrpSpPr/>
        </xdr:nvGrpSpPr>
        <xdr:grpSpPr>
          <a:xfrm>
            <a:off x="2410820" y="5972479"/>
            <a:ext cx="1855370" cy="1777678"/>
            <a:chOff x="2410820" y="5972479"/>
            <a:chExt cx="1855370" cy="1777678"/>
          </a:xfrm>
        </xdr:grpSpPr>
        <xdr:sp macro="[0]!Hoja14.PSST" textlink="">
          <xdr:nvSpPr>
            <xdr:cNvPr id="22" name="Freeform 17">
              <a:extLst>
                <a:ext uri="{FF2B5EF4-FFF2-40B4-BE49-F238E27FC236}">
                  <a16:creationId xmlns:a16="http://schemas.microsoft.com/office/drawing/2014/main" id="{2C46B29D-35AA-0DB3-8431-45320626E6FF}"/>
                </a:ext>
              </a:extLst>
            </xdr:cNvPr>
            <xdr:cNvSpPr>
              <a:spLocks/>
            </xdr:cNvSpPr>
          </xdr:nvSpPr>
          <xdr:spPr bwMode="auto">
            <a:xfrm flipH="1">
              <a:off x="2410820" y="5972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23" name="Group 57">
              <a:extLst>
                <a:ext uri="{FF2B5EF4-FFF2-40B4-BE49-F238E27FC236}">
                  <a16:creationId xmlns:a16="http://schemas.microsoft.com/office/drawing/2014/main" id="{0D6CF35D-3E75-26DF-1DBE-9C0D8784B0DD}"/>
                </a:ext>
              </a:extLst>
            </xdr:cNvPr>
            <xdr:cNvGrpSpPr/>
          </xdr:nvGrpSpPr>
          <xdr:grpSpPr>
            <a:xfrm>
              <a:off x="2449374" y="6270856"/>
              <a:ext cx="1739287" cy="1103608"/>
              <a:chOff x="2965810" y="1916020"/>
              <a:chExt cx="1367065" cy="1103608"/>
            </a:xfrm>
          </xdr:grpSpPr>
          <xdr:sp macro="[0]!Hoja14.PSST" textlink="">
            <xdr:nvSpPr>
              <xdr:cNvPr id="24" name="TextBox 58">
                <a:extLst>
                  <a:ext uri="{FF2B5EF4-FFF2-40B4-BE49-F238E27FC236}">
                    <a16:creationId xmlns:a16="http://schemas.microsoft.com/office/drawing/2014/main" id="{7E004D00-914B-1FE1-E97A-247092EB5C4C}"/>
                  </a:ext>
                </a:extLst>
              </xdr:cNvPr>
              <xdr:cNvSpPr txBox="1"/>
            </xdr:nvSpPr>
            <xdr:spPr>
              <a:xfrm rot="2464890">
                <a:off x="3718588" y="1916020"/>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0]!Hoja14.PSST" textlink="">
            <xdr:nvSpPr>
              <xdr:cNvPr id="25" name="TextBox 121">
                <a:hlinkClick xmlns:r="http://schemas.openxmlformats.org/officeDocument/2006/relationships" r:id="rId4"/>
                <a:extLst>
                  <a:ext uri="{FF2B5EF4-FFF2-40B4-BE49-F238E27FC236}">
                    <a16:creationId xmlns:a16="http://schemas.microsoft.com/office/drawing/2014/main" id="{B2D339CB-69E3-AC8C-5FFF-1220945D6FC8}"/>
                  </a:ext>
                </a:extLst>
              </xdr:cNvPr>
              <xdr:cNvSpPr txBox="1"/>
            </xdr:nvSpPr>
            <xdr:spPr>
              <a:xfrm rot="2464890">
                <a:off x="2965810" y="2160418"/>
                <a:ext cx="1367065" cy="85921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0]!Hoja14.PSST">
            <xdr:nvCxnSpPr>
              <xdr:cNvPr id="26" name="Straight Connector 60">
                <a:extLst>
                  <a:ext uri="{FF2B5EF4-FFF2-40B4-BE49-F238E27FC236}">
                    <a16:creationId xmlns:a16="http://schemas.microsoft.com/office/drawing/2014/main" id="{92681F73-6829-0EDB-E67B-603989CD5937}"/>
                  </a:ext>
                </a:extLst>
              </xdr:cNvPr>
              <xdr:cNvCxnSpPr/>
            </xdr:nvCxnSpPr>
            <xdr:spPr>
              <a:xfrm rot="2464890">
                <a:off x="3422664" y="2253841"/>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14</xdr:col>
      <xdr:colOff>14211</xdr:colOff>
      <xdr:row>18</xdr:row>
      <xdr:rowOff>1285</xdr:rowOff>
    </xdr:from>
    <xdr:to>
      <xdr:col>16</xdr:col>
      <xdr:colOff>280765</xdr:colOff>
      <xdr:row>28</xdr:row>
      <xdr:rowOff>69075</xdr:rowOff>
    </xdr:to>
    <xdr:grpSp>
      <xdr:nvGrpSpPr>
        <xdr:cNvPr id="27" name="Grupo 26">
          <a:extLst>
            <a:ext uri="{FF2B5EF4-FFF2-40B4-BE49-F238E27FC236}">
              <a16:creationId xmlns:a16="http://schemas.microsoft.com/office/drawing/2014/main" id="{BE742A1C-D9B7-4A3F-B94F-49E178957243}"/>
            </a:ext>
          </a:extLst>
        </xdr:cNvPr>
        <xdr:cNvGrpSpPr/>
      </xdr:nvGrpSpPr>
      <xdr:grpSpPr>
        <a:xfrm rot="21424233">
          <a:off x="10682211" y="3430285"/>
          <a:ext cx="1790554" cy="1972790"/>
          <a:chOff x="7358860" y="4367091"/>
          <a:chExt cx="1790554" cy="1972790"/>
        </a:xfrm>
      </xdr:grpSpPr>
      <xdr:grpSp>
        <xdr:nvGrpSpPr>
          <xdr:cNvPr id="28" name="Grupo 27">
            <a:extLst>
              <a:ext uri="{FF2B5EF4-FFF2-40B4-BE49-F238E27FC236}">
                <a16:creationId xmlns:a16="http://schemas.microsoft.com/office/drawing/2014/main" id="{E05F15BE-0EDB-78AF-2C1B-D87972404FC4}"/>
              </a:ext>
            </a:extLst>
          </xdr:cNvPr>
          <xdr:cNvGrpSpPr/>
        </xdr:nvGrpSpPr>
        <xdr:grpSpPr>
          <a:xfrm>
            <a:off x="7358860" y="4367091"/>
            <a:ext cx="1790554" cy="1972790"/>
            <a:chOff x="7358860" y="4367091"/>
            <a:chExt cx="1790554" cy="1972790"/>
          </a:xfrm>
        </xdr:grpSpPr>
        <xdr:sp macro="[0]!Hoja12.PIC" textlink="">
          <xdr:nvSpPr>
            <xdr:cNvPr id="33" name="Freeform 8">
              <a:extLst>
                <a:ext uri="{FF2B5EF4-FFF2-40B4-BE49-F238E27FC236}">
                  <a16:creationId xmlns:a16="http://schemas.microsoft.com/office/drawing/2014/main" id="{96A531AD-38A4-9710-07DB-1A2C9F2683C9}"/>
                </a:ext>
              </a:extLst>
            </xdr:cNvPr>
            <xdr:cNvSpPr>
              <a:spLocks/>
            </xdr:cNvSpPr>
          </xdr:nvSpPr>
          <xdr:spPr bwMode="auto">
            <a:xfrm flipH="1">
              <a:off x="7358860" y="4367091"/>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2.PIC" textlink="">
          <xdr:nvSpPr>
            <xdr:cNvPr id="34" name="Freeform 9">
              <a:extLst>
                <a:ext uri="{FF2B5EF4-FFF2-40B4-BE49-F238E27FC236}">
                  <a16:creationId xmlns:a16="http://schemas.microsoft.com/office/drawing/2014/main" id="{A0C75371-81DA-3C6E-7E31-AC120C4C674C}"/>
                </a:ext>
              </a:extLst>
            </xdr:cNvPr>
            <xdr:cNvSpPr>
              <a:spLocks/>
            </xdr:cNvSpPr>
          </xdr:nvSpPr>
          <xdr:spPr bwMode="auto">
            <a:xfrm flipH="1">
              <a:off x="7628544" y="4369373"/>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6"/>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29" name="Group 65">
            <a:extLst>
              <a:ext uri="{FF2B5EF4-FFF2-40B4-BE49-F238E27FC236}">
                <a16:creationId xmlns:a16="http://schemas.microsoft.com/office/drawing/2014/main" id="{BB4B5BCB-036E-55B6-8259-3C44E876ED38}"/>
              </a:ext>
            </a:extLst>
          </xdr:cNvPr>
          <xdr:cNvGrpSpPr/>
        </xdr:nvGrpSpPr>
        <xdr:grpSpPr>
          <a:xfrm>
            <a:off x="7591425" y="4589157"/>
            <a:ext cx="1378564" cy="1056530"/>
            <a:chOff x="3071819" y="1382248"/>
            <a:chExt cx="1378564" cy="1056530"/>
          </a:xfrm>
        </xdr:grpSpPr>
        <xdr:sp macro="[0]!Hoja12.PIC" textlink="">
          <xdr:nvSpPr>
            <xdr:cNvPr id="30" name="TextBox 66">
              <a:extLst>
                <a:ext uri="{FF2B5EF4-FFF2-40B4-BE49-F238E27FC236}">
                  <a16:creationId xmlns:a16="http://schemas.microsoft.com/office/drawing/2014/main" id="{8B22EE5E-6B7F-BDC8-A581-98B2758205B9}"/>
                </a:ext>
              </a:extLst>
            </xdr:cNvPr>
            <xdr:cNvSpPr txBox="1"/>
          </xdr:nvSpPr>
          <xdr:spPr>
            <a:xfrm rot="175767">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0]!Hoja12.PIC" textlink="">
          <xdr:nvSpPr>
            <xdr:cNvPr id="31" name="TextBox 121">
              <a:hlinkClick xmlns:r="http://schemas.openxmlformats.org/officeDocument/2006/relationships" r:id="rId5"/>
              <a:extLst>
                <a:ext uri="{FF2B5EF4-FFF2-40B4-BE49-F238E27FC236}">
                  <a16:creationId xmlns:a16="http://schemas.microsoft.com/office/drawing/2014/main" id="{84256664-E5B8-F774-F5C3-CA48B48F54F0}"/>
                </a:ext>
              </a:extLst>
            </xdr:cNvPr>
            <xdr:cNvSpPr txBox="1"/>
          </xdr:nvSpPr>
          <xdr:spPr>
            <a:xfrm rot="175767">
              <a:off x="3071819" y="1815338"/>
              <a:ext cx="1378564" cy="62344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Institucional de Capacitación</a:t>
              </a:r>
            </a:p>
          </xdr:txBody>
        </xdr:sp>
        <xdr:cxnSp macro="[0]!Hoja12.PIC">
          <xdr:nvCxnSpPr>
            <xdr:cNvPr id="32" name="Straight Connector 68">
              <a:extLst>
                <a:ext uri="{FF2B5EF4-FFF2-40B4-BE49-F238E27FC236}">
                  <a16:creationId xmlns:a16="http://schemas.microsoft.com/office/drawing/2014/main" id="{50C51756-D7EA-F078-D915-912119B4B64F}"/>
                </a:ext>
              </a:extLst>
            </xdr:cNvPr>
            <xdr:cNvCxnSpPr/>
          </xdr:nvCxnSpPr>
          <xdr:spPr>
            <a:xfrm rot="175767">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13</xdr:col>
      <xdr:colOff>133154</xdr:colOff>
      <xdr:row>26</xdr:row>
      <xdr:rowOff>36333</xdr:rowOff>
    </xdr:from>
    <xdr:to>
      <xdr:col>15</xdr:col>
      <xdr:colOff>531656</xdr:colOff>
      <xdr:row>35</xdr:row>
      <xdr:rowOff>180523</xdr:rowOff>
    </xdr:to>
    <xdr:grpSp>
      <xdr:nvGrpSpPr>
        <xdr:cNvPr id="35" name="Grupo 34">
          <a:extLst>
            <a:ext uri="{FF2B5EF4-FFF2-40B4-BE49-F238E27FC236}">
              <a16:creationId xmlns:a16="http://schemas.microsoft.com/office/drawing/2014/main" id="{3718A697-67C8-465C-9EC8-EC6953FF5601}"/>
            </a:ext>
          </a:extLst>
        </xdr:cNvPr>
        <xdr:cNvGrpSpPr/>
      </xdr:nvGrpSpPr>
      <xdr:grpSpPr>
        <a:xfrm rot="21452275">
          <a:off x="10039154" y="4989333"/>
          <a:ext cx="1922502" cy="1858690"/>
          <a:chOff x="6642407" y="5891468"/>
          <a:chExt cx="1922502" cy="1858690"/>
        </a:xfrm>
      </xdr:grpSpPr>
      <xdr:grpSp>
        <xdr:nvGrpSpPr>
          <xdr:cNvPr id="36" name="Grupo 35">
            <a:extLst>
              <a:ext uri="{FF2B5EF4-FFF2-40B4-BE49-F238E27FC236}">
                <a16:creationId xmlns:a16="http://schemas.microsoft.com/office/drawing/2014/main" id="{95DA87EA-F002-6171-A0CB-31320B3BBCFB}"/>
              </a:ext>
            </a:extLst>
          </xdr:cNvPr>
          <xdr:cNvGrpSpPr/>
        </xdr:nvGrpSpPr>
        <xdr:grpSpPr>
          <a:xfrm>
            <a:off x="6642407" y="5891468"/>
            <a:ext cx="1922502" cy="1858690"/>
            <a:chOff x="6642407" y="5891468"/>
            <a:chExt cx="1922502" cy="1858690"/>
          </a:xfrm>
        </xdr:grpSpPr>
        <xdr:sp macro="[0]!Hoja13.Plan_de_Incentivos" textlink="">
          <xdr:nvSpPr>
            <xdr:cNvPr id="41" name="Freeform 10">
              <a:extLst>
                <a:ext uri="{FF2B5EF4-FFF2-40B4-BE49-F238E27FC236}">
                  <a16:creationId xmlns:a16="http://schemas.microsoft.com/office/drawing/2014/main" id="{A7EF687F-215B-F1C7-5ABE-8DC420F6ED42}"/>
                </a:ext>
              </a:extLst>
            </xdr:cNvPr>
            <xdr:cNvSpPr>
              <a:spLocks/>
            </xdr:cNvSpPr>
          </xdr:nvSpPr>
          <xdr:spPr bwMode="auto">
            <a:xfrm flipH="1">
              <a:off x="6642407" y="5891468"/>
              <a:ext cx="1922502" cy="1858690"/>
            </a:xfrm>
            <a:custGeom>
              <a:avLst/>
              <a:gdLst>
                <a:gd name="T0" fmla="*/ 1003 w 1661"/>
                <a:gd name="T1" fmla="*/ 0 h 1629"/>
                <a:gd name="T2" fmla="*/ 1007 w 1661"/>
                <a:gd name="T3" fmla="*/ 3 h 1629"/>
                <a:gd name="T4" fmla="*/ 1015 w 1661"/>
                <a:gd name="T5" fmla="*/ 17 h 1629"/>
                <a:gd name="T6" fmla="*/ 1030 w 1661"/>
                <a:gd name="T7" fmla="*/ 36 h 1629"/>
                <a:gd name="T8" fmla="*/ 1051 w 1661"/>
                <a:gd name="T9" fmla="*/ 61 h 1629"/>
                <a:gd name="T10" fmla="*/ 1078 w 1661"/>
                <a:gd name="T11" fmla="*/ 94 h 1629"/>
                <a:gd name="T12" fmla="*/ 1109 w 1661"/>
                <a:gd name="T13" fmla="*/ 130 h 1629"/>
                <a:gd name="T14" fmla="*/ 1145 w 1661"/>
                <a:gd name="T15" fmla="*/ 169 h 1629"/>
                <a:gd name="T16" fmla="*/ 1185 w 1661"/>
                <a:gd name="T17" fmla="*/ 213 h 1629"/>
                <a:gd name="T18" fmla="*/ 1230 w 1661"/>
                <a:gd name="T19" fmla="*/ 259 h 1629"/>
                <a:gd name="T20" fmla="*/ 1400 w 1661"/>
                <a:gd name="T21" fmla="*/ 213 h 1629"/>
                <a:gd name="T22" fmla="*/ 1377 w 1661"/>
                <a:gd name="T23" fmla="*/ 391 h 1629"/>
                <a:gd name="T24" fmla="*/ 1466 w 1661"/>
                <a:gd name="T25" fmla="*/ 460 h 1629"/>
                <a:gd name="T26" fmla="*/ 1562 w 1661"/>
                <a:gd name="T27" fmla="*/ 525 h 1629"/>
                <a:gd name="T28" fmla="*/ 1661 w 1661"/>
                <a:gd name="T29" fmla="*/ 585 h 1629"/>
                <a:gd name="T30" fmla="*/ 1608 w 1661"/>
                <a:gd name="T31" fmla="*/ 735 h 1629"/>
                <a:gd name="T32" fmla="*/ 1289 w 1661"/>
                <a:gd name="T33" fmla="*/ 1629 h 1629"/>
                <a:gd name="T34" fmla="*/ 1216 w 1661"/>
                <a:gd name="T35" fmla="*/ 1608 h 1629"/>
                <a:gd name="T36" fmla="*/ 387 w 1661"/>
                <a:gd name="T37" fmla="*/ 1383 h 1629"/>
                <a:gd name="T38" fmla="*/ 0 w 1661"/>
                <a:gd name="T39" fmla="*/ 474 h 1629"/>
                <a:gd name="T40" fmla="*/ 5 w 1661"/>
                <a:gd name="T41" fmla="*/ 472 h 1629"/>
                <a:gd name="T42" fmla="*/ 852 w 1661"/>
                <a:gd name="T43" fmla="*/ 71 h 1629"/>
                <a:gd name="T44" fmla="*/ 1003 w 1661"/>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3.Plan_de_Incentivos" textlink="">
          <xdr:nvSpPr>
            <xdr:cNvPr id="42" name="Freeform 11">
              <a:extLst>
                <a:ext uri="{FF2B5EF4-FFF2-40B4-BE49-F238E27FC236}">
                  <a16:creationId xmlns:a16="http://schemas.microsoft.com/office/drawing/2014/main" id="{8F5336BE-386C-E231-2E8D-803E7B844B32}"/>
                </a:ext>
              </a:extLst>
            </xdr:cNvPr>
            <xdr:cNvSpPr>
              <a:spLocks/>
            </xdr:cNvSpPr>
          </xdr:nvSpPr>
          <xdr:spPr bwMode="auto">
            <a:xfrm flipH="1">
              <a:off x="6703751" y="5972479"/>
              <a:ext cx="1855370" cy="1777678"/>
            </a:xfrm>
            <a:custGeom>
              <a:avLst/>
              <a:gdLst>
                <a:gd name="T0" fmla="*/ 847 w 1603"/>
                <a:gd name="T1" fmla="*/ 0 h 1558"/>
                <a:gd name="T2" fmla="*/ 872 w 1603"/>
                <a:gd name="T3" fmla="*/ 38 h 1558"/>
                <a:gd name="T4" fmla="*/ 904 w 1603"/>
                <a:gd name="T5" fmla="*/ 80 h 1558"/>
                <a:gd name="T6" fmla="*/ 944 w 1603"/>
                <a:gd name="T7" fmla="*/ 130 h 1558"/>
                <a:gd name="T8" fmla="*/ 990 w 1603"/>
                <a:gd name="T9" fmla="*/ 184 h 1558"/>
                <a:gd name="T10" fmla="*/ 1042 w 1603"/>
                <a:gd name="T11" fmla="*/ 243 h 1558"/>
                <a:gd name="T12" fmla="*/ 1102 w 1603"/>
                <a:gd name="T13" fmla="*/ 303 h 1558"/>
                <a:gd name="T14" fmla="*/ 1169 w 1603"/>
                <a:gd name="T15" fmla="*/ 366 h 1558"/>
                <a:gd name="T16" fmla="*/ 1242 w 1603"/>
                <a:gd name="T17" fmla="*/ 428 h 1558"/>
                <a:gd name="T18" fmla="*/ 1322 w 1603"/>
                <a:gd name="T19" fmla="*/ 491 h 1558"/>
                <a:gd name="T20" fmla="*/ 1409 w 1603"/>
                <a:gd name="T21" fmla="*/ 552 h 1558"/>
                <a:gd name="T22" fmla="*/ 1503 w 1603"/>
                <a:gd name="T23" fmla="*/ 610 h 1558"/>
                <a:gd name="T24" fmla="*/ 1603 w 1603"/>
                <a:gd name="T25" fmla="*/ 664 h 1558"/>
                <a:gd name="T26" fmla="*/ 1284 w 1603"/>
                <a:gd name="T27" fmla="*/ 1558 h 1558"/>
                <a:gd name="T28" fmla="*/ 1211 w 1603"/>
                <a:gd name="T29" fmla="*/ 1537 h 1558"/>
                <a:gd name="T30" fmla="*/ 1090 w 1603"/>
                <a:gd name="T31" fmla="*/ 1493 h 1558"/>
                <a:gd name="T32" fmla="*/ 975 w 1603"/>
                <a:gd name="T33" fmla="*/ 1441 h 1558"/>
                <a:gd name="T34" fmla="*/ 870 w 1603"/>
                <a:gd name="T35" fmla="*/ 1385 h 1558"/>
                <a:gd name="T36" fmla="*/ 770 w 1603"/>
                <a:gd name="T37" fmla="*/ 1324 h 1558"/>
                <a:gd name="T38" fmla="*/ 678 w 1603"/>
                <a:gd name="T39" fmla="*/ 1261 h 1558"/>
                <a:gd name="T40" fmla="*/ 593 w 1603"/>
                <a:gd name="T41" fmla="*/ 1195 h 1558"/>
                <a:gd name="T42" fmla="*/ 515 w 1603"/>
                <a:gd name="T43" fmla="*/ 1126 h 1558"/>
                <a:gd name="T44" fmla="*/ 442 w 1603"/>
                <a:gd name="T45" fmla="*/ 1057 h 1558"/>
                <a:gd name="T46" fmla="*/ 375 w 1603"/>
                <a:gd name="T47" fmla="*/ 988 h 1558"/>
                <a:gd name="T48" fmla="*/ 315 w 1603"/>
                <a:gd name="T49" fmla="*/ 919 h 1558"/>
                <a:gd name="T50" fmla="*/ 261 w 1603"/>
                <a:gd name="T51" fmla="*/ 850 h 1558"/>
                <a:gd name="T52" fmla="*/ 211 w 1603"/>
                <a:gd name="T53" fmla="*/ 783 h 1558"/>
                <a:gd name="T54" fmla="*/ 169 w 1603"/>
                <a:gd name="T55" fmla="*/ 719 h 1558"/>
                <a:gd name="T56" fmla="*/ 131 w 1603"/>
                <a:gd name="T57" fmla="*/ 658 h 1558"/>
                <a:gd name="T58" fmla="*/ 98 w 1603"/>
                <a:gd name="T59" fmla="*/ 602 h 1558"/>
                <a:gd name="T60" fmla="*/ 69 w 1603"/>
                <a:gd name="T61" fmla="*/ 549 h 1558"/>
                <a:gd name="T62" fmla="*/ 46 w 1603"/>
                <a:gd name="T63" fmla="*/ 502 h 1558"/>
                <a:gd name="T64" fmla="*/ 27 w 1603"/>
                <a:gd name="T65" fmla="*/ 460 h 1558"/>
                <a:gd name="T66" fmla="*/ 12 w 1603"/>
                <a:gd name="T67" fmla="*/ 428 h 1558"/>
                <a:gd name="T68" fmla="*/ 0 w 1603"/>
                <a:gd name="T69" fmla="*/ 401 h 1558"/>
                <a:gd name="T70" fmla="*/ 847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37" name="Group 69">
            <a:extLst>
              <a:ext uri="{FF2B5EF4-FFF2-40B4-BE49-F238E27FC236}">
                <a16:creationId xmlns:a16="http://schemas.microsoft.com/office/drawing/2014/main" id="{AECC0BDB-9185-27CE-F54D-48B395C7496A}"/>
              </a:ext>
            </a:extLst>
          </xdr:cNvPr>
          <xdr:cNvGrpSpPr/>
        </xdr:nvGrpSpPr>
        <xdr:grpSpPr>
          <a:xfrm>
            <a:off x="6817873" y="6139636"/>
            <a:ext cx="1370082" cy="1125497"/>
            <a:chOff x="3055004" y="1508575"/>
            <a:chExt cx="1370082" cy="1125497"/>
          </a:xfrm>
        </xdr:grpSpPr>
        <xdr:sp macro="[0]!Hoja13.Plan_de_Incentivos" textlink="">
          <xdr:nvSpPr>
            <xdr:cNvPr id="38" name="TextBox 70">
              <a:extLst>
                <a:ext uri="{FF2B5EF4-FFF2-40B4-BE49-F238E27FC236}">
                  <a16:creationId xmlns:a16="http://schemas.microsoft.com/office/drawing/2014/main" id="{96138E9B-8DD1-D702-69AE-923E5B042436}"/>
                </a:ext>
              </a:extLst>
            </xdr:cNvPr>
            <xdr:cNvSpPr txBox="1"/>
          </xdr:nvSpPr>
          <xdr:spPr>
            <a:xfrm rot="147725">
              <a:off x="3523327" y="1508575"/>
              <a:ext cx="599482"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0]!Hoja13.Plan_de_Incentivos" textlink="">
          <xdr:nvSpPr>
            <xdr:cNvPr id="39" name="TextBox 121">
              <a:hlinkClick xmlns:r="http://schemas.openxmlformats.org/officeDocument/2006/relationships" r:id="rId6"/>
              <a:extLst>
                <a:ext uri="{FF2B5EF4-FFF2-40B4-BE49-F238E27FC236}">
                  <a16:creationId xmlns:a16="http://schemas.microsoft.com/office/drawing/2014/main" id="{955B4D07-78F5-C0D3-A541-750B827156DD}"/>
                </a:ext>
              </a:extLst>
            </xdr:cNvPr>
            <xdr:cNvSpPr txBox="1"/>
          </xdr:nvSpPr>
          <xdr:spPr>
            <a:xfrm rot="147725">
              <a:off x="3055004" y="1966582"/>
              <a:ext cx="1370082"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0]!Hoja13.Plan_de_Incentivos">
          <xdr:nvCxnSpPr>
            <xdr:cNvPr id="40" name="Straight Connector 72">
              <a:extLst>
                <a:ext uri="{FF2B5EF4-FFF2-40B4-BE49-F238E27FC236}">
                  <a16:creationId xmlns:a16="http://schemas.microsoft.com/office/drawing/2014/main" id="{C614A770-EBEC-AD0F-A048-8CCE24C142E6}"/>
                </a:ext>
              </a:extLst>
            </xdr:cNvPr>
            <xdr:cNvCxnSpPr/>
          </xdr:nvCxnSpPr>
          <xdr:spPr>
            <a:xfrm rot="147725">
              <a:off x="3206290" y="1953486"/>
              <a:ext cx="101704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1</xdr:col>
      <xdr:colOff>354806</xdr:colOff>
      <xdr:row>12</xdr:row>
      <xdr:rowOff>136214</xdr:rowOff>
    </xdr:from>
    <xdr:ext cx="17730787" cy="925824"/>
    <xdr:sp macro="" textlink="">
      <xdr:nvSpPr>
        <xdr:cNvPr id="43" name="CuadroTexto 42">
          <a:extLst>
            <a:ext uri="{FF2B5EF4-FFF2-40B4-BE49-F238E27FC236}">
              <a16:creationId xmlns:a16="http://schemas.microsoft.com/office/drawing/2014/main" id="{6D4CA8AE-BD4A-484B-8DAF-DA6BC9F2AA4B}"/>
            </a:ext>
          </a:extLst>
        </xdr:cNvPr>
        <xdr:cNvSpPr txBox="1"/>
      </xdr:nvSpPr>
      <xdr:spPr>
        <a:xfrm>
          <a:off x="488156" y="2422214"/>
          <a:ext cx="17730787" cy="9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es-CO" sz="1400">
              <a:latin typeface="Arial" panose="020B0604020202020204" pitchFamily="34" charset="0"/>
              <a:cs typeface="Arial" panose="020B0604020202020204" pitchFamily="34" charset="0"/>
            </a:rPr>
            <a:t>Conforme lo establecido en la  "Guía de gestión estratégica del talento humano GETH" del</a:t>
          </a:r>
          <a:r>
            <a:rPr lang="es-CO" sz="1400" baseline="0">
              <a:latin typeface="Arial" panose="020B0604020202020204" pitchFamily="34" charset="0"/>
              <a:cs typeface="Arial" panose="020B0604020202020204" pitchFamily="34" charset="0"/>
            </a:rPr>
            <a:t> Departamento Administrativo de la Función Pública, el diseño de la Planeación Estratégica del Talento Humano contempla entre otros, el Plan Anual de Vacantes, El Plan de Previsión de Recursos Humanos, El Plan Institucional de Capacitación, el Plan de Bienestar e Incentivos, el Plan de Seguridad y Salud en el Trabajo. A continuación haga clic sobre el Plan que desee consultar en detalle. </a:t>
          </a:r>
          <a:endParaRPr lang="es-CO" sz="1400">
            <a:latin typeface="Arial" panose="020B0604020202020204" pitchFamily="34" charset="0"/>
            <a:cs typeface="Arial" panose="020B0604020202020204" pitchFamily="34" charset="0"/>
          </a:endParaRPr>
        </a:p>
      </xdr:txBody>
    </xdr:sp>
    <xdr:clientData/>
  </xdr:oneCellAnchor>
  <xdr:twoCellAnchor editAs="oneCell">
    <xdr:from>
      <xdr:col>1</xdr:col>
      <xdr:colOff>33618</xdr:colOff>
      <xdr:row>0</xdr:row>
      <xdr:rowOff>145676</xdr:rowOff>
    </xdr:from>
    <xdr:to>
      <xdr:col>3</xdr:col>
      <xdr:colOff>675857</xdr:colOff>
      <xdr:row>11</xdr:row>
      <xdr:rowOff>27921</xdr:rowOff>
    </xdr:to>
    <xdr:pic macro="[0]!Hoja17.Integración_PAA">
      <xdr:nvPicPr>
        <xdr:cNvPr id="44" name="Imagen 43">
          <a:extLst>
            <a:ext uri="{FF2B5EF4-FFF2-40B4-BE49-F238E27FC236}">
              <a16:creationId xmlns:a16="http://schemas.microsoft.com/office/drawing/2014/main" id="{B7273E60-CF94-43B1-921F-B5C6AD53989E}"/>
            </a:ext>
          </a:extLst>
        </xdr:cNvPr>
        <xdr:cNvPicPr>
          <a:picLocks noChangeAspect="1"/>
        </xdr:cNvPicPr>
      </xdr:nvPicPr>
      <xdr:blipFill rotWithShape="1">
        <a:blip xmlns:r="http://schemas.openxmlformats.org/officeDocument/2006/relationships" r:embed="rId7"/>
        <a:srcRect l="4961"/>
        <a:stretch/>
      </xdr:blipFill>
      <xdr:spPr>
        <a:xfrm>
          <a:off x="166968" y="145676"/>
          <a:ext cx="1766189" cy="1977745"/>
        </a:xfrm>
        <a:prstGeom prst="rect">
          <a:avLst/>
        </a:prstGeom>
      </xdr:spPr>
    </xdr:pic>
    <xdr:clientData/>
  </xdr:twoCellAnchor>
  <xdr:twoCellAnchor>
    <xdr:from>
      <xdr:col>1</xdr:col>
      <xdr:colOff>0</xdr:colOff>
      <xdr:row>0</xdr:row>
      <xdr:rowOff>100853</xdr:rowOff>
    </xdr:from>
    <xdr:to>
      <xdr:col>22</xdr:col>
      <xdr:colOff>414618</xdr:colOff>
      <xdr:row>10</xdr:row>
      <xdr:rowOff>145676</xdr:rowOff>
    </xdr:to>
    <xdr:sp macro="" textlink="">
      <xdr:nvSpPr>
        <xdr:cNvPr id="45" name="Rectángulo redondeado 49">
          <a:extLst>
            <a:ext uri="{FF2B5EF4-FFF2-40B4-BE49-F238E27FC236}">
              <a16:creationId xmlns:a16="http://schemas.microsoft.com/office/drawing/2014/main" id="{9D8C0638-F8A1-4BC9-99B6-A21192397E21}"/>
            </a:ext>
          </a:extLst>
        </xdr:cNvPr>
        <xdr:cNvSpPr/>
      </xdr:nvSpPr>
      <xdr:spPr>
        <a:xfrm>
          <a:off x="133350" y="100853"/>
          <a:ext cx="17492943" cy="1949823"/>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4</xdr:col>
      <xdr:colOff>33618</xdr:colOff>
      <xdr:row>1</xdr:row>
      <xdr:rowOff>179294</xdr:rowOff>
    </xdr:from>
    <xdr:to>
      <xdr:col>5</xdr:col>
      <xdr:colOff>967908</xdr:colOff>
      <xdr:row>4</xdr:row>
      <xdr:rowOff>149360</xdr:rowOff>
    </xdr:to>
    <xdr:pic>
      <xdr:nvPicPr>
        <xdr:cNvPr id="46" name="Imagen 45">
          <a:extLst>
            <a:ext uri="{FF2B5EF4-FFF2-40B4-BE49-F238E27FC236}">
              <a16:creationId xmlns:a16="http://schemas.microsoft.com/office/drawing/2014/main" id="{D3764836-3A82-4AEF-82A5-AA49787A9E78}"/>
            </a:ext>
          </a:extLst>
        </xdr:cNvPr>
        <xdr:cNvPicPr>
          <a:picLocks noChangeAspect="1"/>
        </xdr:cNvPicPr>
      </xdr:nvPicPr>
      <xdr:blipFill>
        <a:blip xmlns:r="http://schemas.openxmlformats.org/officeDocument/2006/relationships" r:embed="rId8"/>
        <a:stretch>
          <a:fillRect/>
        </a:stretch>
      </xdr:blipFill>
      <xdr:spPr>
        <a:xfrm>
          <a:off x="2052918" y="369794"/>
          <a:ext cx="1972515" cy="541566"/>
        </a:xfrm>
        <a:prstGeom prst="rect">
          <a:avLst/>
        </a:prstGeom>
      </xdr:spPr>
    </xdr:pic>
    <xdr:clientData/>
  </xdr:twoCellAnchor>
  <xdr:twoCellAnchor editAs="oneCell">
    <xdr:from>
      <xdr:col>18</xdr:col>
      <xdr:colOff>313765</xdr:colOff>
      <xdr:row>4</xdr:row>
      <xdr:rowOff>134471</xdr:rowOff>
    </xdr:from>
    <xdr:to>
      <xdr:col>22</xdr:col>
      <xdr:colOff>294538</xdr:colOff>
      <xdr:row>8</xdr:row>
      <xdr:rowOff>25614</xdr:rowOff>
    </xdr:to>
    <xdr:pic>
      <xdr:nvPicPr>
        <xdr:cNvPr id="47" name="Imagen 46">
          <a:extLst>
            <a:ext uri="{FF2B5EF4-FFF2-40B4-BE49-F238E27FC236}">
              <a16:creationId xmlns:a16="http://schemas.microsoft.com/office/drawing/2014/main" id="{D686D3E3-B17F-4140-B8A9-2A27138C0CF5}"/>
            </a:ext>
          </a:extLst>
        </xdr:cNvPr>
        <xdr:cNvPicPr>
          <a:picLocks noChangeAspect="1"/>
        </xdr:cNvPicPr>
      </xdr:nvPicPr>
      <xdr:blipFill>
        <a:blip xmlns:r="http://schemas.openxmlformats.org/officeDocument/2006/relationships" r:embed="rId9"/>
        <a:stretch>
          <a:fillRect/>
        </a:stretch>
      </xdr:blipFill>
      <xdr:spPr>
        <a:xfrm>
          <a:off x="14020240" y="896471"/>
          <a:ext cx="3485973" cy="6531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433916</xdr:colOff>
      <xdr:row>0</xdr:row>
      <xdr:rowOff>63499</xdr:rowOff>
    </xdr:from>
    <xdr:to>
      <xdr:col>2</xdr:col>
      <xdr:colOff>391583</xdr:colOff>
      <xdr:row>0</xdr:row>
      <xdr:rowOff>751416</xdr:rowOff>
    </xdr:to>
    <xdr:pic>
      <xdr:nvPicPr>
        <xdr:cNvPr id="2" name="Imagen 1" descr="firma-electronica">
          <a:extLst>
            <a:ext uri="{FF2B5EF4-FFF2-40B4-BE49-F238E27FC236}">
              <a16:creationId xmlns:a16="http://schemas.microsoft.com/office/drawing/2014/main" id="{1621A72D-CBF8-4B4A-B3AD-AA61190CA1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11" t="2155" r="3119" b="65923"/>
        <a:stretch/>
      </xdr:blipFill>
      <xdr:spPr bwMode="auto">
        <a:xfrm>
          <a:off x="433916" y="63499"/>
          <a:ext cx="2167467" cy="68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433916</xdr:colOff>
      <xdr:row>0</xdr:row>
      <xdr:rowOff>63499</xdr:rowOff>
    </xdr:from>
    <xdr:to>
      <xdr:col>2</xdr:col>
      <xdr:colOff>391583</xdr:colOff>
      <xdr:row>0</xdr:row>
      <xdr:rowOff>751416</xdr:rowOff>
    </xdr:to>
    <xdr:pic>
      <xdr:nvPicPr>
        <xdr:cNvPr id="3" name="Imagen 2" descr="firma-electronica">
          <a:extLst>
            <a:ext uri="{FF2B5EF4-FFF2-40B4-BE49-F238E27FC236}">
              <a16:creationId xmlns:a16="http://schemas.microsoft.com/office/drawing/2014/main" id="{5E90035B-6ED2-4A07-9B7E-3F969736FF8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11" t="2155" r="3119" b="65923"/>
        <a:stretch/>
      </xdr:blipFill>
      <xdr:spPr bwMode="auto">
        <a:xfrm>
          <a:off x="433916" y="63499"/>
          <a:ext cx="2167467" cy="68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471717</xdr:colOff>
      <xdr:row>0</xdr:row>
      <xdr:rowOff>78804</xdr:rowOff>
    </xdr:from>
    <xdr:to>
      <xdr:col>3</xdr:col>
      <xdr:colOff>453573</xdr:colOff>
      <xdr:row>4</xdr:row>
      <xdr:rowOff>72571</xdr:rowOff>
    </xdr:to>
    <xdr:pic>
      <xdr:nvPicPr>
        <xdr:cNvPr id="2" name="Imagen 1" descr="firma-electronica">
          <a:extLst>
            <a:ext uri="{FF2B5EF4-FFF2-40B4-BE49-F238E27FC236}">
              <a16:creationId xmlns:a16="http://schemas.microsoft.com/office/drawing/2014/main" id="{0F4E3B43-8E93-4A9E-AB68-950BE16D64F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11" t="2155" r="3119" b="65923"/>
        <a:stretch/>
      </xdr:blipFill>
      <xdr:spPr bwMode="auto">
        <a:xfrm>
          <a:off x="766992" y="78804"/>
          <a:ext cx="1944006" cy="67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18</xdr:col>
      <xdr:colOff>85725</xdr:colOff>
      <xdr:row>177</xdr:row>
      <xdr:rowOff>76200</xdr:rowOff>
    </xdr:from>
    <xdr:ext cx="5332942" cy="3649133"/>
    <xdr:graphicFrame macro="">
      <xdr:nvGraphicFramePr>
        <xdr:cNvPr id="2" name="Chart 1">
          <a:extLst>
            <a:ext uri="{FF2B5EF4-FFF2-40B4-BE49-F238E27FC236}">
              <a16:creationId xmlns:a16="http://schemas.microsoft.com/office/drawing/2014/main" id="{45010AF8-07D4-4EFD-BE2E-2B0E3ECCA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0</xdr:colOff>
      <xdr:row>0</xdr:row>
      <xdr:rowOff>0</xdr:rowOff>
    </xdr:from>
    <xdr:ext cx="2558028" cy="1066316"/>
    <xdr:pic>
      <xdr:nvPicPr>
        <xdr:cNvPr id="3" name="image1.png">
          <a:extLst>
            <a:ext uri="{FF2B5EF4-FFF2-40B4-BE49-F238E27FC236}">
              <a16:creationId xmlns:a16="http://schemas.microsoft.com/office/drawing/2014/main" id="{6810EB1F-9469-4D6E-8172-C65075696E19}"/>
            </a:ext>
          </a:extLst>
        </xdr:cNvPr>
        <xdr:cNvPicPr preferRelativeResize="0"/>
      </xdr:nvPicPr>
      <xdr:blipFill>
        <a:blip xmlns:r="http://schemas.openxmlformats.org/officeDocument/2006/relationships" r:embed="rId2" cstate="print"/>
        <a:stretch>
          <a:fillRect/>
        </a:stretch>
      </xdr:blipFill>
      <xdr:spPr>
        <a:xfrm>
          <a:off x="0" y="0"/>
          <a:ext cx="2558028" cy="106631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Perfil/Escritorio/CS/Plantilla%20para%20calificacion%20de%20VeR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0.41\Servidor_Archivos\Perfil\Escritorio\CS\Plantilla%20para%20calificacion%20de%20VeR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erfil\Escritorio\CS\Plantilla%20para%20calificacion%20de%20VeRR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lan%20de%20Acci&#243;n%20Anual%202020\Matriz%20Plan%20de%20Accion%20Anual%202020%20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Glosario de términos "/>
      <sheetName val="Evaluación"/>
      <sheetName val="Hoja3"/>
      <sheetName val="Hoja2"/>
      <sheetName val="Dato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Glosario de términos "/>
      <sheetName val="Evaluación"/>
      <sheetName val="Hoja3"/>
      <sheetName val="Hoja2"/>
      <sheetName val="Dato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Glosario de términos "/>
      <sheetName val="Evaluación"/>
      <sheetName val="Hoja3"/>
      <sheetName val="Hoja2"/>
      <sheetName val="Dato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gración_PAA"/>
      <sheetName val="Plan_de_Acción_Anual_2020"/>
      <sheetName val="Gráfico1"/>
      <sheetName val="PINAR"/>
      <sheetName val="Plan_Anual_Adquisiciones"/>
      <sheetName val="Plan_de_Vacantes"/>
      <sheetName val="Plan_de_Previsión"/>
      <sheetName val="PETH"/>
      <sheetName val="PIC"/>
      <sheetName val="Plan_de_Incentivos"/>
      <sheetName val="PSST"/>
      <sheetName val="PAAC"/>
      <sheetName val="01"/>
      <sheetName val="02"/>
      <sheetName val="03"/>
      <sheetName val="04"/>
      <sheetName val="05"/>
      <sheetName val="06"/>
      <sheetName val="PETI"/>
      <sheetName val="Tratamiento_de_riesgos"/>
      <sheetName val="Seguridad_de_Información"/>
      <sheetName val="Matriz Plan de Accion Anual 202"/>
    </sheetNames>
    <definedNames>
      <definedName name="Hoja17.Integración_PAA"/>
    </defined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persons/person.xml><?xml version="1.0" encoding="utf-8"?>
<personList xmlns="http://schemas.microsoft.com/office/spreadsheetml/2018/threadedcomments" xmlns:x="http://schemas.openxmlformats.org/spreadsheetml/2006/main">
  <person displayName="Arias Fisco Erika Ximena" id="{165C972A-D09E-4786-89C4-44EF75CCE74A}" userId="S::earias@fiduprevisora.com.co::7863cc83-97e9-46ae-bfc6-171c7077437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T160" dT="2025-12-31T14:09:05.08" personId="{165C972A-D09E-4786-89C4-44EF75CCE74A}" id="{80FF638D-205A-43CF-8BED-3201D241DF63}">
    <text>Validemos la fecha del mismo teniendo en cuenta la certificación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9.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1CBD-B1B1-452B-9430-3AD3AE7DB237}">
  <sheetPr>
    <tabColor rgb="FF00447C"/>
  </sheetPr>
  <dimension ref="A42:P66"/>
  <sheetViews>
    <sheetView showGridLines="0" topLeftCell="A23" zoomScale="70" zoomScaleNormal="70" workbookViewId="0">
      <selection activeCell="P27" sqref="P27"/>
    </sheetView>
  </sheetViews>
  <sheetFormatPr baseColWidth="10" defaultColWidth="0" defaultRowHeight="15"/>
  <cols>
    <col min="1" max="1" width="10.140625" customWidth="1"/>
    <col min="2" max="14" width="11.42578125" customWidth="1"/>
    <col min="15" max="15" width="10.42578125" customWidth="1"/>
    <col min="16" max="16" width="7.5703125" customWidth="1"/>
    <col min="17" max="16384" width="11.42578125" hidden="1"/>
  </cols>
  <sheetData>
    <row r="42" spans="1:11">
      <c r="A42" s="1"/>
      <c r="B42" s="1"/>
      <c r="C42" s="1"/>
      <c r="D42" s="1"/>
      <c r="E42" s="1"/>
      <c r="F42" s="1"/>
      <c r="G42" s="1"/>
      <c r="H42" s="1"/>
      <c r="I42" s="1"/>
      <c r="J42" s="1"/>
      <c r="K42" s="1"/>
    </row>
    <row r="43" spans="1:11">
      <c r="A43" s="1"/>
      <c r="B43" s="1"/>
      <c r="C43" s="1"/>
      <c r="D43" s="1"/>
      <c r="E43" s="1"/>
      <c r="F43" s="1"/>
      <c r="G43" s="1"/>
      <c r="H43" s="1"/>
      <c r="I43" s="1"/>
      <c r="J43" s="1"/>
      <c r="K43" s="1"/>
    </row>
    <row r="54" spans="13:15">
      <c r="M54" s="178"/>
      <c r="N54" s="178"/>
      <c r="O54" s="178"/>
    </row>
    <row r="66" spans="13:15">
      <c r="M66" s="179" t="s">
        <v>0</v>
      </c>
      <c r="N66" s="179"/>
      <c r="O66" s="179"/>
    </row>
  </sheetData>
  <sheetProtection selectLockedCells="1" selectUnlockedCells="1"/>
  <mergeCells count="2">
    <mergeCell ref="M54:O54"/>
    <mergeCell ref="M66:O6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BD288-88D2-476F-8CDF-98C1EA079CD1}">
  <sheetPr>
    <tabColor rgb="FFC00000"/>
  </sheetPr>
  <dimension ref="B1:K25"/>
  <sheetViews>
    <sheetView showGridLines="0" topLeftCell="E16" zoomScale="90" zoomScaleNormal="90" workbookViewId="0">
      <selection activeCell="M16" sqref="M16"/>
    </sheetView>
  </sheetViews>
  <sheetFormatPr baseColWidth="10" defaultColWidth="11.42578125" defaultRowHeight="13.5"/>
  <cols>
    <col min="1" max="1" width="1.42578125" style="2" customWidth="1"/>
    <col min="2" max="2" width="29.85546875" style="2" customWidth="1"/>
    <col min="3" max="3" width="32.42578125" style="2" customWidth="1"/>
    <col min="4" max="4" width="40.28515625" style="2" customWidth="1"/>
    <col min="5" max="5" width="41.5703125" style="2" customWidth="1"/>
    <col min="6" max="6" width="14.140625" style="4" customWidth="1"/>
    <col min="7" max="7" width="14.140625" style="33" customWidth="1"/>
    <col min="8" max="8" width="31.7109375" style="2" customWidth="1"/>
    <col min="9" max="9" width="17.42578125" style="2" customWidth="1"/>
    <col min="10" max="10" width="30" style="2" customWidth="1"/>
    <col min="11" max="11" width="24.42578125" style="2" customWidth="1"/>
    <col min="12" max="16384" width="11.42578125" style="2"/>
  </cols>
  <sheetData>
    <row r="1" spans="2:11">
      <c r="G1" s="4"/>
    </row>
    <row r="2" spans="2:11" ht="15" customHeight="1">
      <c r="B2" s="19"/>
      <c r="D2" s="534" t="s">
        <v>41</v>
      </c>
      <c r="E2" s="533"/>
      <c r="F2" s="533"/>
      <c r="G2" s="533"/>
      <c r="H2" s="533"/>
    </row>
    <row r="3" spans="2:11" ht="13.5" customHeight="1">
      <c r="B3" s="19"/>
      <c r="C3" s="21"/>
      <c r="D3" s="533"/>
      <c r="E3" s="533"/>
      <c r="F3" s="533"/>
      <c r="G3" s="533"/>
      <c r="H3" s="533"/>
    </row>
    <row r="4" spans="2:11" ht="13.5" customHeight="1">
      <c r="B4" s="19"/>
      <c r="C4" s="21"/>
      <c r="D4" s="533"/>
      <c r="E4" s="533"/>
      <c r="F4" s="533"/>
      <c r="G4" s="533"/>
      <c r="H4" s="533"/>
    </row>
    <row r="5" spans="2:11" ht="13.5" customHeight="1">
      <c r="B5" s="19"/>
      <c r="C5" s="21"/>
      <c r="D5" s="533"/>
      <c r="E5" s="533"/>
      <c r="F5" s="533"/>
      <c r="G5" s="533"/>
      <c r="H5" s="533"/>
    </row>
    <row r="6" spans="2:11" ht="13.5" customHeight="1">
      <c r="B6" s="19"/>
      <c r="C6" s="21"/>
      <c r="D6" s="533"/>
      <c r="E6" s="533"/>
      <c r="F6" s="533"/>
      <c r="G6" s="533"/>
      <c r="H6" s="533"/>
    </row>
    <row r="7" spans="2:11" ht="13.5" customHeight="1">
      <c r="B7" s="19"/>
      <c r="C7" s="21"/>
      <c r="D7" s="533"/>
      <c r="E7" s="533"/>
      <c r="F7" s="533"/>
      <c r="G7" s="533"/>
      <c r="H7" s="533"/>
    </row>
    <row r="8" spans="2:11" ht="13.5" customHeight="1">
      <c r="B8" s="19"/>
      <c r="C8" s="21"/>
      <c r="D8" s="533"/>
      <c r="E8" s="533"/>
      <c r="F8" s="533"/>
      <c r="G8" s="533"/>
      <c r="H8" s="533"/>
    </row>
    <row r="9" spans="2:11" ht="13.5" customHeight="1">
      <c r="B9" s="19"/>
      <c r="C9" s="21"/>
      <c r="D9" s="533"/>
      <c r="E9" s="533"/>
      <c r="F9" s="533"/>
      <c r="G9" s="533"/>
      <c r="H9" s="533"/>
    </row>
    <row r="10" spans="2:11" ht="13.5" customHeight="1">
      <c r="B10" s="19"/>
      <c r="C10" s="21"/>
      <c r="D10" s="533"/>
      <c r="E10" s="533"/>
      <c r="F10" s="533"/>
      <c r="G10" s="533"/>
      <c r="H10" s="533"/>
    </row>
    <row r="11" spans="2:11" s="22" customFormat="1" ht="18.75" customHeight="1">
      <c r="B11" s="19"/>
      <c r="C11" s="21"/>
      <c r="D11" s="533"/>
      <c r="E11" s="533"/>
      <c r="F11" s="533"/>
      <c r="G11" s="533"/>
      <c r="H11" s="533"/>
    </row>
    <row r="12" spans="2:11" s="22" customFormat="1" ht="25.5" customHeight="1">
      <c r="B12" s="19"/>
      <c r="C12" s="21"/>
      <c r="D12" s="533"/>
      <c r="E12" s="533"/>
      <c r="F12" s="533"/>
      <c r="G12" s="533"/>
      <c r="H12" s="533"/>
    </row>
    <row r="13" spans="2:11" s="22" customFormat="1" ht="14.25" customHeight="1">
      <c r="B13" s="19"/>
      <c r="C13" s="21"/>
      <c r="D13" s="21"/>
      <c r="E13" s="21"/>
      <c r="F13" s="21"/>
      <c r="G13" s="21"/>
      <c r="H13" s="21"/>
    </row>
    <row r="14" spans="2:11" s="22" customFormat="1" ht="14.25" customHeight="1">
      <c r="B14" s="535"/>
      <c r="C14" s="535"/>
      <c r="D14" s="535"/>
      <c r="E14" s="535"/>
      <c r="F14" s="21"/>
      <c r="G14" s="21"/>
      <c r="H14" s="21"/>
    </row>
    <row r="15" spans="2:11" ht="66" customHeight="1">
      <c r="B15" s="23" t="s">
        <v>42</v>
      </c>
      <c r="C15" s="23" t="s">
        <v>1</v>
      </c>
      <c r="D15" s="23" t="s">
        <v>2</v>
      </c>
      <c r="E15" s="23" t="s">
        <v>3</v>
      </c>
      <c r="F15" s="24" t="s">
        <v>5</v>
      </c>
      <c r="G15" s="24" t="s">
        <v>6</v>
      </c>
      <c r="H15" s="23" t="s">
        <v>7</v>
      </c>
      <c r="I15" s="23" t="s">
        <v>8</v>
      </c>
      <c r="J15" s="23" t="s">
        <v>9</v>
      </c>
      <c r="K15" s="23" t="s">
        <v>10</v>
      </c>
    </row>
    <row r="16" spans="2:11" s="22" customFormat="1" ht="115.5" customHeight="1">
      <c r="B16" s="536" t="s">
        <v>724</v>
      </c>
      <c r="C16" s="26" t="s">
        <v>43</v>
      </c>
      <c r="D16" s="26" t="s">
        <v>44</v>
      </c>
      <c r="E16" s="26" t="s">
        <v>45</v>
      </c>
      <c r="F16" s="27">
        <v>46023</v>
      </c>
      <c r="G16" s="27">
        <v>46387</v>
      </c>
      <c r="H16" s="28" t="s">
        <v>14</v>
      </c>
      <c r="I16" s="537" t="s">
        <v>46</v>
      </c>
      <c r="J16" s="25" t="s">
        <v>47</v>
      </c>
      <c r="K16" s="25" t="s">
        <v>48</v>
      </c>
    </row>
    <row r="17" spans="2:11" s="22" customFormat="1" ht="105.75" customHeight="1">
      <c r="B17" s="536"/>
      <c r="C17" s="26" t="s">
        <v>43</v>
      </c>
      <c r="D17" s="26" t="s">
        <v>49</v>
      </c>
      <c r="E17" s="26" t="s">
        <v>50</v>
      </c>
      <c r="F17" s="27">
        <v>46054</v>
      </c>
      <c r="G17" s="27">
        <v>46387</v>
      </c>
      <c r="H17" s="28" t="s">
        <v>14</v>
      </c>
      <c r="I17" s="538"/>
      <c r="J17" s="25" t="s">
        <v>51</v>
      </c>
      <c r="K17" s="25" t="s">
        <v>48</v>
      </c>
    </row>
    <row r="18" spans="2:11" s="22" customFormat="1" ht="102.75" customHeight="1">
      <c r="B18" s="536"/>
      <c r="C18" s="26" t="s">
        <v>43</v>
      </c>
      <c r="D18" s="26" t="s">
        <v>52</v>
      </c>
      <c r="E18" s="26" t="s">
        <v>53</v>
      </c>
      <c r="F18" s="27">
        <v>46023</v>
      </c>
      <c r="G18" s="27">
        <v>46387</v>
      </c>
      <c r="H18" s="28" t="s">
        <v>14</v>
      </c>
      <c r="I18" s="538"/>
      <c r="J18" s="29" t="s">
        <v>54</v>
      </c>
      <c r="K18" s="29" t="s">
        <v>55</v>
      </c>
    </row>
    <row r="19" spans="2:11" s="22" customFormat="1" ht="89.25" customHeight="1">
      <c r="B19" s="536"/>
      <c r="C19" s="26" t="s">
        <v>43</v>
      </c>
      <c r="D19" s="26" t="s">
        <v>56</v>
      </c>
      <c r="E19" s="26" t="s">
        <v>57</v>
      </c>
      <c r="F19" s="27">
        <v>46023</v>
      </c>
      <c r="G19" s="27">
        <v>46387</v>
      </c>
      <c r="H19" s="28" t="s">
        <v>14</v>
      </c>
      <c r="I19" s="538"/>
      <c r="J19" s="29" t="s">
        <v>58</v>
      </c>
      <c r="K19" s="25" t="s">
        <v>59</v>
      </c>
    </row>
    <row r="20" spans="2:11" s="22" customFormat="1" ht="20.25" customHeight="1">
      <c r="B20" s="19"/>
      <c r="C20" s="21"/>
      <c r="D20" s="21"/>
      <c r="E20" s="21"/>
      <c r="F20" s="21"/>
      <c r="G20" s="21"/>
      <c r="H20" s="21"/>
      <c r="K20" s="30" t="s">
        <v>60</v>
      </c>
    </row>
    <row r="23" spans="2:11" ht="21">
      <c r="E23" s="31" t="s">
        <v>61</v>
      </c>
      <c r="F23" s="32">
        <v>5</v>
      </c>
    </row>
    <row r="24" spans="2:11" ht="21">
      <c r="E24" s="31" t="s">
        <v>62</v>
      </c>
      <c r="F24" s="32">
        <v>5</v>
      </c>
    </row>
    <row r="25" spans="2:11" ht="21">
      <c r="E25" s="34" t="s">
        <v>63</v>
      </c>
      <c r="F25" s="35" t="e">
        <f>+#REF!</f>
        <v>#REF!</v>
      </c>
    </row>
  </sheetData>
  <mergeCells count="4">
    <mergeCell ref="D2:H12"/>
    <mergeCell ref="B14:E14"/>
    <mergeCell ref="B16:B19"/>
    <mergeCell ref="I16:I1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A1E2-BB31-4EC4-B2E7-C423E3FACD12}">
  <sheetPr>
    <tabColor theme="8" tint="-0.249977111117893"/>
  </sheetPr>
  <dimension ref="A2:N22"/>
  <sheetViews>
    <sheetView showGridLines="0" topLeftCell="C14" zoomScale="94" zoomScaleNormal="85" workbookViewId="0">
      <selection activeCell="C2" sqref="C2:F12"/>
    </sheetView>
  </sheetViews>
  <sheetFormatPr baseColWidth="10" defaultColWidth="0" defaultRowHeight="13.5"/>
  <cols>
    <col min="1" max="1" width="1.42578125" style="2" customWidth="1"/>
    <col min="2" max="7" width="36.28515625" style="2" customWidth="1"/>
    <col min="8" max="9" width="9.5703125" style="2" customWidth="1"/>
    <col min="10" max="10" width="23.5703125" style="2" customWidth="1"/>
    <col min="11" max="11" width="26.42578125" style="2" customWidth="1"/>
    <col min="12" max="14" width="0" style="2" hidden="1" customWidth="1"/>
    <col min="15" max="16384" width="11.42578125" style="2" hidden="1"/>
  </cols>
  <sheetData>
    <row r="2" spans="2:10" ht="15" customHeight="1">
      <c r="B2" s="19"/>
      <c r="C2" s="539" t="s">
        <v>726</v>
      </c>
      <c r="D2" s="540"/>
      <c r="E2" s="540"/>
      <c r="F2" s="540"/>
      <c r="G2" s="21"/>
      <c r="H2" s="21"/>
      <c r="I2" s="21"/>
      <c r="J2" s="21"/>
    </row>
    <row r="3" spans="2:10" ht="13.5" customHeight="1">
      <c r="B3" s="19"/>
      <c r="C3" s="540"/>
      <c r="D3" s="540"/>
      <c r="E3" s="540"/>
      <c r="F3" s="540"/>
      <c r="G3" s="21"/>
      <c r="H3" s="21"/>
      <c r="I3" s="21"/>
      <c r="J3" s="21"/>
    </row>
    <row r="4" spans="2:10" ht="13.5" customHeight="1">
      <c r="B4" s="19"/>
      <c r="C4" s="540"/>
      <c r="D4" s="540"/>
      <c r="E4" s="540"/>
      <c r="F4" s="540"/>
      <c r="G4" s="21"/>
      <c r="H4" s="21"/>
      <c r="I4" s="21"/>
      <c r="J4" s="21"/>
    </row>
    <row r="5" spans="2:10" ht="13.5" customHeight="1">
      <c r="B5" s="19"/>
      <c r="C5" s="540"/>
      <c r="D5" s="540"/>
      <c r="E5" s="540"/>
      <c r="F5" s="540"/>
      <c r="G5" s="21"/>
      <c r="H5" s="21"/>
      <c r="I5" s="21"/>
      <c r="J5" s="21"/>
    </row>
    <row r="6" spans="2:10" ht="13.5" customHeight="1">
      <c r="B6" s="19"/>
      <c r="C6" s="540"/>
      <c r="D6" s="540"/>
      <c r="E6" s="540"/>
      <c r="F6" s="540"/>
      <c r="G6" s="21"/>
      <c r="H6" s="21"/>
      <c r="I6" s="21"/>
      <c r="J6" s="21"/>
    </row>
    <row r="7" spans="2:10" ht="13.5" customHeight="1">
      <c r="B7" s="19"/>
      <c r="C7" s="540"/>
      <c r="D7" s="540"/>
      <c r="E7" s="540"/>
      <c r="F7" s="540"/>
      <c r="G7" s="21"/>
      <c r="H7" s="21"/>
      <c r="I7" s="21"/>
      <c r="J7" s="21"/>
    </row>
    <row r="8" spans="2:10" ht="13.5" customHeight="1">
      <c r="B8" s="19"/>
      <c r="C8" s="540"/>
      <c r="D8" s="540"/>
      <c r="E8" s="540"/>
      <c r="F8" s="540"/>
      <c r="G8" s="21"/>
      <c r="H8" s="21"/>
      <c r="I8" s="21"/>
      <c r="J8" s="21"/>
    </row>
    <row r="9" spans="2:10" ht="13.5" customHeight="1">
      <c r="B9" s="19"/>
      <c r="C9" s="540"/>
      <c r="D9" s="540"/>
      <c r="E9" s="540"/>
      <c r="F9" s="540"/>
      <c r="G9" s="21"/>
      <c r="H9" s="21"/>
      <c r="I9" s="21"/>
      <c r="J9" s="21"/>
    </row>
    <row r="10" spans="2:10" ht="13.5" customHeight="1">
      <c r="B10" s="19"/>
      <c r="C10" s="540"/>
      <c r="D10" s="540"/>
      <c r="E10" s="540"/>
      <c r="F10" s="540"/>
      <c r="G10" s="21"/>
      <c r="H10" s="21"/>
      <c r="I10" s="21"/>
      <c r="J10" s="21"/>
    </row>
    <row r="11" spans="2:10" s="22" customFormat="1" ht="18.75" customHeight="1">
      <c r="B11" s="19"/>
      <c r="C11" s="540"/>
      <c r="D11" s="540"/>
      <c r="E11" s="540"/>
      <c r="F11" s="540"/>
      <c r="G11" s="21"/>
      <c r="H11" s="21"/>
      <c r="I11" s="21"/>
      <c r="J11" s="21"/>
    </row>
    <row r="12" spans="2:10" s="22" customFormat="1" ht="25.5" customHeight="1">
      <c r="B12" s="19"/>
      <c r="C12" s="540"/>
      <c r="D12" s="540"/>
      <c r="E12" s="540"/>
      <c r="F12" s="540"/>
      <c r="G12" s="21"/>
      <c r="H12" s="21"/>
      <c r="I12" s="21"/>
      <c r="J12" s="21"/>
    </row>
    <row r="13" spans="2:10" s="22" customFormat="1" ht="14.25" customHeight="1">
      <c r="B13" s="19"/>
      <c r="C13" s="21"/>
      <c r="D13" s="21"/>
      <c r="E13" s="21"/>
      <c r="F13" s="21"/>
      <c r="G13" s="21"/>
      <c r="H13" s="21"/>
      <c r="I13" s="21"/>
      <c r="J13" s="21"/>
    </row>
    <row r="14" spans="2:10" s="22" customFormat="1" ht="14.25" customHeight="1">
      <c r="B14" s="40"/>
      <c r="C14" s="20"/>
      <c r="D14" s="20"/>
      <c r="E14" s="20"/>
      <c r="F14" s="20"/>
      <c r="G14" s="41"/>
      <c r="H14" s="41"/>
      <c r="I14" s="41"/>
      <c r="J14" s="41"/>
    </row>
    <row r="15" spans="2:10" s="22" customFormat="1" ht="5.25" customHeight="1" thickBot="1">
      <c r="B15" s="42"/>
      <c r="C15" s="43"/>
      <c r="D15" s="42"/>
      <c r="E15" s="43"/>
      <c r="G15" s="42"/>
      <c r="H15" s="42"/>
      <c r="I15" s="42"/>
      <c r="J15" s="42"/>
    </row>
    <row r="16" spans="2:10" s="22" customFormat="1" ht="47.25" customHeight="1" thickBot="1">
      <c r="B16" s="541" t="s">
        <v>89</v>
      </c>
      <c r="C16" s="542"/>
      <c r="D16" s="543"/>
      <c r="E16" s="544" t="s">
        <v>90</v>
      </c>
      <c r="F16" s="542"/>
      <c r="G16" s="545"/>
      <c r="H16" s="44"/>
      <c r="I16" s="44"/>
      <c r="J16" s="44"/>
    </row>
    <row r="17" spans="2:11" ht="45" customHeight="1" thickBot="1">
      <c r="B17" s="45" t="s">
        <v>91</v>
      </c>
      <c r="C17" s="46" t="s">
        <v>92</v>
      </c>
      <c r="D17" s="46" t="s">
        <v>93</v>
      </c>
      <c r="E17" s="46" t="s">
        <v>94</v>
      </c>
      <c r="F17" s="46" t="s">
        <v>95</v>
      </c>
      <c r="G17" s="47" t="s">
        <v>96</v>
      </c>
      <c r="H17" s="24" t="s">
        <v>5</v>
      </c>
      <c r="I17" s="24" t="s">
        <v>6</v>
      </c>
      <c r="J17" s="48" t="s">
        <v>9</v>
      </c>
      <c r="K17" s="48" t="s">
        <v>10</v>
      </c>
    </row>
    <row r="18" spans="2:11" ht="174.75" customHeight="1" thickBot="1">
      <c r="B18" s="49">
        <v>0</v>
      </c>
      <c r="C18" s="50">
        <v>0</v>
      </c>
      <c r="D18" s="50">
        <v>0</v>
      </c>
      <c r="E18" s="50">
        <v>0</v>
      </c>
      <c r="F18" s="50">
        <v>0</v>
      </c>
      <c r="G18" s="51">
        <v>0</v>
      </c>
      <c r="H18" s="52">
        <v>46054</v>
      </c>
      <c r="I18" s="52">
        <v>46387</v>
      </c>
      <c r="J18" s="53" t="s">
        <v>97</v>
      </c>
      <c r="K18" s="53" t="s">
        <v>98</v>
      </c>
    </row>
    <row r="20" spans="2:11">
      <c r="B20" s="54"/>
    </row>
    <row r="22" spans="2:11" ht="15">
      <c r="B22" s="55"/>
      <c r="C22"/>
      <c r="D22"/>
      <c r="E22"/>
    </row>
  </sheetData>
  <mergeCells count="3">
    <mergeCell ref="C2:F12"/>
    <mergeCell ref="B16:D16"/>
    <mergeCell ref="E16:G1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CF15C-342D-47D3-A37F-40796EE91B85}">
  <sheetPr>
    <tabColor theme="7" tint="-0.499984740745262"/>
  </sheetPr>
  <dimension ref="B2:R26"/>
  <sheetViews>
    <sheetView showGridLines="0" topLeftCell="D2" zoomScaleNormal="100" workbookViewId="0">
      <selection activeCell="K2" sqref="K2"/>
    </sheetView>
  </sheetViews>
  <sheetFormatPr baseColWidth="10" defaultColWidth="11.42578125" defaultRowHeight="12.75"/>
  <cols>
    <col min="1" max="1" width="1.42578125" style="57" customWidth="1"/>
    <col min="2" max="2" width="16.7109375" style="57" customWidth="1"/>
    <col min="3" max="3" width="17.140625" style="57" hidden="1" customWidth="1"/>
    <col min="4" max="4" width="14.140625" style="57" customWidth="1"/>
    <col min="5" max="5" width="35.140625" style="57" customWidth="1"/>
    <col min="6" max="6" width="14.7109375" style="76" customWidth="1"/>
    <col min="7" max="7" width="10.28515625" style="76" customWidth="1"/>
    <col min="8" max="8" width="8.42578125" style="57" customWidth="1"/>
    <col min="9" max="9" width="15.5703125" style="57" customWidth="1"/>
    <col min="10" max="10" width="11.42578125" style="57" customWidth="1"/>
    <col min="11" max="11" width="28" style="57" customWidth="1"/>
    <col min="12" max="12" width="33.7109375" style="57" customWidth="1"/>
    <col min="13" max="16384" width="11.42578125" style="57"/>
  </cols>
  <sheetData>
    <row r="2" spans="2:14">
      <c r="B2" s="56"/>
      <c r="C2" s="546" t="s">
        <v>725</v>
      </c>
      <c r="D2" s="547"/>
      <c r="E2" s="547"/>
      <c r="F2" s="547"/>
      <c r="G2" s="547"/>
      <c r="H2" s="547"/>
      <c r="I2" s="547"/>
    </row>
    <row r="3" spans="2:14">
      <c r="B3" s="56"/>
      <c r="C3" s="547"/>
      <c r="D3" s="547"/>
      <c r="E3" s="547"/>
      <c r="F3" s="547"/>
      <c r="G3" s="547"/>
      <c r="H3" s="547"/>
      <c r="I3" s="547"/>
    </row>
    <row r="4" spans="2:14">
      <c r="B4" s="56"/>
      <c r="C4" s="547"/>
      <c r="D4" s="547"/>
      <c r="E4" s="547"/>
      <c r="F4" s="547"/>
      <c r="G4" s="547"/>
      <c r="H4" s="547"/>
      <c r="I4" s="547"/>
    </row>
    <row r="5" spans="2:14">
      <c r="B5" s="56"/>
      <c r="C5" s="547"/>
      <c r="D5" s="547"/>
      <c r="E5" s="547"/>
      <c r="F5" s="547"/>
      <c r="G5" s="547"/>
      <c r="H5" s="547"/>
      <c r="I5" s="547"/>
    </row>
    <row r="6" spans="2:14">
      <c r="B6" s="56"/>
      <c r="C6" s="547"/>
      <c r="D6" s="547"/>
      <c r="E6" s="547"/>
      <c r="F6" s="547"/>
      <c r="G6" s="547"/>
      <c r="H6" s="547"/>
      <c r="I6" s="547"/>
    </row>
    <row r="7" spans="2:14">
      <c r="B7" s="56"/>
      <c r="C7" s="547"/>
      <c r="D7" s="547"/>
      <c r="E7" s="547"/>
      <c r="F7" s="547"/>
      <c r="G7" s="547"/>
      <c r="H7" s="547"/>
      <c r="I7" s="547"/>
    </row>
    <row r="8" spans="2:14">
      <c r="B8" s="56"/>
      <c r="C8" s="547"/>
      <c r="D8" s="547"/>
      <c r="E8" s="547"/>
      <c r="F8" s="547"/>
      <c r="G8" s="547"/>
      <c r="H8" s="547"/>
      <c r="I8" s="547"/>
    </row>
    <row r="9" spans="2:14">
      <c r="B9" s="56"/>
      <c r="C9" s="547"/>
      <c r="D9" s="547"/>
      <c r="E9" s="547"/>
      <c r="F9" s="547"/>
      <c r="G9" s="547"/>
      <c r="H9" s="547"/>
      <c r="I9" s="547"/>
    </row>
    <row r="10" spans="2:14">
      <c r="B10" s="56"/>
      <c r="C10" s="547"/>
      <c r="D10" s="547"/>
      <c r="E10" s="547"/>
      <c r="F10" s="547"/>
      <c r="G10" s="547"/>
      <c r="H10" s="547"/>
      <c r="I10" s="547"/>
    </row>
    <row r="11" spans="2:14">
      <c r="B11" s="56"/>
      <c r="C11" s="547"/>
      <c r="D11" s="547"/>
      <c r="E11" s="547"/>
      <c r="F11" s="547"/>
      <c r="G11" s="547"/>
      <c r="H11" s="547"/>
      <c r="I11" s="547"/>
    </row>
    <row r="12" spans="2:14">
      <c r="B12" s="56"/>
      <c r="C12" s="547"/>
      <c r="D12" s="547"/>
      <c r="E12" s="547"/>
      <c r="F12" s="547"/>
      <c r="G12" s="547"/>
      <c r="H12" s="547"/>
      <c r="I12" s="547"/>
    </row>
    <row r="13" spans="2:14">
      <c r="B13" s="56"/>
      <c r="C13" s="58"/>
      <c r="D13" s="58"/>
      <c r="E13" s="58"/>
      <c r="F13" s="58"/>
      <c r="G13" s="58"/>
      <c r="H13" s="58"/>
    </row>
    <row r="14" spans="2:14">
      <c r="B14" s="59"/>
      <c r="C14" s="60"/>
      <c r="D14" s="59"/>
      <c r="E14" s="60"/>
      <c r="F14" s="61"/>
      <c r="G14" s="61"/>
      <c r="H14" s="62"/>
    </row>
    <row r="15" spans="2:14" ht="76.5">
      <c r="B15" s="63" t="s">
        <v>42</v>
      </c>
      <c r="C15" s="63" t="s">
        <v>1</v>
      </c>
      <c r="D15" s="63" t="s">
        <v>2</v>
      </c>
      <c r="E15" s="63" t="s">
        <v>3</v>
      </c>
      <c r="F15" s="63" t="s">
        <v>4</v>
      </c>
      <c r="G15" s="64" t="s">
        <v>5</v>
      </c>
      <c r="H15" s="64" t="s">
        <v>6</v>
      </c>
      <c r="I15" s="63" t="s">
        <v>7</v>
      </c>
      <c r="J15" s="63" t="s">
        <v>8</v>
      </c>
      <c r="K15" s="63" t="s">
        <v>9</v>
      </c>
      <c r="L15" s="63" t="s">
        <v>10</v>
      </c>
    </row>
    <row r="16" spans="2:14" ht="119.25" customHeight="1">
      <c r="B16" s="548" t="s">
        <v>99</v>
      </c>
      <c r="C16" s="65" t="s">
        <v>100</v>
      </c>
      <c r="D16" s="65" t="s">
        <v>101</v>
      </c>
      <c r="E16" s="66" t="s">
        <v>102</v>
      </c>
      <c r="F16" s="65" t="s">
        <v>103</v>
      </c>
      <c r="G16" s="67">
        <v>46054</v>
      </c>
      <c r="H16" s="67">
        <v>46387</v>
      </c>
      <c r="I16" s="68" t="s">
        <v>104</v>
      </c>
      <c r="J16" s="65" t="s">
        <v>105</v>
      </c>
      <c r="K16" s="69" t="s">
        <v>106</v>
      </c>
      <c r="L16" s="69" t="s">
        <v>107</v>
      </c>
      <c r="N16" s="70"/>
    </row>
    <row r="17" spans="2:18" ht="89.25">
      <c r="B17" s="548"/>
      <c r="C17" s="65" t="s">
        <v>100</v>
      </c>
      <c r="D17" s="65" t="s">
        <v>108</v>
      </c>
      <c r="E17" s="66" t="s">
        <v>109</v>
      </c>
      <c r="F17" s="65" t="s">
        <v>103</v>
      </c>
      <c r="G17" s="71">
        <v>46054</v>
      </c>
      <c r="H17" s="71">
        <v>46387</v>
      </c>
      <c r="I17" s="68" t="s">
        <v>104</v>
      </c>
      <c r="J17" s="72" t="s">
        <v>105</v>
      </c>
      <c r="K17" s="73" t="s">
        <v>97</v>
      </c>
      <c r="L17" s="73" t="s">
        <v>110</v>
      </c>
    </row>
    <row r="18" spans="2:18" ht="63.75">
      <c r="B18" s="548"/>
      <c r="C18" s="65" t="s">
        <v>100</v>
      </c>
      <c r="D18" s="65" t="s">
        <v>111</v>
      </c>
      <c r="E18" s="66" t="s">
        <v>112</v>
      </c>
      <c r="F18" s="65" t="s">
        <v>103</v>
      </c>
      <c r="G18" s="71">
        <v>46054</v>
      </c>
      <c r="H18" s="71">
        <v>46387</v>
      </c>
      <c r="I18" s="68" t="s">
        <v>104</v>
      </c>
      <c r="J18" s="72" t="s">
        <v>105</v>
      </c>
      <c r="K18" s="73" t="s">
        <v>113</v>
      </c>
      <c r="L18" s="73" t="s">
        <v>114</v>
      </c>
    </row>
    <row r="19" spans="2:18" ht="51">
      <c r="B19" s="548"/>
      <c r="C19" s="65" t="s">
        <v>100</v>
      </c>
      <c r="D19" s="65" t="s">
        <v>115</v>
      </c>
      <c r="E19" s="74" t="s">
        <v>116</v>
      </c>
      <c r="F19" s="65" t="s">
        <v>103</v>
      </c>
      <c r="G19" s="71">
        <v>46054</v>
      </c>
      <c r="H19" s="71">
        <v>46387</v>
      </c>
      <c r="I19" s="68" t="s">
        <v>104</v>
      </c>
      <c r="J19" s="72" t="s">
        <v>105</v>
      </c>
      <c r="K19" s="73" t="s">
        <v>117</v>
      </c>
      <c r="L19" s="73" t="s">
        <v>118</v>
      </c>
    </row>
    <row r="20" spans="2:18" ht="38.25">
      <c r="B20" s="548"/>
      <c r="C20" s="65" t="s">
        <v>100</v>
      </c>
      <c r="D20" s="65" t="s">
        <v>119</v>
      </c>
      <c r="E20" s="74" t="s">
        <v>120</v>
      </c>
      <c r="F20" s="65" t="s">
        <v>103</v>
      </c>
      <c r="G20" s="71">
        <v>46054</v>
      </c>
      <c r="H20" s="71">
        <v>46387</v>
      </c>
      <c r="I20" s="68" t="s">
        <v>104</v>
      </c>
      <c r="J20" s="72" t="s">
        <v>105</v>
      </c>
      <c r="K20" s="73" t="s">
        <v>117</v>
      </c>
      <c r="L20" s="73" t="s">
        <v>121</v>
      </c>
      <c r="O20" s="70"/>
      <c r="R20" s="70"/>
    </row>
    <row r="21" spans="2:18" ht="89.25">
      <c r="B21" s="548"/>
      <c r="C21" s="65" t="s">
        <v>100</v>
      </c>
      <c r="D21" s="65" t="s">
        <v>122</v>
      </c>
      <c r="E21" s="65" t="s">
        <v>123</v>
      </c>
      <c r="F21" s="65" t="s">
        <v>103</v>
      </c>
      <c r="G21" s="71">
        <v>46054</v>
      </c>
      <c r="H21" s="71">
        <v>46387</v>
      </c>
      <c r="I21" s="68" t="s">
        <v>104</v>
      </c>
      <c r="J21" s="72" t="s">
        <v>105</v>
      </c>
      <c r="K21" s="73" t="s">
        <v>124</v>
      </c>
      <c r="L21" s="73" t="s">
        <v>125</v>
      </c>
    </row>
    <row r="22" spans="2:18" ht="38.25">
      <c r="B22" s="548"/>
      <c r="C22" s="65" t="s">
        <v>100</v>
      </c>
      <c r="D22" s="65" t="s">
        <v>126</v>
      </c>
      <c r="E22" s="74" t="s">
        <v>127</v>
      </c>
      <c r="F22" s="65" t="s">
        <v>103</v>
      </c>
      <c r="G22" s="71">
        <v>46054</v>
      </c>
      <c r="H22" s="71">
        <v>46387</v>
      </c>
      <c r="I22" s="68" t="s">
        <v>104</v>
      </c>
      <c r="J22" s="72" t="s">
        <v>105</v>
      </c>
      <c r="K22" s="73" t="s">
        <v>128</v>
      </c>
      <c r="L22" s="73" t="s">
        <v>129</v>
      </c>
    </row>
    <row r="23" spans="2:18" ht="63.75">
      <c r="B23" s="548"/>
      <c r="C23" s="65" t="s">
        <v>100</v>
      </c>
      <c r="D23" s="65" t="s">
        <v>130</v>
      </c>
      <c r="E23" s="75" t="s">
        <v>131</v>
      </c>
      <c r="F23" s="65" t="s">
        <v>103</v>
      </c>
      <c r="G23" s="71">
        <v>46054</v>
      </c>
      <c r="H23" s="71">
        <v>46387</v>
      </c>
      <c r="I23" s="68" t="s">
        <v>104</v>
      </c>
      <c r="J23" s="72" t="s">
        <v>105</v>
      </c>
      <c r="K23" s="73" t="s">
        <v>117</v>
      </c>
      <c r="L23" s="73" t="s">
        <v>132</v>
      </c>
    </row>
    <row r="24" spans="2:18" ht="51">
      <c r="B24" s="548"/>
      <c r="C24" s="65" t="s">
        <v>100</v>
      </c>
      <c r="D24" s="65" t="s">
        <v>133</v>
      </c>
      <c r="E24" s="74" t="s">
        <v>134</v>
      </c>
      <c r="F24" s="65" t="s">
        <v>103</v>
      </c>
      <c r="G24" s="71">
        <v>46054</v>
      </c>
      <c r="H24" s="71">
        <v>46387</v>
      </c>
      <c r="I24" s="68" t="s">
        <v>104</v>
      </c>
      <c r="J24" s="72" t="s">
        <v>105</v>
      </c>
      <c r="K24" s="73" t="s">
        <v>135</v>
      </c>
      <c r="L24" s="73" t="s">
        <v>136</v>
      </c>
    </row>
    <row r="26" spans="2:18">
      <c r="L26" s="77"/>
    </row>
  </sheetData>
  <autoFilter ref="B15:L24" xr:uid="{2094277E-9F2F-467C-AC96-217FF1293DCE}"/>
  <mergeCells count="2">
    <mergeCell ref="C2:I12"/>
    <mergeCell ref="B16:B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D3B3-8926-434E-9C40-4A8D0FE55743}">
  <sheetPr>
    <tabColor theme="3" tint="0.499984740745262"/>
  </sheetPr>
  <dimension ref="A1:L23"/>
  <sheetViews>
    <sheetView topLeftCell="D2" zoomScale="70" zoomScaleNormal="70" workbookViewId="0">
      <selection activeCell="K16" sqref="K16"/>
    </sheetView>
  </sheetViews>
  <sheetFormatPr baseColWidth="10" defaultRowHeight="15"/>
  <cols>
    <col min="1" max="1" width="31.85546875" customWidth="1"/>
    <col min="2" max="2" width="40.5703125" customWidth="1"/>
    <col min="3" max="3" width="60.7109375" customWidth="1"/>
    <col min="4" max="4" width="31" customWidth="1"/>
    <col min="5" max="5" width="21" customWidth="1"/>
    <col min="6" max="6" width="18.5703125" customWidth="1"/>
    <col min="7" max="7" width="20.7109375" customWidth="1"/>
    <col min="8" max="8" width="21.28515625" customWidth="1"/>
    <col min="9" max="9" width="54.5703125" customWidth="1"/>
    <col min="10" max="10" width="34" customWidth="1"/>
    <col min="12" max="12" width="33.7109375" customWidth="1"/>
  </cols>
  <sheetData>
    <row r="1" spans="1:12">
      <c r="A1" s="2"/>
      <c r="B1" s="2"/>
      <c r="C1" s="2"/>
      <c r="D1" s="3"/>
      <c r="E1" s="4"/>
      <c r="F1" s="4"/>
      <c r="G1" s="4"/>
      <c r="H1" s="3"/>
      <c r="I1" s="2"/>
    </row>
    <row r="2" spans="1:12" ht="15" customHeight="1">
      <c r="A2" s="180" t="s">
        <v>727</v>
      </c>
      <c r="B2" s="180"/>
      <c r="C2" s="180"/>
      <c r="D2" s="180"/>
      <c r="E2" s="180"/>
      <c r="F2" s="180"/>
      <c r="G2" s="180"/>
      <c r="H2" s="180"/>
      <c r="I2" s="180"/>
      <c r="J2" s="180"/>
    </row>
    <row r="3" spans="1:12" ht="15" customHeight="1">
      <c r="A3" s="180"/>
      <c r="B3" s="180"/>
      <c r="C3" s="180"/>
      <c r="D3" s="180"/>
      <c r="E3" s="180"/>
      <c r="F3" s="180"/>
      <c r="G3" s="180"/>
      <c r="H3" s="180"/>
      <c r="I3" s="180"/>
      <c r="J3" s="180"/>
    </row>
    <row r="4" spans="1:12" ht="15" customHeight="1">
      <c r="A4" s="180"/>
      <c r="B4" s="180"/>
      <c r="C4" s="180"/>
      <c r="D4" s="180"/>
      <c r="E4" s="180"/>
      <c r="F4" s="180"/>
      <c r="G4" s="180"/>
      <c r="H4" s="180"/>
      <c r="I4" s="180"/>
      <c r="J4" s="180"/>
    </row>
    <row r="5" spans="1:12" ht="15" customHeight="1">
      <c r="A5" s="180"/>
      <c r="B5" s="180"/>
      <c r="C5" s="180"/>
      <c r="D5" s="180"/>
      <c r="E5" s="180"/>
      <c r="F5" s="180"/>
      <c r="G5" s="180"/>
      <c r="H5" s="180"/>
      <c r="I5" s="180"/>
      <c r="J5" s="180"/>
    </row>
    <row r="6" spans="1:12" ht="15" customHeight="1">
      <c r="A6" s="180"/>
      <c r="B6" s="180"/>
      <c r="C6" s="180"/>
      <c r="D6" s="180"/>
      <c r="E6" s="180"/>
      <c r="F6" s="180"/>
      <c r="G6" s="180"/>
      <c r="H6" s="180"/>
      <c r="I6" s="180"/>
      <c r="J6" s="180"/>
    </row>
    <row r="7" spans="1:12" ht="15" customHeight="1">
      <c r="A7" s="180"/>
      <c r="B7" s="180"/>
      <c r="C7" s="180"/>
      <c r="D7" s="180"/>
      <c r="E7" s="180"/>
      <c r="F7" s="180"/>
      <c r="G7" s="180"/>
      <c r="H7" s="180"/>
      <c r="I7" s="180"/>
      <c r="J7" s="180"/>
    </row>
    <row r="8" spans="1:12" ht="15" customHeight="1">
      <c r="A8" s="180"/>
      <c r="B8" s="180"/>
      <c r="C8" s="180"/>
      <c r="D8" s="180"/>
      <c r="E8" s="180"/>
      <c r="F8" s="180"/>
      <c r="G8" s="180"/>
      <c r="H8" s="180"/>
      <c r="I8" s="180"/>
      <c r="J8" s="180"/>
    </row>
    <row r="9" spans="1:12" ht="15" customHeight="1">
      <c r="A9" s="180"/>
      <c r="B9" s="180"/>
      <c r="C9" s="180"/>
      <c r="D9" s="180"/>
      <c r="E9" s="180"/>
      <c r="F9" s="180"/>
      <c r="G9" s="180"/>
      <c r="H9" s="180"/>
      <c r="I9" s="180"/>
      <c r="J9" s="180"/>
    </row>
    <row r="10" spans="1:12" ht="15" customHeight="1">
      <c r="A10" s="180"/>
      <c r="B10" s="180"/>
      <c r="C10" s="180"/>
      <c r="D10" s="180"/>
      <c r="E10" s="180"/>
      <c r="F10" s="180"/>
      <c r="G10" s="180"/>
      <c r="H10" s="180"/>
      <c r="I10" s="180"/>
      <c r="J10" s="180"/>
    </row>
    <row r="11" spans="1:12" ht="15" customHeight="1">
      <c r="A11" s="180"/>
      <c r="B11" s="180"/>
      <c r="C11" s="180"/>
      <c r="D11" s="180"/>
      <c r="E11" s="180"/>
      <c r="F11" s="180"/>
      <c r="G11" s="180"/>
      <c r="H11" s="180"/>
      <c r="I11" s="180"/>
      <c r="J11" s="180"/>
    </row>
    <row r="12" spans="1:12" ht="15" customHeight="1">
      <c r="A12" s="180"/>
      <c r="B12" s="180"/>
      <c r="C12" s="180"/>
      <c r="D12" s="180"/>
      <c r="E12" s="180"/>
      <c r="F12" s="180"/>
      <c r="G12" s="180"/>
      <c r="H12" s="180"/>
      <c r="I12" s="180"/>
      <c r="J12" s="180"/>
    </row>
    <row r="13" spans="1:12" ht="24" customHeight="1">
      <c r="A13" s="5"/>
      <c r="B13" s="5"/>
      <c r="C13" s="5"/>
      <c r="D13" s="5"/>
      <c r="E13" s="5"/>
      <c r="F13" s="5"/>
      <c r="G13" s="5"/>
      <c r="H13" s="5"/>
      <c r="I13" s="5"/>
    </row>
    <row r="14" spans="1:12" ht="75">
      <c r="A14" s="6" t="s">
        <v>1</v>
      </c>
      <c r="B14" s="6" t="s">
        <v>2</v>
      </c>
      <c r="C14" s="6" t="s">
        <v>3</v>
      </c>
      <c r="D14" s="6" t="s">
        <v>4</v>
      </c>
      <c r="E14" s="7" t="s">
        <v>5</v>
      </c>
      <c r="F14" s="7" t="s">
        <v>6</v>
      </c>
      <c r="G14" s="6" t="s">
        <v>7</v>
      </c>
      <c r="H14" s="6" t="s">
        <v>8</v>
      </c>
      <c r="I14" s="6" t="s">
        <v>9</v>
      </c>
      <c r="J14" s="6" t="s">
        <v>10</v>
      </c>
    </row>
    <row r="15" spans="1:12" ht="46.5" customHeight="1">
      <c r="A15" s="181" t="s">
        <v>11</v>
      </c>
      <c r="B15" s="181" t="s">
        <v>12</v>
      </c>
      <c r="C15" s="8" t="s">
        <v>13</v>
      </c>
      <c r="D15" s="8" t="s">
        <v>11</v>
      </c>
      <c r="E15" s="16">
        <v>46023</v>
      </c>
      <c r="F15" s="16">
        <v>46172</v>
      </c>
      <c r="G15" s="9" t="s">
        <v>14</v>
      </c>
      <c r="H15" s="9" t="s">
        <v>15</v>
      </c>
      <c r="I15" s="10" t="s">
        <v>16</v>
      </c>
      <c r="J15" s="10" t="s">
        <v>17</v>
      </c>
      <c r="L15" s="11"/>
    </row>
    <row r="16" spans="1:12" ht="69.75" customHeight="1">
      <c r="A16" s="181"/>
      <c r="B16" s="181"/>
      <c r="C16" s="8" t="s">
        <v>18</v>
      </c>
      <c r="D16" s="12" t="s">
        <v>11</v>
      </c>
      <c r="E16" s="16">
        <v>46023</v>
      </c>
      <c r="F16" s="16">
        <v>46172</v>
      </c>
      <c r="G16" s="9" t="s">
        <v>14</v>
      </c>
      <c r="H16" s="9" t="s">
        <v>15</v>
      </c>
      <c r="I16" s="10" t="s">
        <v>19</v>
      </c>
      <c r="J16" s="10" t="s">
        <v>20</v>
      </c>
      <c r="L16" s="11"/>
    </row>
    <row r="17" spans="1:12" ht="69.75" customHeight="1">
      <c r="A17" s="181"/>
      <c r="B17" s="181"/>
      <c r="C17" s="8" t="s">
        <v>36</v>
      </c>
      <c r="D17" s="8" t="s">
        <v>11</v>
      </c>
      <c r="E17" s="16">
        <v>46023</v>
      </c>
      <c r="F17" s="16">
        <v>46172</v>
      </c>
      <c r="G17" s="9" t="s">
        <v>14</v>
      </c>
      <c r="H17" s="9" t="s">
        <v>15</v>
      </c>
      <c r="I17" s="10" t="s">
        <v>37</v>
      </c>
      <c r="J17" s="10" t="s">
        <v>17</v>
      </c>
      <c r="L17" s="11"/>
    </row>
    <row r="18" spans="1:12" ht="69.75" customHeight="1">
      <c r="A18" s="181"/>
      <c r="B18" s="181"/>
      <c r="C18" s="8" t="s">
        <v>39</v>
      </c>
      <c r="D18" s="12" t="s">
        <v>11</v>
      </c>
      <c r="E18" s="16">
        <v>46023</v>
      </c>
      <c r="F18" s="16">
        <v>46172</v>
      </c>
      <c r="G18" s="9" t="s">
        <v>14</v>
      </c>
      <c r="H18" s="9" t="s">
        <v>15</v>
      </c>
      <c r="I18" s="10" t="s">
        <v>38</v>
      </c>
      <c r="J18" s="10" t="s">
        <v>20</v>
      </c>
      <c r="L18" s="11"/>
    </row>
    <row r="19" spans="1:12" ht="56.25" customHeight="1">
      <c r="A19" s="181"/>
      <c r="B19" s="181"/>
      <c r="C19" s="8" t="s">
        <v>21</v>
      </c>
      <c r="D19" s="8" t="s">
        <v>11</v>
      </c>
      <c r="E19" s="17">
        <v>46174</v>
      </c>
      <c r="F19" s="17">
        <v>46356</v>
      </c>
      <c r="G19" s="9" t="s">
        <v>14</v>
      </c>
      <c r="H19" s="9" t="s">
        <v>15</v>
      </c>
      <c r="I19" s="10" t="s">
        <v>22</v>
      </c>
      <c r="J19" s="10" t="s">
        <v>17</v>
      </c>
      <c r="L19" s="11"/>
    </row>
    <row r="20" spans="1:12" ht="69.75" customHeight="1">
      <c r="A20" s="181"/>
      <c r="B20" s="181"/>
      <c r="C20" s="8" t="s">
        <v>23</v>
      </c>
      <c r="D20" s="12" t="s">
        <v>11</v>
      </c>
      <c r="E20" s="17">
        <v>46204</v>
      </c>
      <c r="F20" s="17">
        <v>46356</v>
      </c>
      <c r="G20" s="9" t="s">
        <v>14</v>
      </c>
      <c r="H20" s="9" t="s">
        <v>15</v>
      </c>
      <c r="I20" s="10" t="s">
        <v>24</v>
      </c>
      <c r="J20" s="10" t="s">
        <v>25</v>
      </c>
    </row>
    <row r="21" spans="1:12" ht="69.75" customHeight="1">
      <c r="A21" s="181"/>
      <c r="B21" s="8" t="s">
        <v>26</v>
      </c>
      <c r="C21" s="13" t="s">
        <v>27</v>
      </c>
      <c r="D21" s="12" t="s">
        <v>11</v>
      </c>
      <c r="E21" s="16">
        <v>46023</v>
      </c>
      <c r="F21" s="16">
        <v>46386</v>
      </c>
      <c r="G21" s="9" t="s">
        <v>14</v>
      </c>
      <c r="H21" s="9" t="s">
        <v>15</v>
      </c>
      <c r="I21" s="8" t="s">
        <v>28</v>
      </c>
      <c r="J21" s="8" t="s">
        <v>40</v>
      </c>
    </row>
    <row r="22" spans="1:12" ht="51.6" customHeight="1">
      <c r="A22" s="181"/>
      <c r="B22" s="182" t="s">
        <v>29</v>
      </c>
      <c r="C22" s="9" t="s">
        <v>30</v>
      </c>
      <c r="D22" s="12" t="s">
        <v>11</v>
      </c>
      <c r="E22" s="18">
        <v>46143</v>
      </c>
      <c r="F22" s="18">
        <v>46233</v>
      </c>
      <c r="G22" s="9" t="s">
        <v>14</v>
      </c>
      <c r="H22" s="9" t="s">
        <v>15</v>
      </c>
      <c r="I22" s="14" t="s">
        <v>31</v>
      </c>
      <c r="J22" s="8" t="s">
        <v>32</v>
      </c>
      <c r="L22" s="11"/>
    </row>
    <row r="23" spans="1:12" ht="60">
      <c r="A23" s="181"/>
      <c r="B23" s="182"/>
      <c r="C23" s="9" t="s">
        <v>33</v>
      </c>
      <c r="D23" s="12" t="s">
        <v>11</v>
      </c>
      <c r="E23" s="18">
        <v>46174</v>
      </c>
      <c r="F23" s="18">
        <v>46326</v>
      </c>
      <c r="G23" s="9" t="s">
        <v>14</v>
      </c>
      <c r="H23" s="9" t="s">
        <v>15</v>
      </c>
      <c r="I23" s="10" t="s">
        <v>34</v>
      </c>
      <c r="J23" s="15" t="s">
        <v>35</v>
      </c>
    </row>
  </sheetData>
  <mergeCells count="4">
    <mergeCell ref="A2:J12"/>
    <mergeCell ref="A15:A23"/>
    <mergeCell ref="B15:B20"/>
    <mergeCell ref="B22:B23"/>
  </mergeCells>
  <conditionalFormatting sqref="C21">
    <cfRule type="duplicateValues" dxfId="274"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E0C1-1F05-46AD-821E-603C9222F0A5}">
  <sheetPr>
    <tabColor theme="3" tint="0.249977111117893"/>
  </sheetPr>
  <dimension ref="B1:I31"/>
  <sheetViews>
    <sheetView topLeftCell="B13" zoomScale="70" zoomScaleNormal="70" workbookViewId="0">
      <selection activeCell="D19" sqref="D19"/>
    </sheetView>
  </sheetViews>
  <sheetFormatPr baseColWidth="10" defaultRowHeight="15"/>
  <cols>
    <col min="1" max="1" width="7" customWidth="1"/>
    <col min="2" max="2" width="32.7109375" customWidth="1"/>
    <col min="3" max="3" width="29.28515625" customWidth="1"/>
    <col min="4" max="4" width="59.7109375" customWidth="1"/>
    <col min="5" max="5" width="17.140625" customWidth="1"/>
    <col min="6" max="6" width="19.7109375" customWidth="1"/>
    <col min="7" max="7" width="20.42578125" customWidth="1"/>
    <col min="8" max="8" width="67.5703125" customWidth="1"/>
    <col min="9" max="9" width="45.7109375" customWidth="1"/>
    <col min="10" max="13" width="29" customWidth="1"/>
  </cols>
  <sheetData>
    <row r="1" spans="2:8" s="2" customFormat="1" ht="13.5">
      <c r="E1" s="3"/>
      <c r="F1" s="4"/>
      <c r="G1" s="4"/>
      <c r="H1" s="4"/>
    </row>
    <row r="2" spans="2:8" s="2" customFormat="1" ht="15" customHeight="1">
      <c r="B2" s="36"/>
      <c r="C2" s="180" t="s">
        <v>64</v>
      </c>
      <c r="D2" s="180"/>
      <c r="E2" s="180"/>
      <c r="F2" s="180"/>
      <c r="G2" s="180"/>
      <c r="H2" s="36"/>
    </row>
    <row r="3" spans="2:8" s="2" customFormat="1" ht="13.5" customHeight="1">
      <c r="B3" s="36"/>
      <c r="C3" s="180"/>
      <c r="D3" s="180"/>
      <c r="E3" s="180"/>
      <c r="F3" s="180"/>
      <c r="G3" s="180"/>
      <c r="H3" s="36"/>
    </row>
    <row r="4" spans="2:8" s="2" customFormat="1" ht="13.5" customHeight="1">
      <c r="B4" s="36"/>
      <c r="C4" s="180"/>
      <c r="D4" s="180"/>
      <c r="E4" s="180"/>
      <c r="F4" s="180"/>
      <c r="G4" s="180"/>
      <c r="H4" s="36"/>
    </row>
    <row r="5" spans="2:8" s="2" customFormat="1" ht="13.5" customHeight="1">
      <c r="B5" s="36"/>
      <c r="C5" s="180"/>
      <c r="D5" s="180"/>
      <c r="E5" s="180"/>
      <c r="F5" s="180"/>
      <c r="G5" s="180"/>
      <c r="H5" s="36"/>
    </row>
    <row r="6" spans="2:8" s="2" customFormat="1" ht="13.5" customHeight="1">
      <c r="B6" s="36"/>
      <c r="C6" s="180"/>
      <c r="D6" s="180"/>
      <c r="E6" s="180"/>
      <c r="F6" s="180"/>
      <c r="G6" s="180"/>
      <c r="H6" s="36"/>
    </row>
    <row r="7" spans="2:8" s="2" customFormat="1" ht="13.5" customHeight="1">
      <c r="B7" s="36"/>
      <c r="C7" s="180"/>
      <c r="D7" s="180"/>
      <c r="E7" s="180"/>
      <c r="F7" s="180"/>
      <c r="G7" s="180"/>
      <c r="H7" s="36"/>
    </row>
    <row r="8" spans="2:8" s="2" customFormat="1" ht="13.5" customHeight="1">
      <c r="B8" s="36"/>
      <c r="C8" s="180"/>
      <c r="D8" s="180"/>
      <c r="E8" s="180"/>
      <c r="F8" s="180"/>
      <c r="G8" s="180"/>
      <c r="H8" s="36"/>
    </row>
    <row r="9" spans="2:8" s="2" customFormat="1" ht="13.5" customHeight="1">
      <c r="B9" s="36"/>
      <c r="C9" s="180"/>
      <c r="D9" s="180"/>
      <c r="E9" s="180"/>
      <c r="F9" s="180"/>
      <c r="G9" s="180"/>
      <c r="H9" s="36"/>
    </row>
    <row r="10" spans="2:8" s="2" customFormat="1" ht="13.5" customHeight="1">
      <c r="B10" s="36"/>
      <c r="C10" s="180"/>
      <c r="D10" s="180"/>
      <c r="E10" s="180"/>
      <c r="F10" s="180"/>
      <c r="G10" s="180"/>
      <c r="H10" s="36"/>
    </row>
    <row r="11" spans="2:8" s="22" customFormat="1" ht="18.75" customHeight="1">
      <c r="B11" s="36"/>
      <c r="C11" s="180"/>
      <c r="D11" s="180"/>
      <c r="E11" s="180"/>
      <c r="F11" s="180"/>
      <c r="G11" s="180"/>
      <c r="H11" s="36"/>
    </row>
    <row r="12" spans="2:8" s="22" customFormat="1" ht="25.5" customHeight="1">
      <c r="B12" s="36"/>
      <c r="C12" s="180"/>
      <c r="D12" s="180"/>
      <c r="E12" s="180"/>
      <c r="F12" s="180"/>
      <c r="G12" s="180"/>
      <c r="H12" s="36"/>
    </row>
    <row r="14" spans="2:8" s="37" customFormat="1" ht="36.75" customHeight="1">
      <c r="B14" s="23" t="s">
        <v>1</v>
      </c>
      <c r="C14" s="23" t="s">
        <v>2</v>
      </c>
      <c r="D14" s="23" t="s">
        <v>3</v>
      </c>
      <c r="E14" s="23" t="s">
        <v>4</v>
      </c>
      <c r="F14" s="24" t="s">
        <v>5</v>
      </c>
      <c r="G14" s="24" t="s">
        <v>6</v>
      </c>
      <c r="H14" s="23" t="s">
        <v>65</v>
      </c>
    </row>
    <row r="15" spans="2:8" s="37" customFormat="1" ht="51.75" customHeight="1">
      <c r="B15" s="181" t="s">
        <v>66</v>
      </c>
      <c r="C15" s="8" t="s">
        <v>67</v>
      </c>
      <c r="D15" s="15" t="s">
        <v>68</v>
      </c>
      <c r="E15" s="181" t="s">
        <v>69</v>
      </c>
      <c r="F15" s="8" t="s">
        <v>70</v>
      </c>
      <c r="G15" s="8" t="s">
        <v>71</v>
      </c>
      <c r="H15" s="10" t="s">
        <v>72</v>
      </c>
    </row>
    <row r="16" spans="2:8" s="37" customFormat="1" ht="72.75" customHeight="1">
      <c r="B16" s="181"/>
      <c r="C16" s="183" t="s">
        <v>73</v>
      </c>
      <c r="D16" s="15" t="s">
        <v>74</v>
      </c>
      <c r="E16" s="181"/>
      <c r="F16" s="8" t="s">
        <v>70</v>
      </c>
      <c r="G16" s="8" t="s">
        <v>75</v>
      </c>
      <c r="H16" s="10" t="s">
        <v>76</v>
      </c>
    </row>
    <row r="17" spans="2:9" s="37" customFormat="1" ht="65.25" customHeight="1">
      <c r="B17" s="181"/>
      <c r="C17" s="184"/>
      <c r="D17" s="15" t="s">
        <v>77</v>
      </c>
      <c r="E17" s="181"/>
      <c r="F17" s="8" t="s">
        <v>78</v>
      </c>
      <c r="G17" s="8" t="s">
        <v>79</v>
      </c>
      <c r="H17" s="10" t="s">
        <v>80</v>
      </c>
      <c r="I17" s="38"/>
    </row>
    <row r="18" spans="2:9" s="37" customFormat="1" ht="71.25" customHeight="1">
      <c r="B18" s="181"/>
      <c r="C18" s="184"/>
      <c r="D18" s="15" t="s">
        <v>81</v>
      </c>
      <c r="E18" s="181"/>
      <c r="F18" s="8" t="s">
        <v>82</v>
      </c>
      <c r="G18" s="8" t="s">
        <v>83</v>
      </c>
      <c r="H18" s="10" t="s">
        <v>84</v>
      </c>
      <c r="I18" s="38"/>
    </row>
    <row r="19" spans="2:9" s="37" customFormat="1" ht="60">
      <c r="B19" s="181"/>
      <c r="C19" s="185"/>
      <c r="D19" s="15" t="s">
        <v>85</v>
      </c>
      <c r="E19" s="181"/>
      <c r="F19" s="8" t="s">
        <v>86</v>
      </c>
      <c r="G19" s="8" t="s">
        <v>87</v>
      </c>
      <c r="H19" s="10" t="s">
        <v>88</v>
      </c>
      <c r="I19" s="38"/>
    </row>
    <row r="20" spans="2:9" s="37" customFormat="1"/>
    <row r="31" spans="2:9">
      <c r="C31" s="39"/>
    </row>
  </sheetData>
  <mergeCells count="4">
    <mergeCell ref="C2:G12"/>
    <mergeCell ref="B15:B19"/>
    <mergeCell ref="E15:E19"/>
    <mergeCell ref="C16:C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9F76-EB11-48C7-9224-218A32367918}">
  <sheetPr>
    <tabColor theme="6" tint="0.39997558519241921"/>
  </sheetPr>
  <dimension ref="B2:K16"/>
  <sheetViews>
    <sheetView showGridLines="0" topLeftCell="C14" zoomScale="80" zoomScaleNormal="80" workbookViewId="0">
      <selection activeCell="E16" sqref="E16"/>
    </sheetView>
  </sheetViews>
  <sheetFormatPr baseColWidth="10" defaultColWidth="11.42578125" defaultRowHeight="13.5"/>
  <cols>
    <col min="1" max="1" width="1.42578125" style="2" customWidth="1"/>
    <col min="2" max="2" width="29.85546875" style="2" customWidth="1"/>
    <col min="3" max="3" width="41.28515625" style="3" customWidth="1"/>
    <col min="4" max="4" width="15.5703125" style="3" customWidth="1"/>
    <col min="5" max="5" width="76.5703125" style="3" customWidth="1"/>
    <col min="6" max="6" width="20.85546875" style="4" customWidth="1"/>
    <col min="7" max="7" width="13.85546875" style="4" customWidth="1"/>
    <col min="8" max="8" width="16.7109375" style="2" customWidth="1"/>
    <col min="9" max="9" width="30.5703125" style="2" customWidth="1"/>
    <col min="10" max="10" width="18.28515625" style="2" customWidth="1"/>
    <col min="11" max="11" width="30.28515625" style="2" customWidth="1"/>
    <col min="12" max="16384" width="11.42578125" style="2"/>
  </cols>
  <sheetData>
    <row r="2" spans="2:11" ht="15" customHeight="1">
      <c r="B2" s="19"/>
      <c r="C2" s="533" t="s">
        <v>718</v>
      </c>
      <c r="D2" s="533"/>
      <c r="E2" s="533"/>
      <c r="F2" s="533"/>
      <c r="G2" s="533"/>
      <c r="H2" s="533"/>
      <c r="I2" s="533"/>
      <c r="J2" s="533"/>
      <c r="K2" s="533"/>
    </row>
    <row r="3" spans="2:11" ht="13.5" customHeight="1">
      <c r="B3" s="19"/>
      <c r="C3" s="533"/>
      <c r="D3" s="533"/>
      <c r="E3" s="533"/>
      <c r="F3" s="533"/>
      <c r="G3" s="533"/>
      <c r="H3" s="533"/>
      <c r="I3" s="533"/>
      <c r="J3" s="533"/>
      <c r="K3" s="533"/>
    </row>
    <row r="4" spans="2:11" ht="13.5" customHeight="1">
      <c r="B4" s="19"/>
      <c r="C4" s="533"/>
      <c r="D4" s="533"/>
      <c r="E4" s="533"/>
      <c r="F4" s="533"/>
      <c r="G4" s="533"/>
      <c r="H4" s="533"/>
      <c r="I4" s="533"/>
      <c r="J4" s="533"/>
      <c r="K4" s="533"/>
    </row>
    <row r="5" spans="2:11" ht="13.5" customHeight="1">
      <c r="B5" s="19"/>
      <c r="C5" s="533"/>
      <c r="D5" s="533"/>
      <c r="E5" s="533"/>
      <c r="F5" s="533"/>
      <c r="G5" s="533"/>
      <c r="H5" s="533"/>
      <c r="I5" s="533"/>
      <c r="J5" s="533"/>
      <c r="K5" s="533"/>
    </row>
    <row r="6" spans="2:11" ht="13.5" customHeight="1">
      <c r="B6" s="19"/>
      <c r="C6" s="533"/>
      <c r="D6" s="533"/>
      <c r="E6" s="533"/>
      <c r="F6" s="533"/>
      <c r="G6" s="533"/>
      <c r="H6" s="533"/>
      <c r="I6" s="533"/>
      <c r="J6" s="533"/>
      <c r="K6" s="533"/>
    </row>
    <row r="7" spans="2:11" ht="13.5" customHeight="1">
      <c r="B7" s="19"/>
      <c r="C7" s="533"/>
      <c r="D7" s="533"/>
      <c r="E7" s="533"/>
      <c r="F7" s="533"/>
      <c r="G7" s="533"/>
      <c r="H7" s="533"/>
      <c r="I7" s="533"/>
      <c r="J7" s="533"/>
      <c r="K7" s="533"/>
    </row>
    <row r="8" spans="2:11" ht="13.5" customHeight="1">
      <c r="B8" s="19"/>
      <c r="C8" s="533"/>
      <c r="D8" s="533"/>
      <c r="E8" s="533"/>
      <c r="F8" s="533"/>
      <c r="G8" s="533"/>
      <c r="H8" s="533"/>
      <c r="I8" s="533"/>
      <c r="J8" s="533"/>
      <c r="K8" s="533"/>
    </row>
    <row r="9" spans="2:11" ht="13.5" customHeight="1">
      <c r="B9" s="19"/>
      <c r="C9" s="533"/>
      <c r="D9" s="533"/>
      <c r="E9" s="533"/>
      <c r="F9" s="533"/>
      <c r="G9" s="533"/>
      <c r="H9" s="533"/>
      <c r="I9" s="533"/>
      <c r="J9" s="533"/>
      <c r="K9" s="533"/>
    </row>
    <row r="10" spans="2:11" ht="13.5" customHeight="1">
      <c r="B10" s="19"/>
      <c r="C10" s="533"/>
      <c r="D10" s="533"/>
      <c r="E10" s="533"/>
      <c r="F10" s="533"/>
      <c r="G10" s="533"/>
      <c r="H10" s="533"/>
      <c r="I10" s="533"/>
      <c r="J10" s="533"/>
      <c r="K10" s="533"/>
    </row>
    <row r="11" spans="2:11" s="22" customFormat="1" ht="18.75" customHeight="1">
      <c r="B11" s="19"/>
      <c r="C11" s="533"/>
      <c r="D11" s="533"/>
      <c r="E11" s="533"/>
      <c r="F11" s="533"/>
      <c r="G11" s="533"/>
      <c r="H11" s="533"/>
      <c r="I11" s="533"/>
      <c r="J11" s="533"/>
      <c r="K11" s="533"/>
    </row>
    <row r="12" spans="2:11" s="22" customFormat="1" ht="25.5" customHeight="1">
      <c r="B12" s="19"/>
      <c r="C12" s="533"/>
      <c r="D12" s="533"/>
      <c r="E12" s="533"/>
      <c r="F12" s="533"/>
      <c r="G12" s="533"/>
      <c r="H12" s="533"/>
      <c r="I12" s="533"/>
      <c r="J12" s="533"/>
      <c r="K12" s="533"/>
    </row>
    <row r="13" spans="2:11" s="22" customFormat="1" ht="16.5" customHeight="1">
      <c r="B13" s="42"/>
      <c r="C13" s="43"/>
      <c r="D13" s="42"/>
      <c r="E13" s="43"/>
      <c r="F13" s="171"/>
      <c r="G13" s="171"/>
    </row>
    <row r="14" spans="2:11" s="22" customFormat="1" ht="16.5" customHeight="1">
      <c r="B14" s="170" t="s">
        <v>713</v>
      </c>
      <c r="C14" s="43"/>
      <c r="D14" s="42"/>
      <c r="E14" s="43"/>
      <c r="F14" s="171"/>
      <c r="G14" s="171"/>
    </row>
    <row r="15" spans="2:11" ht="50.25" customHeight="1">
      <c r="B15" s="23" t="s">
        <v>42</v>
      </c>
      <c r="C15" s="23" t="s">
        <v>1</v>
      </c>
      <c r="D15" s="23" t="s">
        <v>2</v>
      </c>
      <c r="E15" s="23" t="s">
        <v>3</v>
      </c>
      <c r="F15" s="23" t="s">
        <v>4</v>
      </c>
      <c r="G15" s="24" t="s">
        <v>5</v>
      </c>
      <c r="H15" s="24" t="s">
        <v>6</v>
      </c>
      <c r="I15" s="23" t="s">
        <v>7</v>
      </c>
      <c r="J15" s="23" t="s">
        <v>8</v>
      </c>
      <c r="K15" s="23" t="s">
        <v>714</v>
      </c>
    </row>
    <row r="16" spans="2:11" ht="241.5" customHeight="1">
      <c r="B16" s="172"/>
      <c r="C16" s="173" t="s">
        <v>722</v>
      </c>
      <c r="D16" s="174" t="s">
        <v>715</v>
      </c>
      <c r="E16" s="177" t="s">
        <v>721</v>
      </c>
      <c r="F16" s="174" t="s">
        <v>716</v>
      </c>
      <c r="G16" s="176" t="s">
        <v>715</v>
      </c>
      <c r="H16" s="176" t="s">
        <v>715</v>
      </c>
      <c r="I16" s="176" t="s">
        <v>715</v>
      </c>
      <c r="J16" s="176" t="s">
        <v>717</v>
      </c>
      <c r="K16" s="176" t="s">
        <v>715</v>
      </c>
    </row>
  </sheetData>
  <mergeCells count="1">
    <mergeCell ref="C2:K12"/>
  </mergeCells>
  <hyperlinks>
    <hyperlink ref="B14" location="PETH!A1" display="PETH" xr:uid="{CD968B09-7FA9-4CE3-A16F-922065D86882}"/>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DC65E-1D87-4DED-985C-A1FD69BE277D}">
  <sheetPr>
    <tabColor theme="9"/>
  </sheetPr>
  <dimension ref="B2:L16"/>
  <sheetViews>
    <sheetView showGridLines="0" tabSelected="1" topLeftCell="A13" zoomScale="70" zoomScaleNormal="70" workbookViewId="0">
      <selection activeCell="E16" sqref="E16"/>
    </sheetView>
  </sheetViews>
  <sheetFormatPr baseColWidth="10" defaultColWidth="11.42578125" defaultRowHeight="13.5"/>
  <cols>
    <col min="1" max="1" width="1.42578125" style="2" customWidth="1"/>
    <col min="2" max="2" width="29.85546875" style="2" customWidth="1"/>
    <col min="3" max="3" width="41.28515625" style="3" customWidth="1"/>
    <col min="4" max="4" width="15.5703125" style="3" customWidth="1"/>
    <col min="5" max="5" width="86.5703125" style="3" customWidth="1"/>
    <col min="6" max="6" width="20.85546875" style="4" customWidth="1"/>
    <col min="7" max="7" width="13.85546875" style="4" customWidth="1"/>
    <col min="8" max="8" width="16.7109375" style="2" customWidth="1"/>
    <col min="9" max="9" width="30.5703125" style="2" customWidth="1"/>
    <col min="10" max="10" width="18.28515625" style="2" customWidth="1"/>
    <col min="11" max="11" width="30.28515625" style="2" customWidth="1"/>
    <col min="12" max="12" width="20.5703125" style="2" customWidth="1"/>
    <col min="13" max="16384" width="11.42578125" style="2"/>
  </cols>
  <sheetData>
    <row r="2" spans="2:12" ht="15" customHeight="1">
      <c r="B2" s="19"/>
      <c r="E2" s="533" t="s">
        <v>719</v>
      </c>
      <c r="F2" s="533"/>
      <c r="G2" s="533"/>
      <c r="H2" s="533"/>
      <c r="I2" s="21"/>
      <c r="J2" s="21"/>
      <c r="K2" s="21"/>
    </row>
    <row r="3" spans="2:12" ht="13.5" customHeight="1">
      <c r="B3" s="19"/>
      <c r="C3" s="21"/>
      <c r="D3" s="21"/>
      <c r="E3" s="533"/>
      <c r="F3" s="533"/>
      <c r="G3" s="533"/>
      <c r="H3" s="533"/>
      <c r="I3" s="21"/>
      <c r="J3" s="21"/>
      <c r="K3" s="21"/>
    </row>
    <row r="4" spans="2:12" ht="13.5" customHeight="1">
      <c r="B4" s="19"/>
      <c r="C4" s="21"/>
      <c r="D4" s="21"/>
      <c r="E4" s="533"/>
      <c r="F4" s="533"/>
      <c r="G4" s="533"/>
      <c r="H4" s="533"/>
      <c r="I4" s="21"/>
      <c r="J4" s="21"/>
      <c r="K4" s="21"/>
    </row>
    <row r="5" spans="2:12" ht="13.5" customHeight="1">
      <c r="B5" s="19"/>
      <c r="C5" s="21"/>
      <c r="D5" s="21"/>
      <c r="E5" s="533"/>
      <c r="F5" s="533"/>
      <c r="G5" s="533"/>
      <c r="H5" s="533"/>
      <c r="I5" s="21"/>
      <c r="J5" s="21"/>
      <c r="K5" s="21"/>
    </row>
    <row r="6" spans="2:12" ht="13.5" customHeight="1">
      <c r="B6" s="19"/>
      <c r="C6" s="21"/>
      <c r="D6" s="21"/>
      <c r="E6" s="533"/>
      <c r="F6" s="533"/>
      <c r="G6" s="533"/>
      <c r="H6" s="533"/>
      <c r="I6" s="21"/>
      <c r="J6" s="21"/>
      <c r="K6" s="21"/>
    </row>
    <row r="7" spans="2:12" ht="13.5" customHeight="1">
      <c r="B7" s="19"/>
      <c r="C7" s="21"/>
      <c r="D7" s="21"/>
      <c r="E7" s="533"/>
      <c r="F7" s="533"/>
      <c r="G7" s="533"/>
      <c r="H7" s="533"/>
      <c r="I7" s="21"/>
      <c r="J7" s="21"/>
      <c r="K7" s="21"/>
    </row>
    <row r="8" spans="2:12" ht="13.5" customHeight="1">
      <c r="B8" s="19"/>
      <c r="C8" s="21"/>
      <c r="D8" s="21"/>
      <c r="E8" s="533"/>
      <c r="F8" s="533"/>
      <c r="G8" s="533"/>
      <c r="H8" s="533"/>
      <c r="I8" s="21"/>
      <c r="J8" s="21"/>
      <c r="K8" s="21"/>
    </row>
    <row r="9" spans="2:12" ht="13.5" customHeight="1">
      <c r="B9" s="19"/>
      <c r="C9" s="21"/>
      <c r="D9" s="21"/>
      <c r="E9" s="533"/>
      <c r="F9" s="533"/>
      <c r="G9" s="533"/>
      <c r="H9" s="533"/>
      <c r="I9" s="21"/>
      <c r="J9" s="21"/>
      <c r="K9" s="21"/>
    </row>
    <row r="10" spans="2:12" ht="13.5" customHeight="1">
      <c r="B10" s="19"/>
      <c r="C10" s="21"/>
      <c r="D10" s="21"/>
      <c r="E10" s="533"/>
      <c r="F10" s="533"/>
      <c r="G10" s="533"/>
      <c r="H10" s="533"/>
      <c r="I10" s="21"/>
      <c r="J10" s="21"/>
      <c r="K10" s="21"/>
    </row>
    <row r="11" spans="2:12" s="22" customFormat="1" ht="18.75" customHeight="1">
      <c r="B11" s="19"/>
      <c r="C11" s="21"/>
      <c r="D11" s="21"/>
      <c r="E11" s="533"/>
      <c r="F11" s="533"/>
      <c r="G11" s="533"/>
      <c r="H11" s="533"/>
      <c r="I11" s="21"/>
      <c r="J11" s="21"/>
      <c r="K11" s="21"/>
    </row>
    <row r="12" spans="2:12" s="22" customFormat="1" ht="25.5" customHeight="1">
      <c r="B12" s="19"/>
      <c r="C12" s="21"/>
      <c r="D12" s="21"/>
      <c r="E12" s="533"/>
      <c r="F12" s="533"/>
      <c r="G12" s="533"/>
      <c r="H12" s="533"/>
      <c r="I12" s="21"/>
      <c r="J12" s="21"/>
      <c r="K12" s="21"/>
    </row>
    <row r="13" spans="2:12" s="22" customFormat="1" ht="25.5" customHeight="1">
      <c r="B13" s="170" t="s">
        <v>713</v>
      </c>
      <c r="C13" s="20"/>
      <c r="D13" s="20"/>
      <c r="E13" s="20"/>
      <c r="F13" s="20"/>
      <c r="G13" s="20"/>
    </row>
    <row r="14" spans="2:12" s="22" customFormat="1" ht="5.25" customHeight="1">
      <c r="B14" s="42"/>
      <c r="C14" s="43"/>
      <c r="D14" s="42"/>
      <c r="E14" s="43"/>
      <c r="F14" s="171"/>
      <c r="G14" s="171"/>
    </row>
    <row r="15" spans="2:12" ht="65.25" customHeight="1">
      <c r="B15" s="23" t="s">
        <v>42</v>
      </c>
      <c r="C15" s="23" t="s">
        <v>1</v>
      </c>
      <c r="D15" s="23" t="s">
        <v>2</v>
      </c>
      <c r="E15" s="23" t="s">
        <v>3</v>
      </c>
      <c r="F15" s="23" t="s">
        <v>4</v>
      </c>
      <c r="G15" s="24" t="s">
        <v>5</v>
      </c>
      <c r="H15" s="24" t="s">
        <v>6</v>
      </c>
      <c r="I15" s="23" t="s">
        <v>7</v>
      </c>
      <c r="J15" s="23" t="s">
        <v>8</v>
      </c>
      <c r="K15" s="23" t="s">
        <v>714</v>
      </c>
    </row>
    <row r="16" spans="2:12" ht="258" customHeight="1">
      <c r="B16" s="172"/>
      <c r="C16" s="173" t="s">
        <v>723</v>
      </c>
      <c r="D16" s="174" t="s">
        <v>715</v>
      </c>
      <c r="E16" s="175" t="s">
        <v>720</v>
      </c>
      <c r="F16" s="174" t="s">
        <v>716</v>
      </c>
      <c r="G16" s="176" t="s">
        <v>715</v>
      </c>
      <c r="H16" s="176" t="s">
        <v>715</v>
      </c>
      <c r="I16" s="176" t="s">
        <v>715</v>
      </c>
      <c r="J16" s="176" t="s">
        <v>717</v>
      </c>
      <c r="K16" s="176" t="s">
        <v>715</v>
      </c>
      <c r="L16" s="176" t="s">
        <v>715</v>
      </c>
    </row>
  </sheetData>
  <mergeCells count="1">
    <mergeCell ref="E2:H12"/>
  </mergeCells>
  <hyperlinks>
    <hyperlink ref="B13" location="PETH!A1" display="PETH" xr:uid="{1822F039-993E-47AD-847A-9C5D2CB2AAAB}"/>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FB7E0-A34D-4AA4-A41C-189C9E34B89B}">
  <sheetPr>
    <tabColor rgb="FFFFFF00"/>
  </sheetPr>
  <dimension ref="A1:AC44"/>
  <sheetViews>
    <sheetView showGridLines="0" topLeftCell="A20" zoomScale="85" zoomScaleNormal="85" workbookViewId="0">
      <selection activeCell="M17" sqref="M17"/>
    </sheetView>
  </sheetViews>
  <sheetFormatPr baseColWidth="10" defaultColWidth="0" defaultRowHeight="15" customHeight="1" zeroHeight="1"/>
  <cols>
    <col min="1" max="1" width="2" customWidth="1"/>
    <col min="2" max="2" width="8.85546875" customWidth="1"/>
    <col min="3" max="3" width="8" customWidth="1"/>
    <col min="4" max="4" width="11.42578125" customWidth="1"/>
    <col min="5" max="5" width="15.5703125" customWidth="1"/>
    <col min="6" max="6" width="22.5703125" customWidth="1"/>
    <col min="7" max="20" width="11.42578125" customWidth="1"/>
    <col min="21" max="21" width="14.28515625" customWidth="1"/>
    <col min="22" max="22" width="15.42578125" customWidth="1"/>
    <col min="23" max="23" width="25" customWidth="1"/>
    <col min="24" max="29" width="0" hidden="1" customWidth="1"/>
    <col min="30" max="16384" width="11.42578125" hidden="1"/>
  </cols>
  <sheetData>
    <row r="1"/>
    <row r="2"/>
    <row r="3"/>
    <row r="4"/>
    <row r="5"/>
    <row r="6"/>
    <row r="7"/>
    <row r="8"/>
    <row r="9"/>
    <row r="10"/>
    <row r="11"/>
    <row r="12"/>
    <row r="13"/>
    <row r="14"/>
    <row r="15"/>
    <row r="16"/>
    <row r="17" spans="3:6"/>
    <row r="18" spans="3:6"/>
    <row r="19" spans="3:6" ht="15" customHeight="1">
      <c r="C19" s="186"/>
      <c r="D19" s="186"/>
      <c r="E19" s="186"/>
      <c r="F19" s="186"/>
    </row>
    <row r="20" spans="3:6">
      <c r="C20" s="186"/>
      <c r="D20" s="186"/>
      <c r="E20" s="186"/>
      <c r="F20" s="186"/>
    </row>
    <row r="21" spans="3:6">
      <c r="C21" s="186"/>
      <c r="D21" s="186"/>
      <c r="E21" s="186"/>
      <c r="F21" s="186"/>
    </row>
    <row r="22" spans="3:6">
      <c r="C22" s="186"/>
      <c r="D22" s="186"/>
      <c r="E22" s="186"/>
      <c r="F22" s="186"/>
    </row>
    <row r="23" spans="3:6">
      <c r="C23" s="186"/>
      <c r="D23" s="186"/>
      <c r="E23" s="186"/>
      <c r="F23" s="186"/>
    </row>
    <row r="24" spans="3:6">
      <c r="C24" s="186"/>
      <c r="D24" s="186"/>
      <c r="E24" s="186"/>
      <c r="F24" s="186"/>
    </row>
    <row r="25" spans="3:6">
      <c r="C25" s="186"/>
      <c r="D25" s="186"/>
      <c r="E25" s="186"/>
      <c r="F25" s="186"/>
    </row>
    <row r="26" spans="3:6">
      <c r="C26" s="186"/>
      <c r="D26" s="186"/>
      <c r="E26" s="186"/>
      <c r="F26" s="186"/>
    </row>
    <row r="27" spans="3:6">
      <c r="C27" s="186"/>
      <c r="D27" s="186"/>
      <c r="E27" s="186"/>
      <c r="F27" s="186"/>
    </row>
    <row r="28" spans="3:6"/>
    <row r="29" spans="3:6"/>
    <row r="30" spans="3:6"/>
    <row r="31" spans="3:6"/>
    <row r="32" spans="3:6"/>
    <row r="33" spans="2:23"/>
    <row r="34" spans="2:23"/>
    <row r="35" spans="2:23"/>
    <row r="36" spans="2:23"/>
    <row r="37" spans="2:23"/>
    <row r="38" spans="2:23"/>
    <row r="39" spans="2:23"/>
    <row r="40" spans="2:23">
      <c r="B40" s="1"/>
      <c r="C40" s="1"/>
      <c r="D40" s="1"/>
      <c r="E40" s="1"/>
      <c r="F40" s="1"/>
      <c r="G40" s="1"/>
      <c r="H40" s="1"/>
      <c r="I40" s="1"/>
      <c r="J40" s="1"/>
      <c r="K40" s="1"/>
      <c r="L40" s="1"/>
      <c r="M40" s="1"/>
      <c r="N40" s="1"/>
      <c r="O40" s="1"/>
      <c r="P40" s="1"/>
      <c r="Q40" s="1"/>
    </row>
    <row r="41" spans="2:23" ht="15" customHeight="1">
      <c r="B41" s="1"/>
      <c r="C41" s="187"/>
      <c r="D41" s="187"/>
      <c r="E41" s="187"/>
      <c r="F41" s="187"/>
      <c r="G41" s="187"/>
      <c r="H41" s="187"/>
      <c r="I41" s="187"/>
      <c r="J41" s="187"/>
      <c r="K41" s="187"/>
      <c r="L41" s="187"/>
      <c r="M41" s="187"/>
      <c r="N41" s="187"/>
      <c r="O41" s="187"/>
      <c r="P41" s="187"/>
      <c r="Q41" s="187"/>
      <c r="R41" s="187"/>
      <c r="S41" s="187"/>
      <c r="T41" s="187"/>
      <c r="U41" s="187"/>
      <c r="V41" s="187"/>
      <c r="W41" s="168"/>
    </row>
    <row r="42" spans="2:23">
      <c r="B42" s="1"/>
      <c r="C42" s="1"/>
      <c r="D42" s="1"/>
      <c r="E42" s="1"/>
      <c r="F42" s="1"/>
      <c r="G42" s="1"/>
      <c r="H42" s="1"/>
      <c r="I42" s="1"/>
      <c r="J42" s="1"/>
      <c r="K42" s="1"/>
      <c r="L42" s="1"/>
      <c r="M42" s="1"/>
      <c r="N42" s="1"/>
      <c r="O42" s="1"/>
      <c r="P42" s="1"/>
      <c r="Q42" s="1"/>
    </row>
    <row r="43" spans="2:23">
      <c r="B43" s="1"/>
      <c r="C43" s="1"/>
      <c r="D43" s="1"/>
      <c r="E43" s="1"/>
      <c r="F43" s="1"/>
      <c r="G43" s="1"/>
      <c r="H43" s="1"/>
      <c r="I43" s="1"/>
      <c r="J43" s="1"/>
      <c r="K43" s="1"/>
      <c r="L43" s="1"/>
      <c r="M43" s="1"/>
      <c r="N43" s="1"/>
      <c r="O43" s="1"/>
      <c r="P43" s="1"/>
      <c r="Q43" s="1"/>
      <c r="W43" s="169"/>
    </row>
    <row r="44" spans="2:23" hidden="1">
      <c r="B44" s="1"/>
      <c r="C44" s="1"/>
      <c r="D44" s="1"/>
      <c r="E44" s="1"/>
      <c r="F44" s="1"/>
      <c r="G44" s="1"/>
      <c r="H44" s="1"/>
      <c r="I44" s="1"/>
      <c r="J44" s="1"/>
      <c r="K44" s="1"/>
      <c r="L44" s="1"/>
      <c r="M44" s="1"/>
      <c r="N44" s="1"/>
      <c r="O44" s="1"/>
      <c r="P44" s="1"/>
      <c r="Q44" s="1"/>
    </row>
  </sheetData>
  <mergeCells count="2">
    <mergeCell ref="C19:F27"/>
    <mergeCell ref="C41:V4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A428-D09B-4CDA-925E-2770949701F0}">
  <sheetPr>
    <tabColor rgb="FFFFC000"/>
  </sheetPr>
  <dimension ref="A1:V886"/>
  <sheetViews>
    <sheetView showGridLines="0" topLeftCell="J1" zoomScale="60" zoomScaleNormal="60" workbookViewId="0">
      <selection activeCell="W7" sqref="W7"/>
    </sheetView>
  </sheetViews>
  <sheetFormatPr baseColWidth="10" defaultColWidth="13.7109375" defaultRowHeight="15"/>
  <cols>
    <col min="2" max="2" width="19.42578125" customWidth="1"/>
    <col min="3" max="3" width="36.42578125" style="78" customWidth="1"/>
    <col min="4" max="4" width="23.5703125" style="165" customWidth="1"/>
    <col min="5" max="5" width="22.42578125" customWidth="1"/>
    <col min="6" max="6" width="54.28515625" style="78" customWidth="1"/>
    <col min="7" max="7" width="17.28515625" customWidth="1"/>
    <col min="8" max="8" width="22.28515625" customWidth="1"/>
    <col min="9" max="9" width="22.7109375" customWidth="1"/>
    <col min="10" max="11" width="19.5703125" customWidth="1"/>
    <col min="13" max="13" width="18" customWidth="1"/>
    <col min="14" max="14" width="9.42578125" customWidth="1"/>
    <col min="15" max="15" width="14.42578125" customWidth="1"/>
    <col min="16" max="16" width="29.42578125" bestFit="1" customWidth="1"/>
    <col min="17" max="17" width="24.7109375" bestFit="1" customWidth="1"/>
    <col min="18" max="18" width="30.5703125" customWidth="1"/>
    <col min="19" max="19" width="20.7109375" hidden="1" customWidth="1"/>
    <col min="20" max="20" width="24.42578125" hidden="1" customWidth="1"/>
    <col min="21" max="21" width="57.140625" hidden="1" customWidth="1"/>
  </cols>
  <sheetData>
    <row r="1" spans="1:21" ht="63.75">
      <c r="A1" s="343" t="s">
        <v>516</v>
      </c>
      <c r="B1" s="344"/>
      <c r="C1" s="344"/>
      <c r="D1" s="344"/>
      <c r="E1" s="344"/>
      <c r="F1" s="344"/>
      <c r="G1" s="344"/>
      <c r="H1" s="344"/>
      <c r="I1" s="344"/>
      <c r="J1" s="344"/>
      <c r="K1" s="344"/>
      <c r="L1" s="344"/>
      <c r="M1" s="344"/>
      <c r="N1" s="344"/>
      <c r="O1" s="344"/>
      <c r="P1" s="344"/>
      <c r="Q1" s="344"/>
      <c r="R1" s="344"/>
      <c r="S1" s="344"/>
      <c r="T1" s="344"/>
      <c r="U1" s="345"/>
    </row>
    <row r="2" spans="1:21" ht="65.45" customHeight="1" thickBot="1">
      <c r="A2" s="346" t="s">
        <v>517</v>
      </c>
      <c r="B2" s="347"/>
      <c r="C2" s="347"/>
      <c r="D2" s="347"/>
      <c r="E2" s="347"/>
      <c r="F2" s="347"/>
      <c r="G2" s="347"/>
      <c r="H2" s="347"/>
      <c r="I2" s="347"/>
      <c r="J2" s="347"/>
      <c r="K2" s="347"/>
      <c r="L2" s="347"/>
      <c r="M2" s="347"/>
      <c r="N2" s="347"/>
      <c r="O2" s="347"/>
      <c r="P2" s="347"/>
      <c r="Q2" s="347"/>
      <c r="R2" s="347"/>
      <c r="S2" s="347"/>
      <c r="T2" s="347"/>
      <c r="U2" s="348"/>
    </row>
    <row r="3" spans="1:21" ht="66.75" customHeight="1">
      <c r="A3" s="349" t="s">
        <v>518</v>
      </c>
      <c r="B3" s="350"/>
      <c r="C3" s="340" t="s">
        <v>519</v>
      </c>
      <c r="D3" s="126" t="s">
        <v>520</v>
      </c>
      <c r="E3" s="354" t="s">
        <v>521</v>
      </c>
      <c r="F3" s="340" t="s">
        <v>522</v>
      </c>
      <c r="G3" s="340" t="s">
        <v>523</v>
      </c>
      <c r="H3" s="340" t="s">
        <v>524</v>
      </c>
      <c r="I3" s="340" t="s">
        <v>525</v>
      </c>
      <c r="J3" s="340" t="s">
        <v>9</v>
      </c>
      <c r="K3" s="340" t="s">
        <v>10</v>
      </c>
      <c r="L3" s="340" t="s">
        <v>526</v>
      </c>
      <c r="M3" s="340" t="s">
        <v>527</v>
      </c>
      <c r="N3" s="361" t="s">
        <v>419</v>
      </c>
      <c r="O3" s="362"/>
      <c r="P3" s="365" t="s">
        <v>528</v>
      </c>
      <c r="Q3" s="366"/>
      <c r="R3" s="366"/>
      <c r="S3" s="367" t="s">
        <v>529</v>
      </c>
      <c r="T3" s="357" t="s">
        <v>530</v>
      </c>
      <c r="U3" s="359" t="s">
        <v>531</v>
      </c>
    </row>
    <row r="4" spans="1:21" ht="24.75" thickBot="1">
      <c r="A4" s="351"/>
      <c r="B4" s="352"/>
      <c r="C4" s="353"/>
      <c r="D4" s="127"/>
      <c r="E4" s="355"/>
      <c r="F4" s="353"/>
      <c r="G4" s="341"/>
      <c r="H4" s="356"/>
      <c r="I4" s="353"/>
      <c r="J4" s="353"/>
      <c r="K4" s="341"/>
      <c r="L4" s="341"/>
      <c r="M4" s="341"/>
      <c r="N4" s="363"/>
      <c r="O4" s="364"/>
      <c r="P4" s="128" t="s">
        <v>532</v>
      </c>
      <c r="Q4" s="128" t="s">
        <v>533</v>
      </c>
      <c r="R4" s="128" t="s">
        <v>534</v>
      </c>
      <c r="S4" s="368"/>
      <c r="T4" s="358"/>
      <c r="U4" s="360"/>
    </row>
    <row r="5" spans="1:21" ht="66" customHeight="1">
      <c r="A5" s="336" t="s">
        <v>535</v>
      </c>
      <c r="B5" s="338" t="s">
        <v>536</v>
      </c>
      <c r="C5" s="334" t="s">
        <v>537</v>
      </c>
      <c r="D5" s="274" t="s">
        <v>538</v>
      </c>
      <c r="E5" s="253" t="s">
        <v>539</v>
      </c>
      <c r="F5" s="334" t="s">
        <v>540</v>
      </c>
      <c r="G5" s="253">
        <v>8</v>
      </c>
      <c r="H5" s="284" t="s">
        <v>541</v>
      </c>
      <c r="I5" s="334">
        <v>2</v>
      </c>
      <c r="J5" s="253" t="s">
        <v>542</v>
      </c>
      <c r="K5" s="253" t="s">
        <v>543</v>
      </c>
      <c r="L5" s="285">
        <v>0.7</v>
      </c>
      <c r="M5" s="276"/>
      <c r="N5" s="327" t="s">
        <v>544</v>
      </c>
      <c r="O5" s="328"/>
      <c r="P5" s="130"/>
      <c r="Q5" s="130"/>
      <c r="R5" s="130" t="s">
        <v>545</v>
      </c>
      <c r="S5" s="266">
        <f>COUNTA(P6:R6)/COUNTA(P5:R5)</f>
        <v>0</v>
      </c>
      <c r="T5" s="331">
        <f>AVERAGE(S5:S122)</f>
        <v>0</v>
      </c>
      <c r="U5" s="253"/>
    </row>
    <row r="6" spans="1:21" ht="66" customHeight="1" thickBot="1">
      <c r="A6" s="337"/>
      <c r="B6" s="314"/>
      <c r="C6" s="281"/>
      <c r="D6" s="274"/>
      <c r="E6" s="254"/>
      <c r="F6" s="281"/>
      <c r="G6" s="281"/>
      <c r="H6" s="274"/>
      <c r="I6" s="281"/>
      <c r="J6" s="254"/>
      <c r="K6" s="254"/>
      <c r="L6" s="286"/>
      <c r="M6" s="335"/>
      <c r="N6" s="270" t="s">
        <v>546</v>
      </c>
      <c r="O6" s="271"/>
      <c r="P6" s="131"/>
      <c r="Q6" s="130"/>
      <c r="R6" s="130"/>
      <c r="S6" s="267"/>
      <c r="T6" s="332"/>
      <c r="U6" s="281"/>
    </row>
    <row r="7" spans="1:21" ht="66" customHeight="1">
      <c r="A7" s="337"/>
      <c r="B7" s="314"/>
      <c r="C7" s="253" t="s">
        <v>537</v>
      </c>
      <c r="D7" s="274" t="s">
        <v>538</v>
      </c>
      <c r="E7" s="253" t="s">
        <v>539</v>
      </c>
      <c r="F7" s="334" t="s">
        <v>547</v>
      </c>
      <c r="G7" s="253">
        <v>8</v>
      </c>
      <c r="H7" s="284" t="s">
        <v>541</v>
      </c>
      <c r="I7" s="334">
        <v>2</v>
      </c>
      <c r="J7" s="253" t="s">
        <v>542</v>
      </c>
      <c r="K7" s="253" t="s">
        <v>543</v>
      </c>
      <c r="L7" s="285">
        <v>0.7</v>
      </c>
      <c r="M7" s="276"/>
      <c r="N7" s="327" t="s">
        <v>544</v>
      </c>
      <c r="O7" s="328"/>
      <c r="P7" s="131"/>
      <c r="Q7" s="129" t="s">
        <v>545</v>
      </c>
      <c r="R7" s="132"/>
      <c r="S7" s="266">
        <f>COUNTA(P8:R8)/COUNTA(P7:R7)</f>
        <v>0</v>
      </c>
      <c r="T7" s="332"/>
      <c r="U7" s="253"/>
    </row>
    <row r="8" spans="1:21" ht="66" customHeight="1">
      <c r="A8" s="337"/>
      <c r="B8" s="314"/>
      <c r="C8" s="254"/>
      <c r="D8" s="274"/>
      <c r="E8" s="254"/>
      <c r="F8" s="281"/>
      <c r="G8" s="281"/>
      <c r="H8" s="274"/>
      <c r="I8" s="281"/>
      <c r="J8" s="254"/>
      <c r="K8" s="254"/>
      <c r="L8" s="286"/>
      <c r="M8" s="277"/>
      <c r="N8" s="270" t="s">
        <v>546</v>
      </c>
      <c r="O8" s="271"/>
      <c r="P8" s="131"/>
      <c r="Q8" s="130"/>
      <c r="R8" s="130"/>
      <c r="S8" s="267"/>
      <c r="T8" s="332"/>
      <c r="U8" s="254"/>
    </row>
    <row r="9" spans="1:21" ht="66" customHeight="1">
      <c r="A9" s="337"/>
      <c r="B9" s="314"/>
      <c r="C9" s="274" t="s">
        <v>548</v>
      </c>
      <c r="D9" s="274" t="s">
        <v>549</v>
      </c>
      <c r="E9" s="253" t="s">
        <v>539</v>
      </c>
      <c r="F9" s="253" t="s">
        <v>550</v>
      </c>
      <c r="G9" s="253">
        <v>24</v>
      </c>
      <c r="H9" s="284" t="s">
        <v>541</v>
      </c>
      <c r="I9" s="253">
        <v>4</v>
      </c>
      <c r="J9" s="253" t="s">
        <v>551</v>
      </c>
      <c r="K9" s="253" t="s">
        <v>543</v>
      </c>
      <c r="L9" s="285">
        <v>0.7</v>
      </c>
      <c r="M9" s="276"/>
      <c r="N9" s="327" t="s">
        <v>544</v>
      </c>
      <c r="O9" s="328"/>
      <c r="P9" s="130"/>
      <c r="Q9" s="129" t="s">
        <v>545</v>
      </c>
      <c r="R9" s="133"/>
      <c r="S9" s="266">
        <f>COUNTA(P10:R10)/COUNTA(P9:R9)</f>
        <v>0</v>
      </c>
      <c r="T9" s="332"/>
      <c r="U9" s="253"/>
    </row>
    <row r="10" spans="1:21" ht="81.599999999999994" customHeight="1">
      <c r="A10" s="337"/>
      <c r="B10" s="339"/>
      <c r="C10" s="274"/>
      <c r="D10" s="274"/>
      <c r="E10" s="254"/>
      <c r="F10" s="254"/>
      <c r="G10" s="254"/>
      <c r="H10" s="274"/>
      <c r="I10" s="254"/>
      <c r="J10" s="254"/>
      <c r="K10" s="254"/>
      <c r="L10" s="286"/>
      <c r="M10" s="277"/>
      <c r="N10" s="270" t="s">
        <v>546</v>
      </c>
      <c r="O10" s="271"/>
      <c r="P10" s="134"/>
      <c r="Q10" s="131"/>
      <c r="R10" s="134"/>
      <c r="S10" s="267"/>
      <c r="T10" s="332"/>
      <c r="U10" s="254"/>
    </row>
    <row r="11" spans="1:21" ht="81.599999999999994" customHeight="1">
      <c r="A11" s="337"/>
      <c r="B11" s="329" t="s">
        <v>552</v>
      </c>
      <c r="C11" s="253" t="s">
        <v>553</v>
      </c>
      <c r="D11" s="274" t="s">
        <v>549</v>
      </c>
      <c r="E11" s="253" t="s">
        <v>554</v>
      </c>
      <c r="F11" s="253" t="s">
        <v>555</v>
      </c>
      <c r="G11" s="253">
        <v>24</v>
      </c>
      <c r="H11" s="284" t="s">
        <v>541</v>
      </c>
      <c r="I11" s="253">
        <v>2</v>
      </c>
      <c r="J11" s="253" t="s">
        <v>551</v>
      </c>
      <c r="K11" s="253" t="s">
        <v>543</v>
      </c>
      <c r="L11" s="285">
        <v>0.7</v>
      </c>
      <c r="M11" s="276"/>
      <c r="N11" s="327" t="s">
        <v>544</v>
      </c>
      <c r="O11" s="328"/>
      <c r="P11" s="134"/>
      <c r="Q11" s="129" t="s">
        <v>545</v>
      </c>
      <c r="R11" s="132"/>
      <c r="S11" s="266">
        <f>COUNTA(P12:R12)/COUNTA(P11:R11)</f>
        <v>0</v>
      </c>
      <c r="T11" s="332"/>
      <c r="U11" s="253"/>
    </row>
    <row r="12" spans="1:21" ht="81.599999999999994" customHeight="1">
      <c r="A12" s="337"/>
      <c r="B12" s="330"/>
      <c r="C12" s="254"/>
      <c r="D12" s="274"/>
      <c r="E12" s="254"/>
      <c r="F12" s="254"/>
      <c r="G12" s="254"/>
      <c r="H12" s="274"/>
      <c r="I12" s="254"/>
      <c r="J12" s="254"/>
      <c r="K12" s="254"/>
      <c r="L12" s="286"/>
      <c r="M12" s="277"/>
      <c r="N12" s="270" t="s">
        <v>546</v>
      </c>
      <c r="O12" s="271"/>
      <c r="P12" s="134"/>
      <c r="Q12" s="134"/>
      <c r="R12" s="130"/>
      <c r="S12" s="267"/>
      <c r="T12" s="332"/>
      <c r="U12" s="254"/>
    </row>
    <row r="13" spans="1:21" ht="61.5" customHeight="1">
      <c r="A13" s="337"/>
      <c r="B13" s="342" t="s">
        <v>556</v>
      </c>
      <c r="C13" s="274" t="s">
        <v>557</v>
      </c>
      <c r="D13" s="253" t="s">
        <v>549</v>
      </c>
      <c r="E13" s="253" t="s">
        <v>558</v>
      </c>
      <c r="F13" s="274" t="s">
        <v>559</v>
      </c>
      <c r="G13" s="274">
        <v>8</v>
      </c>
      <c r="H13" s="284" t="s">
        <v>541</v>
      </c>
      <c r="I13" s="253">
        <v>15</v>
      </c>
      <c r="J13" s="253" t="s">
        <v>551</v>
      </c>
      <c r="K13" s="253" t="s">
        <v>543</v>
      </c>
      <c r="L13" s="285">
        <v>0.7</v>
      </c>
      <c r="M13" s="257"/>
      <c r="N13" s="275" t="s">
        <v>544</v>
      </c>
      <c r="O13" s="259"/>
      <c r="P13" s="130"/>
      <c r="Q13" s="130" t="s">
        <v>545</v>
      </c>
      <c r="R13" s="130"/>
      <c r="S13" s="266">
        <f>COUNTA(P14:R14)/COUNTA(P13:R13)</f>
        <v>0</v>
      </c>
      <c r="T13" s="332"/>
      <c r="U13" s="253"/>
    </row>
    <row r="14" spans="1:21" ht="58.5" customHeight="1">
      <c r="A14" s="337"/>
      <c r="B14" s="307"/>
      <c r="C14" s="274"/>
      <c r="D14" s="254"/>
      <c r="E14" s="254"/>
      <c r="F14" s="274"/>
      <c r="G14" s="274"/>
      <c r="H14" s="274"/>
      <c r="I14" s="254"/>
      <c r="J14" s="254"/>
      <c r="K14" s="254"/>
      <c r="L14" s="286"/>
      <c r="M14" s="257"/>
      <c r="N14" s="270" t="s">
        <v>546</v>
      </c>
      <c r="O14" s="270"/>
      <c r="P14" s="130"/>
      <c r="Q14" s="130"/>
      <c r="R14" s="130"/>
      <c r="S14" s="267"/>
      <c r="T14" s="332"/>
      <c r="U14" s="254"/>
    </row>
    <row r="15" spans="1:21" ht="58.5" customHeight="1">
      <c r="A15" s="337"/>
      <c r="B15" s="307"/>
      <c r="C15" s="253" t="s">
        <v>560</v>
      </c>
      <c r="D15" s="253" t="s">
        <v>549</v>
      </c>
      <c r="E15" s="253" t="s">
        <v>558</v>
      </c>
      <c r="F15" s="253" t="s">
        <v>561</v>
      </c>
      <c r="G15" s="253">
        <v>8</v>
      </c>
      <c r="H15" s="284" t="s">
        <v>541</v>
      </c>
      <c r="I15" s="253">
        <v>15</v>
      </c>
      <c r="J15" s="253" t="s">
        <v>551</v>
      </c>
      <c r="K15" s="253" t="s">
        <v>543</v>
      </c>
      <c r="L15" s="285">
        <v>0.7</v>
      </c>
      <c r="M15" s="276"/>
      <c r="N15" s="275" t="s">
        <v>544</v>
      </c>
      <c r="O15" s="259"/>
      <c r="P15" s="130"/>
      <c r="Q15" s="129" t="s">
        <v>545</v>
      </c>
      <c r="R15" s="130"/>
      <c r="S15" s="266">
        <f>COUNTA(P16:R16)/COUNTA(P15:R15)</f>
        <v>0</v>
      </c>
      <c r="T15" s="332"/>
      <c r="U15" s="253"/>
    </row>
    <row r="16" spans="1:21" ht="58.5" customHeight="1">
      <c r="A16" s="337"/>
      <c r="B16" s="307"/>
      <c r="C16" s="254"/>
      <c r="D16" s="254"/>
      <c r="E16" s="254"/>
      <c r="F16" s="254"/>
      <c r="G16" s="254"/>
      <c r="H16" s="274"/>
      <c r="I16" s="254"/>
      <c r="J16" s="254"/>
      <c r="K16" s="254"/>
      <c r="L16" s="286"/>
      <c r="M16" s="277"/>
      <c r="N16" s="270" t="s">
        <v>546</v>
      </c>
      <c r="O16" s="270"/>
      <c r="P16" s="130"/>
      <c r="Q16" s="130"/>
      <c r="R16" s="130"/>
      <c r="S16" s="267"/>
      <c r="T16" s="332"/>
      <c r="U16" s="254"/>
    </row>
    <row r="17" spans="1:21" ht="68.45" customHeight="1">
      <c r="A17" s="337"/>
      <c r="B17" s="299" t="s">
        <v>562</v>
      </c>
      <c r="C17" s="274" t="s">
        <v>563</v>
      </c>
      <c r="D17" s="274" t="s">
        <v>564</v>
      </c>
      <c r="E17" s="253" t="s">
        <v>565</v>
      </c>
      <c r="F17" s="274" t="s">
        <v>566</v>
      </c>
      <c r="G17" s="274">
        <v>24</v>
      </c>
      <c r="H17" s="284" t="s">
        <v>541</v>
      </c>
      <c r="I17" s="253">
        <v>2</v>
      </c>
      <c r="J17" s="253" t="s">
        <v>551</v>
      </c>
      <c r="K17" s="253" t="s">
        <v>543</v>
      </c>
      <c r="L17" s="285">
        <v>0.7</v>
      </c>
      <c r="M17" s="257"/>
      <c r="N17" s="275" t="s">
        <v>544</v>
      </c>
      <c r="O17" s="259"/>
      <c r="P17" s="135" t="s">
        <v>545</v>
      </c>
      <c r="Q17" s="130"/>
      <c r="R17" s="130"/>
      <c r="S17" s="266">
        <f>COUNTA(P18:R18)/COUNTA(P17:R17)</f>
        <v>0</v>
      </c>
      <c r="T17" s="332"/>
      <c r="U17" s="253"/>
    </row>
    <row r="18" spans="1:21" ht="68.45" customHeight="1">
      <c r="A18" s="337"/>
      <c r="B18" s="300"/>
      <c r="C18" s="274"/>
      <c r="D18" s="274"/>
      <c r="E18" s="254"/>
      <c r="F18" s="274"/>
      <c r="G18" s="274"/>
      <c r="H18" s="274"/>
      <c r="I18" s="254"/>
      <c r="J18" s="254"/>
      <c r="K18" s="254"/>
      <c r="L18" s="286"/>
      <c r="M18" s="257"/>
      <c r="N18" s="270" t="s">
        <v>546</v>
      </c>
      <c r="O18" s="270"/>
      <c r="P18" s="131"/>
      <c r="Q18" s="130"/>
      <c r="R18" s="130"/>
      <c r="S18" s="267"/>
      <c r="T18" s="332"/>
      <c r="U18" s="254"/>
    </row>
    <row r="19" spans="1:21" ht="68.45" customHeight="1">
      <c r="A19" s="337"/>
      <c r="B19" s="300"/>
      <c r="C19" s="253" t="s">
        <v>567</v>
      </c>
      <c r="D19" s="253" t="s">
        <v>568</v>
      </c>
      <c r="E19" s="253" t="s">
        <v>569</v>
      </c>
      <c r="F19" s="253" t="s">
        <v>570</v>
      </c>
      <c r="G19" s="253">
        <v>24</v>
      </c>
      <c r="H19" s="284" t="s">
        <v>541</v>
      </c>
      <c r="I19" s="253">
        <v>15</v>
      </c>
      <c r="J19" s="253" t="s">
        <v>551</v>
      </c>
      <c r="K19" s="253" t="s">
        <v>543</v>
      </c>
      <c r="L19" s="285">
        <v>0.7</v>
      </c>
      <c r="M19" s="276"/>
      <c r="N19" s="275" t="s">
        <v>544</v>
      </c>
      <c r="O19" s="259"/>
      <c r="P19" s="131"/>
      <c r="Q19" s="129" t="s">
        <v>545</v>
      </c>
      <c r="R19" s="130"/>
      <c r="S19" s="266">
        <f>COUNTA(P20:R20)/COUNTA(P19:R19)</f>
        <v>0</v>
      </c>
      <c r="T19" s="332"/>
      <c r="U19" s="253"/>
    </row>
    <row r="20" spans="1:21" ht="68.45" customHeight="1">
      <c r="A20" s="337"/>
      <c r="B20" s="300"/>
      <c r="C20" s="254"/>
      <c r="D20" s="254"/>
      <c r="E20" s="254"/>
      <c r="F20" s="254"/>
      <c r="G20" s="254"/>
      <c r="H20" s="274"/>
      <c r="I20" s="254"/>
      <c r="J20" s="254"/>
      <c r="K20" s="254"/>
      <c r="L20" s="286"/>
      <c r="M20" s="277"/>
      <c r="N20" s="136"/>
      <c r="O20" s="137"/>
      <c r="P20" s="131"/>
      <c r="Q20" s="130"/>
      <c r="R20" s="130"/>
      <c r="S20" s="267"/>
      <c r="T20" s="332"/>
      <c r="U20" s="254"/>
    </row>
    <row r="21" spans="1:21" ht="62.1" customHeight="1">
      <c r="A21" s="337"/>
      <c r="B21" s="300"/>
      <c r="C21" s="253" t="s">
        <v>571</v>
      </c>
      <c r="D21" s="253" t="s">
        <v>538</v>
      </c>
      <c r="E21" s="253" t="s">
        <v>569</v>
      </c>
      <c r="F21" s="253" t="s">
        <v>572</v>
      </c>
      <c r="G21" s="253">
        <v>16</v>
      </c>
      <c r="H21" s="305" t="s">
        <v>541</v>
      </c>
      <c r="I21" s="253">
        <v>10</v>
      </c>
      <c r="J21" s="253" t="s">
        <v>551</v>
      </c>
      <c r="K21" s="253" t="s">
        <v>543</v>
      </c>
      <c r="L21" s="285">
        <v>0.7</v>
      </c>
      <c r="M21" s="276"/>
      <c r="N21" s="275" t="s">
        <v>544</v>
      </c>
      <c r="O21" s="259"/>
      <c r="P21" s="131"/>
      <c r="Q21" s="130"/>
      <c r="R21" s="130" t="s">
        <v>545</v>
      </c>
      <c r="S21" s="266">
        <f>COUNTA(P22:R22)/COUNTA(P21:R21)</f>
        <v>0</v>
      </c>
      <c r="T21" s="332"/>
      <c r="U21" s="253"/>
    </row>
    <row r="22" spans="1:21" ht="57" customHeight="1">
      <c r="A22" s="337"/>
      <c r="B22" s="301"/>
      <c r="C22" s="254"/>
      <c r="D22" s="254"/>
      <c r="E22" s="254"/>
      <c r="F22" s="254"/>
      <c r="G22" s="254"/>
      <c r="H22" s="306"/>
      <c r="I22" s="254"/>
      <c r="J22" s="254"/>
      <c r="K22" s="254"/>
      <c r="L22" s="295"/>
      <c r="M22" s="277"/>
      <c r="N22" s="278" t="s">
        <v>546</v>
      </c>
      <c r="O22" s="279"/>
      <c r="P22" s="130"/>
      <c r="Q22" s="130"/>
      <c r="R22" s="130"/>
      <c r="S22" s="267"/>
      <c r="T22" s="332"/>
      <c r="U22" s="254"/>
    </row>
    <row r="23" spans="1:21" ht="36.75" customHeight="1">
      <c r="A23" s="337"/>
      <c r="B23" s="325" t="s">
        <v>573</v>
      </c>
      <c r="C23" s="274" t="s">
        <v>574</v>
      </c>
      <c r="D23" s="274" t="s">
        <v>538</v>
      </c>
      <c r="E23" s="253" t="s">
        <v>575</v>
      </c>
      <c r="F23" s="274" t="s">
        <v>576</v>
      </c>
      <c r="G23" s="274">
        <v>16</v>
      </c>
      <c r="H23" s="284" t="s">
        <v>541</v>
      </c>
      <c r="I23" s="253">
        <v>5</v>
      </c>
      <c r="J23" s="253" t="s">
        <v>577</v>
      </c>
      <c r="K23" s="253" t="s">
        <v>543</v>
      </c>
      <c r="L23" s="285">
        <v>0.7</v>
      </c>
      <c r="M23" s="257"/>
      <c r="N23" s="275" t="s">
        <v>544</v>
      </c>
      <c r="O23" s="259"/>
      <c r="P23" s="130"/>
      <c r="Q23" s="130"/>
      <c r="R23" s="130" t="s">
        <v>545</v>
      </c>
      <c r="S23" s="266">
        <f>COUNTA(P24:R24)/COUNTA(P23:R23)</f>
        <v>0</v>
      </c>
      <c r="T23" s="332"/>
      <c r="U23" s="253"/>
    </row>
    <row r="24" spans="1:21" ht="36.75" customHeight="1">
      <c r="A24" s="337"/>
      <c r="B24" s="326"/>
      <c r="C24" s="274"/>
      <c r="D24" s="274"/>
      <c r="E24" s="254"/>
      <c r="F24" s="274"/>
      <c r="G24" s="274"/>
      <c r="H24" s="274"/>
      <c r="I24" s="254"/>
      <c r="J24" s="254"/>
      <c r="K24" s="254"/>
      <c r="L24" s="286"/>
      <c r="M24" s="257"/>
      <c r="N24" s="270" t="s">
        <v>546</v>
      </c>
      <c r="O24" s="270"/>
      <c r="P24" s="130"/>
      <c r="Q24" s="130"/>
      <c r="R24" s="130"/>
      <c r="S24" s="267"/>
      <c r="T24" s="332"/>
      <c r="U24" s="254"/>
    </row>
    <row r="25" spans="1:21" ht="36.75" customHeight="1">
      <c r="A25" s="337"/>
      <c r="B25" s="326"/>
      <c r="C25" s="274" t="s">
        <v>537</v>
      </c>
      <c r="D25" s="274" t="s">
        <v>538</v>
      </c>
      <c r="E25" s="253" t="s">
        <v>578</v>
      </c>
      <c r="F25" s="274" t="s">
        <v>579</v>
      </c>
      <c r="G25" s="274">
        <v>8</v>
      </c>
      <c r="H25" s="284" t="s">
        <v>541</v>
      </c>
      <c r="I25" s="253">
        <v>2</v>
      </c>
      <c r="J25" s="253" t="s">
        <v>542</v>
      </c>
      <c r="K25" s="253" t="s">
        <v>543</v>
      </c>
      <c r="L25" s="285">
        <v>0.7</v>
      </c>
      <c r="M25" s="257"/>
      <c r="N25" s="275" t="s">
        <v>544</v>
      </c>
      <c r="O25" s="259"/>
      <c r="P25" s="131"/>
      <c r="Q25" s="130"/>
      <c r="R25" s="130" t="s">
        <v>545</v>
      </c>
      <c r="S25" s="266">
        <f>COUNTA(P26:R26)/COUNTA(P25:R25)</f>
        <v>0</v>
      </c>
      <c r="T25" s="332"/>
      <c r="U25" s="253"/>
    </row>
    <row r="26" spans="1:21" ht="36.75" customHeight="1">
      <c r="A26" s="337"/>
      <c r="B26" s="326"/>
      <c r="C26" s="274"/>
      <c r="D26" s="274"/>
      <c r="E26" s="254"/>
      <c r="F26" s="274"/>
      <c r="G26" s="274"/>
      <c r="H26" s="274"/>
      <c r="I26" s="254"/>
      <c r="J26" s="254"/>
      <c r="K26" s="254"/>
      <c r="L26" s="286"/>
      <c r="M26" s="257"/>
      <c r="N26" s="270" t="s">
        <v>546</v>
      </c>
      <c r="O26" s="270"/>
      <c r="P26" s="130"/>
      <c r="Q26" s="130"/>
      <c r="R26" s="130"/>
      <c r="S26" s="267"/>
      <c r="T26" s="332"/>
      <c r="U26" s="254"/>
    </row>
    <row r="27" spans="1:21" ht="36.75" customHeight="1">
      <c r="A27" s="337"/>
      <c r="B27" s="326"/>
      <c r="C27" s="253" t="s">
        <v>580</v>
      </c>
      <c r="D27" s="253" t="s">
        <v>549</v>
      </c>
      <c r="E27" s="253" t="s">
        <v>575</v>
      </c>
      <c r="F27" s="253" t="s">
        <v>581</v>
      </c>
      <c r="G27" s="253">
        <v>24</v>
      </c>
      <c r="H27" s="284" t="s">
        <v>541</v>
      </c>
      <c r="I27" s="253">
        <v>5</v>
      </c>
      <c r="J27" s="253" t="s">
        <v>577</v>
      </c>
      <c r="K27" s="253" t="s">
        <v>543</v>
      </c>
      <c r="L27" s="285">
        <v>0.7</v>
      </c>
      <c r="M27" s="276"/>
      <c r="N27" s="275" t="s">
        <v>544</v>
      </c>
      <c r="O27" s="259"/>
      <c r="P27" s="130"/>
      <c r="Q27" s="129" t="s">
        <v>545</v>
      </c>
      <c r="R27" s="130"/>
      <c r="S27" s="266">
        <f>COUNTA(P28:R28)/COUNTA(P27:R27)</f>
        <v>0</v>
      </c>
      <c r="T27" s="332"/>
      <c r="U27" s="253"/>
    </row>
    <row r="28" spans="1:21" ht="36.75" customHeight="1">
      <c r="A28" s="337"/>
      <c r="B28" s="326"/>
      <c r="C28" s="254"/>
      <c r="D28" s="254"/>
      <c r="E28" s="254"/>
      <c r="F28" s="254"/>
      <c r="G28" s="254"/>
      <c r="H28" s="274"/>
      <c r="I28" s="254"/>
      <c r="J28" s="254"/>
      <c r="K28" s="254"/>
      <c r="L28" s="286"/>
      <c r="M28" s="277"/>
      <c r="N28" s="270" t="s">
        <v>546</v>
      </c>
      <c r="O28" s="270"/>
      <c r="P28" s="130"/>
      <c r="Q28" s="130"/>
      <c r="R28" s="130"/>
      <c r="S28" s="267"/>
      <c r="T28" s="332"/>
      <c r="U28" s="254"/>
    </row>
    <row r="29" spans="1:21" ht="36.75" customHeight="1">
      <c r="A29" s="337"/>
      <c r="B29" s="308" t="s">
        <v>582</v>
      </c>
      <c r="C29" s="274" t="s">
        <v>537</v>
      </c>
      <c r="D29" s="274" t="s">
        <v>568</v>
      </c>
      <c r="E29" s="253" t="s">
        <v>583</v>
      </c>
      <c r="F29" s="274" t="s">
        <v>584</v>
      </c>
      <c r="G29" s="274">
        <v>8</v>
      </c>
      <c r="H29" s="284" t="s">
        <v>541</v>
      </c>
      <c r="I29" s="253">
        <v>2</v>
      </c>
      <c r="J29" s="253" t="s">
        <v>542</v>
      </c>
      <c r="K29" s="253" t="s">
        <v>543</v>
      </c>
      <c r="L29" s="285">
        <v>0.7</v>
      </c>
      <c r="M29" s="298"/>
      <c r="N29" s="275" t="s">
        <v>544</v>
      </c>
      <c r="O29" s="259"/>
      <c r="P29" s="131"/>
      <c r="Q29" s="130"/>
      <c r="R29" s="130" t="s">
        <v>545</v>
      </c>
      <c r="S29" s="266">
        <f>COUNTA(P30:R30)/COUNTA(P29:R29)</f>
        <v>0</v>
      </c>
      <c r="T29" s="332"/>
      <c r="U29" s="253"/>
    </row>
    <row r="30" spans="1:21" ht="36.75" customHeight="1">
      <c r="A30" s="337"/>
      <c r="B30" s="309"/>
      <c r="C30" s="274"/>
      <c r="D30" s="274"/>
      <c r="E30" s="254"/>
      <c r="F30" s="274"/>
      <c r="G30" s="274"/>
      <c r="H30" s="274"/>
      <c r="I30" s="254"/>
      <c r="J30" s="254"/>
      <c r="K30" s="254"/>
      <c r="L30" s="286"/>
      <c r="M30" s="298"/>
      <c r="N30" s="270" t="s">
        <v>546</v>
      </c>
      <c r="O30" s="271"/>
      <c r="P30" s="130"/>
      <c r="Q30" s="130"/>
      <c r="R30" s="131"/>
      <c r="S30" s="267"/>
      <c r="T30" s="332"/>
      <c r="U30" s="254"/>
    </row>
    <row r="31" spans="1:21" ht="36.75" customHeight="1">
      <c r="A31" s="337"/>
      <c r="B31" s="309"/>
      <c r="C31" s="274" t="s">
        <v>537</v>
      </c>
      <c r="D31" s="274" t="s">
        <v>538</v>
      </c>
      <c r="E31" s="253" t="s">
        <v>583</v>
      </c>
      <c r="F31" s="253" t="s">
        <v>585</v>
      </c>
      <c r="G31" s="253">
        <v>8</v>
      </c>
      <c r="H31" s="284" t="s">
        <v>541</v>
      </c>
      <c r="I31" s="253">
        <v>2</v>
      </c>
      <c r="J31" s="253" t="s">
        <v>542</v>
      </c>
      <c r="K31" s="253" t="s">
        <v>543</v>
      </c>
      <c r="L31" s="285">
        <v>0.7</v>
      </c>
      <c r="M31" s="303"/>
      <c r="N31" s="275" t="s">
        <v>545</v>
      </c>
      <c r="O31" s="259"/>
      <c r="P31" s="130"/>
      <c r="Q31" s="135" t="s">
        <v>545</v>
      </c>
      <c r="R31" s="130"/>
      <c r="S31" s="266">
        <f t="shared" ref="S31" si="0">COUNTA(P32:R32)/COUNTA(P31:R31)</f>
        <v>0</v>
      </c>
      <c r="T31" s="332"/>
      <c r="U31" s="253"/>
    </row>
    <row r="32" spans="1:21" ht="36.75" customHeight="1">
      <c r="A32" s="337"/>
      <c r="B32" s="309"/>
      <c r="C32" s="274"/>
      <c r="D32" s="274"/>
      <c r="E32" s="254"/>
      <c r="F32" s="254"/>
      <c r="G32" s="254"/>
      <c r="H32" s="274"/>
      <c r="I32" s="254"/>
      <c r="J32" s="254"/>
      <c r="K32" s="254"/>
      <c r="L32" s="286"/>
      <c r="M32" s="304"/>
      <c r="N32" s="323" t="s">
        <v>546</v>
      </c>
      <c r="O32" s="324"/>
      <c r="P32" s="130"/>
      <c r="Q32" s="130"/>
      <c r="R32" s="131"/>
      <c r="S32" s="267"/>
      <c r="T32" s="332"/>
      <c r="U32" s="254"/>
    </row>
    <row r="33" spans="1:21" ht="36.75" customHeight="1">
      <c r="A33" s="337"/>
      <c r="B33" s="309"/>
      <c r="C33" s="274" t="s">
        <v>586</v>
      </c>
      <c r="D33" s="274" t="s">
        <v>587</v>
      </c>
      <c r="E33" s="253" t="s">
        <v>588</v>
      </c>
      <c r="F33" s="274" t="s">
        <v>589</v>
      </c>
      <c r="G33" s="274">
        <v>24</v>
      </c>
      <c r="H33" s="284" t="s">
        <v>541</v>
      </c>
      <c r="I33" s="253">
        <v>10</v>
      </c>
      <c r="J33" s="253" t="s">
        <v>577</v>
      </c>
      <c r="K33" s="253" t="s">
        <v>543</v>
      </c>
      <c r="L33" s="285">
        <v>0.7</v>
      </c>
      <c r="M33" s="257"/>
      <c r="N33" s="275" t="s">
        <v>545</v>
      </c>
      <c r="O33" s="259"/>
      <c r="P33" s="130"/>
      <c r="Q33" s="130"/>
      <c r="R33" s="129" t="s">
        <v>545</v>
      </c>
      <c r="S33" s="266">
        <f t="shared" ref="S33" si="1">COUNTA(P34:R34)/COUNTA(P33:R33)</f>
        <v>0</v>
      </c>
      <c r="T33" s="332"/>
      <c r="U33" s="253"/>
    </row>
    <row r="34" spans="1:21" ht="50.25" customHeight="1">
      <c r="A34" s="337"/>
      <c r="B34" s="309"/>
      <c r="C34" s="274"/>
      <c r="D34" s="274"/>
      <c r="E34" s="254"/>
      <c r="F34" s="274"/>
      <c r="G34" s="274"/>
      <c r="H34" s="274"/>
      <c r="I34" s="254"/>
      <c r="J34" s="254"/>
      <c r="K34" s="254"/>
      <c r="L34" s="286"/>
      <c r="M34" s="257"/>
      <c r="N34" s="270" t="s">
        <v>546</v>
      </c>
      <c r="O34" s="271"/>
      <c r="P34" s="130"/>
      <c r="Q34" s="130"/>
      <c r="R34" s="130"/>
      <c r="S34" s="267"/>
      <c r="T34" s="332"/>
      <c r="U34" s="254"/>
    </row>
    <row r="35" spans="1:21" ht="55.5" customHeight="1">
      <c r="A35" s="337"/>
      <c r="B35" s="322" t="s">
        <v>590</v>
      </c>
      <c r="C35" s="274" t="s">
        <v>591</v>
      </c>
      <c r="D35" s="274" t="s">
        <v>587</v>
      </c>
      <c r="E35" s="253" t="s">
        <v>592</v>
      </c>
      <c r="F35" s="274" t="s">
        <v>593</v>
      </c>
      <c r="G35" s="274">
        <v>16</v>
      </c>
      <c r="H35" s="284" t="s">
        <v>541</v>
      </c>
      <c r="I35" s="253">
        <v>10</v>
      </c>
      <c r="J35" s="253" t="s">
        <v>577</v>
      </c>
      <c r="K35" s="253" t="s">
        <v>543</v>
      </c>
      <c r="L35" s="285">
        <v>0.7</v>
      </c>
      <c r="M35" s="257"/>
      <c r="N35" s="275" t="s">
        <v>544</v>
      </c>
      <c r="O35" s="259"/>
      <c r="P35" s="131"/>
      <c r="Q35" s="130"/>
      <c r="R35" s="130" t="s">
        <v>545</v>
      </c>
      <c r="S35" s="266">
        <f>COUNTA(P36:R36)/COUNTA(P35:R35)</f>
        <v>0</v>
      </c>
      <c r="T35" s="332"/>
      <c r="U35" s="253"/>
    </row>
    <row r="36" spans="1:21" ht="105" customHeight="1">
      <c r="A36" s="337"/>
      <c r="B36" s="296"/>
      <c r="C36" s="274"/>
      <c r="D36" s="274"/>
      <c r="E36" s="254"/>
      <c r="F36" s="274"/>
      <c r="G36" s="274"/>
      <c r="H36" s="274"/>
      <c r="I36" s="254"/>
      <c r="J36" s="254"/>
      <c r="K36" s="254"/>
      <c r="L36" s="295"/>
      <c r="M36" s="257"/>
      <c r="N36" s="270" t="s">
        <v>546</v>
      </c>
      <c r="O36" s="271"/>
      <c r="P36" s="130"/>
      <c r="Q36" s="130"/>
      <c r="R36" s="130"/>
      <c r="S36" s="267"/>
      <c r="T36" s="332"/>
      <c r="U36" s="254"/>
    </row>
    <row r="37" spans="1:21" ht="36.75" customHeight="1">
      <c r="A37" s="337"/>
      <c r="B37" s="319" t="s">
        <v>594</v>
      </c>
      <c r="C37" s="274" t="s">
        <v>595</v>
      </c>
      <c r="D37" s="274" t="s">
        <v>549</v>
      </c>
      <c r="E37" s="253" t="s">
        <v>596</v>
      </c>
      <c r="F37" s="274" t="s">
        <v>597</v>
      </c>
      <c r="G37" s="274">
        <v>24</v>
      </c>
      <c r="H37" s="284" t="s">
        <v>541</v>
      </c>
      <c r="I37" s="253">
        <v>20</v>
      </c>
      <c r="J37" s="253" t="s">
        <v>577</v>
      </c>
      <c r="K37" s="253" t="s">
        <v>543</v>
      </c>
      <c r="L37" s="285">
        <v>0.7</v>
      </c>
      <c r="M37" s="257"/>
      <c r="N37" s="275" t="s">
        <v>544</v>
      </c>
      <c r="O37" s="259"/>
      <c r="P37" s="130"/>
      <c r="Q37" s="130" t="s">
        <v>545</v>
      </c>
      <c r="R37" s="130"/>
      <c r="S37" s="266">
        <f>COUNTA(P38:R38)/COUNTA(P37:R37)</f>
        <v>0</v>
      </c>
      <c r="T37" s="332"/>
      <c r="U37" s="253"/>
    </row>
    <row r="38" spans="1:21" ht="36.75" customHeight="1">
      <c r="A38" s="337"/>
      <c r="B38" s="320"/>
      <c r="C38" s="274"/>
      <c r="D38" s="274"/>
      <c r="E38" s="254"/>
      <c r="F38" s="274"/>
      <c r="G38" s="274"/>
      <c r="H38" s="274"/>
      <c r="I38" s="254"/>
      <c r="J38" s="254"/>
      <c r="K38" s="254"/>
      <c r="L38" s="295"/>
      <c r="M38" s="257"/>
      <c r="N38" s="270" t="s">
        <v>546</v>
      </c>
      <c r="O38" s="271"/>
      <c r="P38" s="130"/>
      <c r="Q38" s="130"/>
      <c r="R38" s="130"/>
      <c r="S38" s="267"/>
      <c r="T38" s="332"/>
      <c r="U38" s="254"/>
    </row>
    <row r="39" spans="1:21" ht="36.75" customHeight="1">
      <c r="A39" s="337"/>
      <c r="B39" s="320"/>
      <c r="C39" s="274" t="s">
        <v>598</v>
      </c>
      <c r="D39" s="274" t="s">
        <v>538</v>
      </c>
      <c r="E39" s="253" t="s">
        <v>599</v>
      </c>
      <c r="F39" s="274" t="s">
        <v>600</v>
      </c>
      <c r="G39" s="274">
        <v>8</v>
      </c>
      <c r="H39" s="284" t="s">
        <v>541</v>
      </c>
      <c r="I39" s="253">
        <v>2</v>
      </c>
      <c r="J39" s="253" t="s">
        <v>542</v>
      </c>
      <c r="K39" s="253" t="s">
        <v>543</v>
      </c>
      <c r="L39" s="285">
        <v>0.7</v>
      </c>
      <c r="M39" s="257"/>
      <c r="N39" s="275" t="s">
        <v>544</v>
      </c>
      <c r="O39" s="259"/>
      <c r="P39" s="131"/>
      <c r="Q39" s="130" t="s">
        <v>545</v>
      </c>
      <c r="R39" s="130"/>
      <c r="S39" s="266">
        <f>COUNTA(P40:R40)/COUNTA(P39:R39)</f>
        <v>0</v>
      </c>
      <c r="T39" s="332"/>
      <c r="U39" s="253"/>
    </row>
    <row r="40" spans="1:21" ht="36.75" customHeight="1">
      <c r="A40" s="337"/>
      <c r="B40" s="320"/>
      <c r="C40" s="274"/>
      <c r="D40" s="274"/>
      <c r="E40" s="254"/>
      <c r="F40" s="274"/>
      <c r="G40" s="274"/>
      <c r="H40" s="274"/>
      <c r="I40" s="254"/>
      <c r="J40" s="254"/>
      <c r="K40" s="254"/>
      <c r="L40" s="295"/>
      <c r="M40" s="257"/>
      <c r="N40" s="270" t="s">
        <v>546</v>
      </c>
      <c r="O40" s="271"/>
      <c r="P40" s="131"/>
      <c r="Q40" s="130"/>
      <c r="R40" s="130"/>
      <c r="S40" s="267"/>
      <c r="T40" s="332"/>
      <c r="U40" s="254"/>
    </row>
    <row r="41" spans="1:21" ht="36.75" customHeight="1">
      <c r="A41" s="337"/>
      <c r="B41" s="320"/>
      <c r="C41" s="253" t="s">
        <v>601</v>
      </c>
      <c r="D41" s="253" t="s">
        <v>538</v>
      </c>
      <c r="E41" s="253" t="s">
        <v>602</v>
      </c>
      <c r="F41" s="253" t="s">
        <v>603</v>
      </c>
      <c r="G41" s="272">
        <v>8</v>
      </c>
      <c r="H41" s="305" t="s">
        <v>541</v>
      </c>
      <c r="I41" s="253">
        <v>15</v>
      </c>
      <c r="J41" s="253" t="s">
        <v>551</v>
      </c>
      <c r="K41" s="253" t="s">
        <v>543</v>
      </c>
      <c r="L41" s="285">
        <v>0.7</v>
      </c>
      <c r="M41" s="276"/>
      <c r="N41" s="275" t="s">
        <v>544</v>
      </c>
      <c r="O41" s="259"/>
      <c r="P41" s="130" t="s">
        <v>545</v>
      </c>
      <c r="Q41" s="130"/>
      <c r="R41" s="130"/>
      <c r="S41" s="266">
        <f>COUNTA(P44:R44)/COUNTA(P41:R41)</f>
        <v>0</v>
      </c>
      <c r="T41" s="332"/>
      <c r="U41" s="253"/>
    </row>
    <row r="42" spans="1:21" ht="36.75" customHeight="1">
      <c r="A42" s="337"/>
      <c r="B42" s="320"/>
      <c r="C42" s="254"/>
      <c r="D42" s="254"/>
      <c r="E42" s="281"/>
      <c r="F42" s="254"/>
      <c r="G42" s="273"/>
      <c r="H42" s="306"/>
      <c r="I42" s="281"/>
      <c r="J42" s="281"/>
      <c r="K42" s="281"/>
      <c r="L42" s="286"/>
      <c r="M42" s="277"/>
      <c r="N42" s="270" t="s">
        <v>546</v>
      </c>
      <c r="O42" s="271"/>
      <c r="P42" s="130"/>
      <c r="Q42" s="130"/>
      <c r="R42" s="130"/>
      <c r="S42" s="315"/>
      <c r="T42" s="332"/>
      <c r="U42" s="281"/>
    </row>
    <row r="43" spans="1:21" ht="36.75" customHeight="1">
      <c r="A43" s="337"/>
      <c r="B43" s="320"/>
      <c r="C43" s="274" t="s">
        <v>537</v>
      </c>
      <c r="D43" s="274" t="s">
        <v>538</v>
      </c>
      <c r="E43" s="274" t="s">
        <v>604</v>
      </c>
      <c r="F43" s="274" t="s">
        <v>605</v>
      </c>
      <c r="G43" s="274">
        <v>8</v>
      </c>
      <c r="H43" s="284" t="s">
        <v>541</v>
      </c>
      <c r="I43" s="253">
        <v>2</v>
      </c>
      <c r="J43" s="253" t="s">
        <v>542</v>
      </c>
      <c r="K43" s="253" t="s">
        <v>543</v>
      </c>
      <c r="L43" s="285">
        <v>0.7</v>
      </c>
      <c r="M43" s="276"/>
      <c r="N43" s="275" t="s">
        <v>544</v>
      </c>
      <c r="O43" s="259"/>
      <c r="P43" s="135" t="s">
        <v>544</v>
      </c>
      <c r="Q43" s="138"/>
      <c r="R43" s="130"/>
      <c r="S43" s="315"/>
      <c r="T43" s="332"/>
      <c r="U43" s="281"/>
    </row>
    <row r="44" spans="1:21" ht="36.75" customHeight="1">
      <c r="A44" s="337"/>
      <c r="B44" s="321"/>
      <c r="C44" s="274"/>
      <c r="D44" s="274"/>
      <c r="E44" s="274"/>
      <c r="F44" s="274"/>
      <c r="G44" s="274"/>
      <c r="H44" s="274"/>
      <c r="I44" s="254"/>
      <c r="J44" s="254"/>
      <c r="K44" s="254"/>
      <c r="L44" s="295"/>
      <c r="M44" s="277"/>
      <c r="N44" s="270" t="s">
        <v>546</v>
      </c>
      <c r="O44" s="271"/>
      <c r="P44" s="130"/>
      <c r="Q44" s="130"/>
      <c r="R44" s="130"/>
      <c r="S44" s="267"/>
      <c r="T44" s="332"/>
      <c r="U44" s="254"/>
    </row>
    <row r="45" spans="1:21" ht="60" customHeight="1">
      <c r="A45" s="337"/>
      <c r="B45" s="316" t="s">
        <v>606</v>
      </c>
      <c r="C45" s="274" t="s">
        <v>537</v>
      </c>
      <c r="D45" s="274" t="s">
        <v>538</v>
      </c>
      <c r="E45" s="253" t="s">
        <v>607</v>
      </c>
      <c r="F45" s="274" t="s">
        <v>608</v>
      </c>
      <c r="G45" s="274">
        <v>8</v>
      </c>
      <c r="H45" s="284" t="s">
        <v>541</v>
      </c>
      <c r="I45" s="253">
        <v>2</v>
      </c>
      <c r="J45" s="253" t="s">
        <v>542</v>
      </c>
      <c r="K45" s="253" t="s">
        <v>543</v>
      </c>
      <c r="L45" s="285">
        <v>0.7</v>
      </c>
      <c r="M45" s="257"/>
      <c r="N45" s="275" t="s">
        <v>544</v>
      </c>
      <c r="O45" s="259"/>
      <c r="P45" s="130"/>
      <c r="Q45" s="130" t="s">
        <v>545</v>
      </c>
      <c r="R45" s="130"/>
      <c r="S45" s="266">
        <f>COUNTA(P46:R46)/COUNTA(P45:R45)</f>
        <v>0</v>
      </c>
      <c r="T45" s="332"/>
      <c r="U45" s="253"/>
    </row>
    <row r="46" spans="1:21" ht="60" customHeight="1">
      <c r="A46" s="337"/>
      <c r="B46" s="317"/>
      <c r="C46" s="274"/>
      <c r="D46" s="274"/>
      <c r="E46" s="254"/>
      <c r="F46" s="274"/>
      <c r="G46" s="274"/>
      <c r="H46" s="274"/>
      <c r="I46" s="254"/>
      <c r="J46" s="254"/>
      <c r="K46" s="254"/>
      <c r="L46" s="295"/>
      <c r="M46" s="257"/>
      <c r="N46" s="270" t="s">
        <v>546</v>
      </c>
      <c r="O46" s="271"/>
      <c r="P46" s="130"/>
      <c r="Q46" s="130"/>
      <c r="R46" s="130"/>
      <c r="S46" s="267"/>
      <c r="T46" s="332"/>
      <c r="U46" s="254"/>
    </row>
    <row r="47" spans="1:21" ht="60" customHeight="1">
      <c r="A47" s="337"/>
      <c r="B47" s="317"/>
      <c r="C47" s="253" t="s">
        <v>537</v>
      </c>
      <c r="D47" s="274" t="s">
        <v>538</v>
      </c>
      <c r="E47" s="253" t="s">
        <v>609</v>
      </c>
      <c r="F47" s="253" t="s">
        <v>610</v>
      </c>
      <c r="G47" s="253">
        <v>8</v>
      </c>
      <c r="H47" s="284" t="s">
        <v>541</v>
      </c>
      <c r="I47" s="253">
        <v>2</v>
      </c>
      <c r="J47" s="253" t="s">
        <v>542</v>
      </c>
      <c r="K47" s="253" t="s">
        <v>543</v>
      </c>
      <c r="L47" s="285">
        <v>0.7</v>
      </c>
      <c r="M47" s="276"/>
      <c r="N47" s="275" t="s">
        <v>544</v>
      </c>
      <c r="O47" s="259"/>
      <c r="P47" s="130"/>
      <c r="Q47" s="130"/>
      <c r="R47" s="129" t="s">
        <v>545</v>
      </c>
      <c r="S47" s="266">
        <f t="shared" ref="S47" si="2">COUNTA(P48:R48)/COUNTA(P47:R47)</f>
        <v>0</v>
      </c>
      <c r="T47" s="332"/>
      <c r="U47" s="253"/>
    </row>
    <row r="48" spans="1:21" ht="60" customHeight="1">
      <c r="A48" s="337"/>
      <c r="B48" s="317"/>
      <c r="C48" s="254"/>
      <c r="D48" s="274"/>
      <c r="E48" s="254"/>
      <c r="F48" s="254"/>
      <c r="G48" s="254"/>
      <c r="H48" s="274"/>
      <c r="I48" s="254"/>
      <c r="J48" s="254"/>
      <c r="K48" s="254"/>
      <c r="L48" s="295"/>
      <c r="M48" s="277"/>
      <c r="N48" s="270" t="s">
        <v>546</v>
      </c>
      <c r="O48" s="271"/>
      <c r="P48" s="130"/>
      <c r="Q48" s="130"/>
      <c r="R48" s="130"/>
      <c r="S48" s="267"/>
      <c r="T48" s="332"/>
      <c r="U48" s="254"/>
    </row>
    <row r="49" spans="1:21" ht="36.75" customHeight="1">
      <c r="A49" s="337"/>
      <c r="B49" s="317"/>
      <c r="C49" s="274" t="s">
        <v>611</v>
      </c>
      <c r="D49" s="274" t="s">
        <v>538</v>
      </c>
      <c r="E49" s="253" t="s">
        <v>609</v>
      </c>
      <c r="F49" s="274" t="s">
        <v>612</v>
      </c>
      <c r="G49" s="274">
        <v>24</v>
      </c>
      <c r="H49" s="284" t="s">
        <v>541</v>
      </c>
      <c r="I49" s="253">
        <v>15</v>
      </c>
      <c r="J49" s="253" t="s">
        <v>551</v>
      </c>
      <c r="K49" s="253" t="s">
        <v>543</v>
      </c>
      <c r="L49" s="285">
        <v>0.7</v>
      </c>
      <c r="M49" s="257"/>
      <c r="N49" s="275" t="s">
        <v>544</v>
      </c>
      <c r="O49" s="259"/>
      <c r="P49" s="130"/>
      <c r="Q49" s="130"/>
      <c r="R49" s="129" t="s">
        <v>545</v>
      </c>
      <c r="S49" s="266">
        <f t="shared" ref="S49" si="3">COUNTA(P50:R50)/COUNTA(P49:R49)</f>
        <v>0</v>
      </c>
      <c r="T49" s="332"/>
      <c r="U49" s="253"/>
    </row>
    <row r="50" spans="1:21" ht="36.75" customHeight="1">
      <c r="A50" s="337"/>
      <c r="B50" s="317"/>
      <c r="C50" s="274"/>
      <c r="D50" s="274"/>
      <c r="E50" s="254"/>
      <c r="F50" s="274"/>
      <c r="G50" s="274"/>
      <c r="H50" s="274"/>
      <c r="I50" s="254"/>
      <c r="J50" s="254"/>
      <c r="K50" s="254"/>
      <c r="L50" s="295"/>
      <c r="M50" s="257"/>
      <c r="N50" s="270" t="s">
        <v>546</v>
      </c>
      <c r="O50" s="271"/>
      <c r="P50" s="130"/>
      <c r="Q50" s="130"/>
      <c r="R50" s="130"/>
      <c r="S50" s="267"/>
      <c r="T50" s="332"/>
      <c r="U50" s="254"/>
    </row>
    <row r="51" spans="1:21" ht="36.75" customHeight="1">
      <c r="A51" s="337"/>
      <c r="B51" s="317"/>
      <c r="C51" s="274" t="s">
        <v>613</v>
      </c>
      <c r="D51" s="274" t="s">
        <v>538</v>
      </c>
      <c r="E51" s="253" t="s">
        <v>609</v>
      </c>
      <c r="F51" s="274" t="s">
        <v>614</v>
      </c>
      <c r="G51" s="274">
        <v>24</v>
      </c>
      <c r="H51" s="284" t="s">
        <v>541</v>
      </c>
      <c r="I51" s="253" t="s">
        <v>615</v>
      </c>
      <c r="J51" s="253" t="s">
        <v>551</v>
      </c>
      <c r="K51" s="253" t="s">
        <v>543</v>
      </c>
      <c r="L51" s="285">
        <v>0.7</v>
      </c>
      <c r="M51" s="257"/>
      <c r="N51" s="275" t="s">
        <v>544</v>
      </c>
      <c r="O51" s="259"/>
      <c r="P51" s="131"/>
      <c r="Q51" s="130" t="s">
        <v>545</v>
      </c>
      <c r="R51" s="130"/>
      <c r="S51" s="266">
        <f t="shared" ref="S51" si="4">COUNTA(P52:R52)/COUNTA(P51:R51)</f>
        <v>0</v>
      </c>
      <c r="T51" s="332"/>
      <c r="U51" s="253"/>
    </row>
    <row r="52" spans="1:21" ht="36.75" customHeight="1">
      <c r="A52" s="337"/>
      <c r="B52" s="318"/>
      <c r="C52" s="274"/>
      <c r="D52" s="274"/>
      <c r="E52" s="254"/>
      <c r="F52" s="274"/>
      <c r="G52" s="274"/>
      <c r="H52" s="274"/>
      <c r="I52" s="254"/>
      <c r="J52" s="254"/>
      <c r="K52" s="254"/>
      <c r="L52" s="295"/>
      <c r="M52" s="257"/>
      <c r="N52" s="270" t="s">
        <v>546</v>
      </c>
      <c r="O52" s="271"/>
      <c r="P52" s="130"/>
      <c r="Q52" s="130"/>
      <c r="R52" s="130"/>
      <c r="S52" s="267"/>
      <c r="T52" s="332"/>
      <c r="U52" s="254"/>
    </row>
    <row r="53" spans="1:21" ht="59.25" customHeight="1">
      <c r="A53" s="337"/>
      <c r="B53" s="313" t="s">
        <v>616</v>
      </c>
      <c r="C53" s="274" t="s">
        <v>537</v>
      </c>
      <c r="D53" s="274" t="s">
        <v>538</v>
      </c>
      <c r="E53" s="253" t="s">
        <v>617</v>
      </c>
      <c r="F53" s="274" t="s">
        <v>618</v>
      </c>
      <c r="G53" s="274">
        <v>8</v>
      </c>
      <c r="H53" s="284" t="s">
        <v>541</v>
      </c>
      <c r="I53" s="253">
        <v>2</v>
      </c>
      <c r="J53" s="253" t="s">
        <v>542</v>
      </c>
      <c r="K53" s="253" t="s">
        <v>543</v>
      </c>
      <c r="L53" s="285">
        <v>0.7</v>
      </c>
      <c r="M53" s="257"/>
      <c r="N53" s="275" t="s">
        <v>544</v>
      </c>
      <c r="O53" s="259"/>
      <c r="P53" s="131"/>
      <c r="Q53" s="130"/>
      <c r="R53" s="129" t="s">
        <v>545</v>
      </c>
      <c r="S53" s="266">
        <f>COUNTA(P54:R54)/COUNTA(P53:R53)</f>
        <v>0</v>
      </c>
      <c r="T53" s="332"/>
      <c r="U53" s="253"/>
    </row>
    <row r="54" spans="1:21" ht="70.5" customHeight="1">
      <c r="A54" s="337"/>
      <c r="B54" s="314"/>
      <c r="C54" s="274"/>
      <c r="D54" s="274"/>
      <c r="E54" s="254"/>
      <c r="F54" s="274"/>
      <c r="G54" s="274"/>
      <c r="H54" s="274"/>
      <c r="I54" s="254"/>
      <c r="J54" s="254"/>
      <c r="K54" s="254"/>
      <c r="L54" s="295"/>
      <c r="M54" s="257"/>
      <c r="N54" s="270" t="s">
        <v>546</v>
      </c>
      <c r="O54" s="271"/>
      <c r="P54" s="130"/>
      <c r="Q54" s="130"/>
      <c r="R54" s="130"/>
      <c r="S54" s="267"/>
      <c r="T54" s="332"/>
      <c r="U54" s="254"/>
    </row>
    <row r="55" spans="1:21" ht="60.75" customHeight="1">
      <c r="A55" s="337"/>
      <c r="B55" s="310" t="s">
        <v>619</v>
      </c>
      <c r="C55" s="253" t="s">
        <v>620</v>
      </c>
      <c r="D55" s="274" t="s">
        <v>538</v>
      </c>
      <c r="E55" s="253" t="s">
        <v>621</v>
      </c>
      <c r="F55" s="253" t="s">
        <v>622</v>
      </c>
      <c r="G55" s="253">
        <v>16</v>
      </c>
      <c r="H55" s="284" t="s">
        <v>541</v>
      </c>
      <c r="I55" s="253">
        <v>20</v>
      </c>
      <c r="J55" s="253" t="s">
        <v>551</v>
      </c>
      <c r="K55" s="253" t="s">
        <v>543</v>
      </c>
      <c r="L55" s="285">
        <v>0.7</v>
      </c>
      <c r="M55" s="276"/>
      <c r="N55" s="275" t="s">
        <v>544</v>
      </c>
      <c r="O55" s="259"/>
      <c r="P55" s="130"/>
      <c r="Q55" s="129" t="s">
        <v>545</v>
      </c>
      <c r="R55" s="130"/>
      <c r="S55" s="266">
        <f>COUNTA(P56:R56)/COUNTA(P55:R55)</f>
        <v>0</v>
      </c>
      <c r="T55" s="332"/>
      <c r="U55" s="253"/>
    </row>
    <row r="56" spans="1:21" ht="60.75" customHeight="1">
      <c r="A56" s="337"/>
      <c r="B56" s="311"/>
      <c r="C56" s="254"/>
      <c r="D56" s="274"/>
      <c r="E56" s="254"/>
      <c r="F56" s="254"/>
      <c r="G56" s="254"/>
      <c r="H56" s="274"/>
      <c r="I56" s="254"/>
      <c r="J56" s="254"/>
      <c r="K56" s="254"/>
      <c r="L56" s="295"/>
      <c r="M56" s="277"/>
      <c r="N56" s="270" t="s">
        <v>546</v>
      </c>
      <c r="O56" s="271"/>
      <c r="P56" s="130"/>
      <c r="Q56" s="130"/>
      <c r="R56" s="130"/>
      <c r="S56" s="267"/>
      <c r="T56" s="332"/>
      <c r="U56" s="254"/>
    </row>
    <row r="57" spans="1:21" ht="60" customHeight="1">
      <c r="A57" s="337"/>
      <c r="B57" s="311"/>
      <c r="C57" s="274" t="s">
        <v>623</v>
      </c>
      <c r="D57" s="274" t="s">
        <v>538</v>
      </c>
      <c r="E57" s="253" t="s">
        <v>621</v>
      </c>
      <c r="F57" s="274" t="s">
        <v>624</v>
      </c>
      <c r="G57" s="274">
        <v>16</v>
      </c>
      <c r="H57" s="284" t="s">
        <v>541</v>
      </c>
      <c r="I57" s="253">
        <v>20</v>
      </c>
      <c r="J57" s="253" t="s">
        <v>551</v>
      </c>
      <c r="K57" s="253" t="s">
        <v>543</v>
      </c>
      <c r="L57" s="285">
        <v>0.7</v>
      </c>
      <c r="M57" s="257"/>
      <c r="N57" s="275" t="s">
        <v>544</v>
      </c>
      <c r="O57" s="259"/>
      <c r="P57" s="130"/>
      <c r="Q57" s="130"/>
      <c r="R57" s="129" t="s">
        <v>545</v>
      </c>
      <c r="S57" s="266">
        <f>COUNTA(P58:R58)/COUNTA(P57:R57)</f>
        <v>0</v>
      </c>
      <c r="T57" s="332"/>
      <c r="U57" s="253"/>
    </row>
    <row r="58" spans="1:21" ht="89.25" customHeight="1">
      <c r="A58" s="337"/>
      <c r="B58" s="312"/>
      <c r="C58" s="274"/>
      <c r="D58" s="274"/>
      <c r="E58" s="254"/>
      <c r="F58" s="274"/>
      <c r="G58" s="274"/>
      <c r="H58" s="274"/>
      <c r="I58" s="254"/>
      <c r="J58" s="254"/>
      <c r="K58" s="254"/>
      <c r="L58" s="295"/>
      <c r="M58" s="257"/>
      <c r="N58" s="270" t="s">
        <v>546</v>
      </c>
      <c r="O58" s="271"/>
      <c r="P58" s="130"/>
      <c r="Q58" s="130"/>
      <c r="R58" s="130"/>
      <c r="S58" s="267"/>
      <c r="T58" s="332"/>
      <c r="U58" s="254"/>
    </row>
    <row r="59" spans="1:21" ht="78.75" customHeight="1">
      <c r="A59" s="337"/>
      <c r="B59" s="308" t="s">
        <v>625</v>
      </c>
      <c r="C59" s="274" t="s">
        <v>626</v>
      </c>
      <c r="D59" s="253" t="s">
        <v>538</v>
      </c>
      <c r="E59" s="274" t="s">
        <v>627</v>
      </c>
      <c r="F59" s="274" t="s">
        <v>628</v>
      </c>
      <c r="G59" s="274">
        <v>24</v>
      </c>
      <c r="H59" s="284" t="s">
        <v>541</v>
      </c>
      <c r="I59" s="253" t="s">
        <v>615</v>
      </c>
      <c r="J59" s="253" t="s">
        <v>551</v>
      </c>
      <c r="K59" s="253" t="s">
        <v>543</v>
      </c>
      <c r="L59" s="285">
        <v>0.7</v>
      </c>
      <c r="M59" s="298"/>
      <c r="N59" s="275" t="s">
        <v>544</v>
      </c>
      <c r="O59" s="259"/>
      <c r="P59" s="131"/>
      <c r="Q59" s="131" t="s">
        <v>545</v>
      </c>
      <c r="R59" s="130"/>
      <c r="S59" s="266">
        <f>COUNTA(P60:R60)/COUNTA(P59:R59)</f>
        <v>0</v>
      </c>
      <c r="T59" s="332"/>
      <c r="U59" s="253"/>
    </row>
    <row r="60" spans="1:21" ht="84" customHeight="1">
      <c r="A60" s="337"/>
      <c r="B60" s="309"/>
      <c r="C60" s="274"/>
      <c r="D60" s="254"/>
      <c r="E60" s="274"/>
      <c r="F60" s="274"/>
      <c r="G60" s="274"/>
      <c r="H60" s="274"/>
      <c r="I60" s="254"/>
      <c r="J60" s="254"/>
      <c r="K60" s="254"/>
      <c r="L60" s="295"/>
      <c r="M60" s="298"/>
      <c r="N60" s="270" t="s">
        <v>546</v>
      </c>
      <c r="O60" s="271"/>
      <c r="P60" s="130"/>
      <c r="Q60" s="130"/>
      <c r="R60" s="130"/>
      <c r="S60" s="267"/>
      <c r="T60" s="332"/>
      <c r="U60" s="254"/>
    </row>
    <row r="61" spans="1:21" ht="51" customHeight="1">
      <c r="A61" s="337"/>
      <c r="B61" s="307" t="s">
        <v>629</v>
      </c>
      <c r="C61" s="253" t="s">
        <v>537</v>
      </c>
      <c r="D61" s="253" t="s">
        <v>538</v>
      </c>
      <c r="E61" s="274" t="s">
        <v>630</v>
      </c>
      <c r="F61" s="253" t="s">
        <v>631</v>
      </c>
      <c r="G61" s="253">
        <v>8</v>
      </c>
      <c r="H61" s="305" t="s">
        <v>541</v>
      </c>
      <c r="I61" s="253">
        <v>3</v>
      </c>
      <c r="J61" s="253" t="s">
        <v>542</v>
      </c>
      <c r="K61" s="253" t="s">
        <v>543</v>
      </c>
      <c r="L61" s="285">
        <v>0.7</v>
      </c>
      <c r="M61" s="303"/>
      <c r="N61" s="275" t="s">
        <v>544</v>
      </c>
      <c r="O61" s="259"/>
      <c r="P61" s="130"/>
      <c r="Q61" s="129" t="s">
        <v>545</v>
      </c>
      <c r="R61" s="130"/>
      <c r="S61" s="266">
        <f>COUNTA(P62:R62)/COUNTA(P61:R61)</f>
        <v>0</v>
      </c>
      <c r="T61" s="332"/>
      <c r="U61" s="253"/>
    </row>
    <row r="62" spans="1:21" ht="58.5" customHeight="1">
      <c r="A62" s="337"/>
      <c r="B62" s="307"/>
      <c r="C62" s="254"/>
      <c r="D62" s="254"/>
      <c r="E62" s="274"/>
      <c r="F62" s="254"/>
      <c r="G62" s="254"/>
      <c r="H62" s="306"/>
      <c r="I62" s="254"/>
      <c r="J62" s="254"/>
      <c r="K62" s="254"/>
      <c r="L62" s="286"/>
      <c r="M62" s="304"/>
      <c r="N62" s="270" t="s">
        <v>546</v>
      </c>
      <c r="O62" s="271"/>
      <c r="P62" s="130"/>
      <c r="Q62" s="130"/>
      <c r="R62" s="130"/>
      <c r="S62" s="267"/>
      <c r="T62" s="332"/>
      <c r="U62" s="254"/>
    </row>
    <row r="63" spans="1:21" ht="46.5" customHeight="1">
      <c r="A63" s="337"/>
      <c r="B63" s="307"/>
      <c r="C63" s="253" t="s">
        <v>632</v>
      </c>
      <c r="D63" s="253" t="s">
        <v>587</v>
      </c>
      <c r="E63" s="274" t="s">
        <v>633</v>
      </c>
      <c r="F63" s="253" t="s">
        <v>634</v>
      </c>
      <c r="G63" s="274">
        <v>16</v>
      </c>
      <c r="H63" s="284" t="s">
        <v>541</v>
      </c>
      <c r="I63" s="274">
        <v>20</v>
      </c>
      <c r="J63" s="274" t="s">
        <v>551</v>
      </c>
      <c r="K63" s="274" t="s">
        <v>543</v>
      </c>
      <c r="L63" s="302">
        <v>0.7</v>
      </c>
      <c r="M63" s="303"/>
      <c r="N63" s="275" t="s">
        <v>544</v>
      </c>
      <c r="O63" s="259"/>
      <c r="P63" s="130"/>
      <c r="Q63" s="129" t="s">
        <v>545</v>
      </c>
      <c r="R63" s="130"/>
      <c r="S63" s="266">
        <f>COUNTA(P64:R64)/COUNTA(P63:R63)</f>
        <v>0</v>
      </c>
      <c r="T63" s="332"/>
      <c r="U63" s="253"/>
    </row>
    <row r="64" spans="1:21" ht="48" customHeight="1">
      <c r="A64" s="337"/>
      <c r="B64" s="307"/>
      <c r="C64" s="254"/>
      <c r="D64" s="254"/>
      <c r="E64" s="274"/>
      <c r="F64" s="254"/>
      <c r="G64" s="274"/>
      <c r="H64" s="284"/>
      <c r="I64" s="274"/>
      <c r="J64" s="274"/>
      <c r="K64" s="274"/>
      <c r="L64" s="302"/>
      <c r="M64" s="304"/>
      <c r="N64" s="270" t="s">
        <v>546</v>
      </c>
      <c r="O64" s="271"/>
      <c r="P64" s="130"/>
      <c r="Q64" s="130"/>
      <c r="R64" s="130"/>
      <c r="S64" s="267"/>
      <c r="T64" s="332"/>
      <c r="U64" s="254"/>
    </row>
    <row r="65" spans="1:21" ht="48" customHeight="1">
      <c r="A65" s="337"/>
      <c r="B65" s="307"/>
      <c r="C65" s="253" t="s">
        <v>635</v>
      </c>
      <c r="D65" s="253" t="s">
        <v>549</v>
      </c>
      <c r="E65" s="274" t="s">
        <v>636</v>
      </c>
      <c r="F65" s="253" t="s">
        <v>637</v>
      </c>
      <c r="G65" s="253">
        <v>24</v>
      </c>
      <c r="H65" s="305" t="s">
        <v>541</v>
      </c>
      <c r="I65" s="253">
        <v>10</v>
      </c>
      <c r="J65" s="274" t="s">
        <v>551</v>
      </c>
      <c r="K65" s="274" t="s">
        <v>543</v>
      </c>
      <c r="L65" s="302">
        <v>0.7</v>
      </c>
      <c r="M65" s="303"/>
      <c r="N65" s="275" t="s">
        <v>545</v>
      </c>
      <c r="O65" s="259"/>
      <c r="P65" s="129" t="s">
        <v>545</v>
      </c>
      <c r="Q65" s="130"/>
      <c r="R65" s="130"/>
      <c r="S65" s="266">
        <f>COUNTA(P66:R66)/COUNTA(P65:R65)</f>
        <v>0</v>
      </c>
      <c r="T65" s="332"/>
      <c r="U65" s="253"/>
    </row>
    <row r="66" spans="1:21" ht="42" customHeight="1">
      <c r="A66" s="337"/>
      <c r="B66" s="307"/>
      <c r="C66" s="254"/>
      <c r="D66" s="254"/>
      <c r="E66" s="274"/>
      <c r="F66" s="254"/>
      <c r="G66" s="254"/>
      <c r="H66" s="306"/>
      <c r="I66" s="254"/>
      <c r="J66" s="274"/>
      <c r="K66" s="274"/>
      <c r="L66" s="302"/>
      <c r="M66" s="304"/>
      <c r="N66" s="270" t="s">
        <v>546</v>
      </c>
      <c r="O66" s="271"/>
      <c r="P66" s="130"/>
      <c r="Q66" s="130"/>
      <c r="R66" s="130"/>
      <c r="S66" s="267"/>
      <c r="T66" s="332"/>
      <c r="U66" s="254"/>
    </row>
    <row r="67" spans="1:21" ht="36.75" customHeight="1">
      <c r="A67" s="337"/>
      <c r="B67" s="299" t="s">
        <v>638</v>
      </c>
      <c r="C67" s="274" t="s">
        <v>537</v>
      </c>
      <c r="D67" s="274" t="s">
        <v>538</v>
      </c>
      <c r="E67" s="253" t="s">
        <v>604</v>
      </c>
      <c r="F67" s="274" t="s">
        <v>639</v>
      </c>
      <c r="G67" s="274">
        <v>8</v>
      </c>
      <c r="H67" s="284" t="s">
        <v>541</v>
      </c>
      <c r="I67" s="253">
        <v>2</v>
      </c>
      <c r="J67" s="253" t="s">
        <v>542</v>
      </c>
      <c r="K67" s="253" t="s">
        <v>543</v>
      </c>
      <c r="L67" s="285">
        <v>0.7</v>
      </c>
      <c r="M67" s="257"/>
      <c r="N67" s="275" t="s">
        <v>544</v>
      </c>
      <c r="O67" s="259"/>
      <c r="P67" s="130"/>
      <c r="Q67" s="131"/>
      <c r="R67" s="130" t="s">
        <v>545</v>
      </c>
      <c r="S67" s="266">
        <f>COUNTA(P68:R68)/COUNTA(P67:R67)</f>
        <v>0</v>
      </c>
      <c r="T67" s="332"/>
      <c r="U67" s="274"/>
    </row>
    <row r="68" spans="1:21" ht="36.75" customHeight="1">
      <c r="A68" s="337"/>
      <c r="B68" s="300"/>
      <c r="C68" s="274"/>
      <c r="D68" s="274"/>
      <c r="E68" s="254"/>
      <c r="F68" s="274"/>
      <c r="G68" s="274"/>
      <c r="H68" s="274"/>
      <c r="I68" s="254"/>
      <c r="J68" s="254"/>
      <c r="K68" s="254"/>
      <c r="L68" s="295"/>
      <c r="M68" s="257"/>
      <c r="N68" s="270" t="s">
        <v>546</v>
      </c>
      <c r="O68" s="271"/>
      <c r="P68" s="130"/>
      <c r="Q68" s="130"/>
      <c r="R68" s="130"/>
      <c r="S68" s="267"/>
      <c r="T68" s="332"/>
      <c r="U68" s="274"/>
    </row>
    <row r="69" spans="1:21" ht="36.75" customHeight="1">
      <c r="A69" s="337"/>
      <c r="B69" s="300"/>
      <c r="C69" s="274" t="s">
        <v>537</v>
      </c>
      <c r="D69" s="274" t="s">
        <v>538</v>
      </c>
      <c r="E69" s="274" t="s">
        <v>604</v>
      </c>
      <c r="F69" s="274" t="s">
        <v>640</v>
      </c>
      <c r="G69" s="274">
        <v>8</v>
      </c>
      <c r="H69" s="284" t="s">
        <v>541</v>
      </c>
      <c r="I69" s="253">
        <v>2</v>
      </c>
      <c r="J69" s="253" t="s">
        <v>542</v>
      </c>
      <c r="K69" s="253" t="s">
        <v>543</v>
      </c>
      <c r="L69" s="285">
        <v>0.7</v>
      </c>
      <c r="M69" s="257"/>
      <c r="N69" s="275" t="s">
        <v>544</v>
      </c>
      <c r="O69" s="259"/>
      <c r="P69" s="131"/>
      <c r="Q69" s="130"/>
      <c r="R69" s="129" t="s">
        <v>545</v>
      </c>
      <c r="S69" s="266">
        <f>COUNTA(P70:R70)/COUNTA(P69:R69)</f>
        <v>0</v>
      </c>
      <c r="T69" s="332"/>
      <c r="U69" s="274"/>
    </row>
    <row r="70" spans="1:21" ht="36.75" customHeight="1">
      <c r="A70" s="337"/>
      <c r="B70" s="300"/>
      <c r="C70" s="274"/>
      <c r="D70" s="274"/>
      <c r="E70" s="274"/>
      <c r="F70" s="274"/>
      <c r="G70" s="274"/>
      <c r="H70" s="274"/>
      <c r="I70" s="254"/>
      <c r="J70" s="254"/>
      <c r="K70" s="254"/>
      <c r="L70" s="295"/>
      <c r="M70" s="257"/>
      <c r="N70" s="270" t="s">
        <v>546</v>
      </c>
      <c r="O70" s="271"/>
      <c r="P70" s="130"/>
      <c r="Q70" s="133"/>
      <c r="R70" s="130"/>
      <c r="S70" s="267"/>
      <c r="T70" s="332"/>
      <c r="U70" s="274"/>
    </row>
    <row r="71" spans="1:21" ht="36.75" customHeight="1">
      <c r="A71" s="337"/>
      <c r="B71" s="300"/>
      <c r="C71" s="274" t="s">
        <v>537</v>
      </c>
      <c r="D71" s="274" t="s">
        <v>538</v>
      </c>
      <c r="E71" s="274" t="s">
        <v>604</v>
      </c>
      <c r="F71" s="274" t="s">
        <v>605</v>
      </c>
      <c r="G71" s="274">
        <v>8</v>
      </c>
      <c r="H71" s="284" t="s">
        <v>541</v>
      </c>
      <c r="I71" s="253">
        <v>2</v>
      </c>
      <c r="J71" s="253" t="s">
        <v>542</v>
      </c>
      <c r="K71" s="253" t="s">
        <v>543</v>
      </c>
      <c r="L71" s="285">
        <v>0.7</v>
      </c>
      <c r="M71" s="257"/>
      <c r="N71" s="275" t="s">
        <v>544</v>
      </c>
      <c r="O71" s="259"/>
      <c r="P71" s="131" t="s">
        <v>545</v>
      </c>
      <c r="Q71" s="130"/>
      <c r="R71" s="130"/>
      <c r="S71" s="266">
        <f>COUNTA(P72:R72)/COUNTA(P71:R71)</f>
        <v>0</v>
      </c>
      <c r="T71" s="332"/>
      <c r="U71" s="274"/>
    </row>
    <row r="72" spans="1:21" ht="36.75" customHeight="1">
      <c r="A72" s="337"/>
      <c r="B72" s="300"/>
      <c r="C72" s="274"/>
      <c r="D72" s="274"/>
      <c r="E72" s="274"/>
      <c r="F72" s="274"/>
      <c r="G72" s="274"/>
      <c r="H72" s="274"/>
      <c r="I72" s="254"/>
      <c r="J72" s="254"/>
      <c r="K72" s="254"/>
      <c r="L72" s="295"/>
      <c r="M72" s="257"/>
      <c r="N72" s="270" t="s">
        <v>546</v>
      </c>
      <c r="O72" s="271"/>
      <c r="P72" s="131"/>
      <c r="Q72" s="130"/>
      <c r="R72" s="130"/>
      <c r="S72" s="267"/>
      <c r="T72" s="332"/>
      <c r="U72" s="274"/>
    </row>
    <row r="73" spans="1:21" ht="36.6" customHeight="1">
      <c r="A73" s="337"/>
      <c r="B73" s="300"/>
      <c r="C73" s="274" t="s">
        <v>641</v>
      </c>
      <c r="D73" s="274" t="s">
        <v>587</v>
      </c>
      <c r="E73" s="274" t="s">
        <v>604</v>
      </c>
      <c r="F73" s="274" t="s">
        <v>642</v>
      </c>
      <c r="G73" s="274">
        <v>24</v>
      </c>
      <c r="H73" s="284" t="s">
        <v>541</v>
      </c>
      <c r="I73" s="253">
        <v>10</v>
      </c>
      <c r="J73" s="274" t="s">
        <v>551</v>
      </c>
      <c r="K73" s="253" t="s">
        <v>543</v>
      </c>
      <c r="L73" s="285">
        <v>0.7</v>
      </c>
      <c r="M73" s="298"/>
      <c r="N73" s="275" t="s">
        <v>544</v>
      </c>
      <c r="O73" s="259"/>
      <c r="P73" s="131" t="s">
        <v>545</v>
      </c>
      <c r="Q73" s="130"/>
      <c r="R73" s="130"/>
      <c r="S73" s="266">
        <f>COUNTA(P74:R74)/COUNTA(P73:R73)</f>
        <v>0</v>
      </c>
      <c r="T73" s="332"/>
      <c r="U73" s="274"/>
    </row>
    <row r="74" spans="1:21" ht="36.6" customHeight="1">
      <c r="A74" s="337"/>
      <c r="B74" s="301"/>
      <c r="C74" s="274"/>
      <c r="D74" s="274"/>
      <c r="E74" s="274"/>
      <c r="F74" s="274"/>
      <c r="G74" s="274"/>
      <c r="H74" s="274"/>
      <c r="I74" s="254"/>
      <c r="J74" s="274"/>
      <c r="K74" s="254"/>
      <c r="L74" s="295"/>
      <c r="M74" s="298"/>
      <c r="N74" s="270" t="s">
        <v>546</v>
      </c>
      <c r="O74" s="271"/>
      <c r="P74" s="130"/>
      <c r="Q74" s="130"/>
      <c r="R74" s="130"/>
      <c r="S74" s="267"/>
      <c r="T74" s="332"/>
      <c r="U74" s="274"/>
    </row>
    <row r="75" spans="1:21" ht="36.6" customHeight="1">
      <c r="A75" s="337"/>
      <c r="B75" s="296" t="s">
        <v>643</v>
      </c>
      <c r="C75" s="272" t="s">
        <v>537</v>
      </c>
      <c r="D75" s="274" t="s">
        <v>549</v>
      </c>
      <c r="E75" s="253" t="s">
        <v>644</v>
      </c>
      <c r="F75" s="274" t="s">
        <v>645</v>
      </c>
      <c r="G75" s="253">
        <v>8</v>
      </c>
      <c r="H75" s="284" t="s">
        <v>541</v>
      </c>
      <c r="I75" s="293">
        <v>2</v>
      </c>
      <c r="J75" s="274" t="s">
        <v>542</v>
      </c>
      <c r="K75" s="253" t="s">
        <v>543</v>
      </c>
      <c r="L75" s="285">
        <v>0.7</v>
      </c>
      <c r="M75" s="276"/>
      <c r="N75" s="275" t="s">
        <v>544</v>
      </c>
      <c r="O75" s="259"/>
      <c r="P75" s="130"/>
      <c r="Q75" s="130"/>
      <c r="R75" s="130" t="s">
        <v>545</v>
      </c>
      <c r="S75" s="266">
        <f>COUNTA(P76:R76)/COUNTA(P75:R75)</f>
        <v>0</v>
      </c>
      <c r="T75" s="332"/>
      <c r="U75" s="274"/>
    </row>
    <row r="76" spans="1:21" ht="36.6" customHeight="1">
      <c r="A76" s="337"/>
      <c r="B76" s="296"/>
      <c r="C76" s="273"/>
      <c r="D76" s="274"/>
      <c r="E76" s="254"/>
      <c r="F76" s="274"/>
      <c r="G76" s="254"/>
      <c r="H76" s="274"/>
      <c r="I76" s="294"/>
      <c r="J76" s="274"/>
      <c r="K76" s="254"/>
      <c r="L76" s="295"/>
      <c r="M76" s="277"/>
      <c r="N76" s="270" t="s">
        <v>546</v>
      </c>
      <c r="O76" s="271"/>
      <c r="P76" s="130"/>
      <c r="Q76" s="130"/>
      <c r="R76" s="130"/>
      <c r="S76" s="267"/>
      <c r="T76" s="332"/>
      <c r="U76" s="274"/>
    </row>
    <row r="77" spans="1:21" ht="60.6" customHeight="1">
      <c r="A77" s="337"/>
      <c r="B77" s="296"/>
      <c r="C77" s="274" t="s">
        <v>646</v>
      </c>
      <c r="D77" s="253" t="s">
        <v>538</v>
      </c>
      <c r="E77" s="253" t="s">
        <v>647</v>
      </c>
      <c r="F77" s="274" t="s">
        <v>648</v>
      </c>
      <c r="G77" s="274">
        <v>24</v>
      </c>
      <c r="H77" s="284" t="s">
        <v>541</v>
      </c>
      <c r="I77" s="253">
        <v>30</v>
      </c>
      <c r="J77" s="253" t="s">
        <v>551</v>
      </c>
      <c r="K77" s="253" t="s">
        <v>543</v>
      </c>
      <c r="L77" s="285">
        <v>0.7</v>
      </c>
      <c r="M77" s="257"/>
      <c r="N77" s="275" t="s">
        <v>544</v>
      </c>
      <c r="O77" s="259"/>
      <c r="P77" s="130"/>
      <c r="Q77" s="129" t="s">
        <v>545</v>
      </c>
      <c r="R77" s="130"/>
      <c r="S77" s="266">
        <f>COUNTA(P78:R78)/COUNTA(P77:R77)</f>
        <v>0</v>
      </c>
      <c r="T77" s="332"/>
      <c r="U77" s="253"/>
    </row>
    <row r="78" spans="1:21" ht="60.6" customHeight="1">
      <c r="A78" s="337"/>
      <c r="B78" s="297"/>
      <c r="C78" s="274"/>
      <c r="D78" s="254"/>
      <c r="E78" s="254"/>
      <c r="F78" s="274"/>
      <c r="G78" s="274"/>
      <c r="H78" s="274"/>
      <c r="I78" s="254"/>
      <c r="J78" s="254"/>
      <c r="K78" s="254"/>
      <c r="L78" s="286"/>
      <c r="M78" s="257"/>
      <c r="N78" s="270" t="s">
        <v>546</v>
      </c>
      <c r="O78" s="271"/>
      <c r="P78" s="130"/>
      <c r="Q78" s="130"/>
      <c r="R78" s="130"/>
      <c r="S78" s="267"/>
      <c r="T78" s="332"/>
      <c r="U78" s="254"/>
    </row>
    <row r="79" spans="1:21" ht="36.75" customHeight="1">
      <c r="A79" s="287" t="s">
        <v>649</v>
      </c>
      <c r="B79" s="288"/>
      <c r="C79" s="282" t="s">
        <v>650</v>
      </c>
      <c r="D79" s="274" t="s">
        <v>587</v>
      </c>
      <c r="E79" s="253" t="s">
        <v>615</v>
      </c>
      <c r="F79" s="253" t="s">
        <v>651</v>
      </c>
      <c r="G79" s="253">
        <v>2</v>
      </c>
      <c r="H79" s="253" t="s">
        <v>652</v>
      </c>
      <c r="I79" s="293" t="s">
        <v>615</v>
      </c>
      <c r="J79" s="274" t="s">
        <v>551</v>
      </c>
      <c r="K79" s="253" t="s">
        <v>543</v>
      </c>
      <c r="L79" s="139">
        <v>0.7</v>
      </c>
      <c r="M79" s="257"/>
      <c r="N79" s="275" t="s">
        <v>544</v>
      </c>
      <c r="O79" s="259"/>
      <c r="P79" s="130" t="s">
        <v>545</v>
      </c>
      <c r="Q79" s="130"/>
      <c r="R79" s="130" t="s">
        <v>545</v>
      </c>
      <c r="S79" s="266">
        <f t="shared" ref="S79" si="5">COUNTA(P80:R80)/COUNTA(P79:R79)</f>
        <v>0</v>
      </c>
      <c r="T79" s="332"/>
      <c r="U79" s="253"/>
    </row>
    <row r="80" spans="1:21" ht="36.75" customHeight="1">
      <c r="A80" s="289"/>
      <c r="B80" s="290"/>
      <c r="C80" s="283"/>
      <c r="D80" s="274"/>
      <c r="E80" s="254"/>
      <c r="F80" s="254"/>
      <c r="G80" s="254"/>
      <c r="H80" s="254"/>
      <c r="I80" s="294"/>
      <c r="J80" s="274"/>
      <c r="K80" s="254"/>
      <c r="L80" s="140"/>
      <c r="M80" s="257"/>
      <c r="N80" s="270" t="s">
        <v>546</v>
      </c>
      <c r="O80" s="271"/>
      <c r="P80" s="130"/>
      <c r="Q80" s="130"/>
      <c r="R80" s="130"/>
      <c r="S80" s="267"/>
      <c r="T80" s="332"/>
      <c r="U80" s="254"/>
    </row>
    <row r="81" spans="1:21" ht="36.75" customHeight="1">
      <c r="A81" s="289"/>
      <c r="B81" s="290"/>
      <c r="C81" s="282" t="s">
        <v>653</v>
      </c>
      <c r="D81" s="274" t="s">
        <v>564</v>
      </c>
      <c r="E81" s="272" t="s">
        <v>654</v>
      </c>
      <c r="F81" s="253" t="s">
        <v>655</v>
      </c>
      <c r="G81" s="253">
        <v>2</v>
      </c>
      <c r="H81" s="253" t="s">
        <v>541</v>
      </c>
      <c r="I81" s="253" t="s">
        <v>656</v>
      </c>
      <c r="J81" s="274" t="s">
        <v>551</v>
      </c>
      <c r="K81" s="253" t="s">
        <v>543</v>
      </c>
      <c r="L81" s="255">
        <v>0.7</v>
      </c>
      <c r="M81" s="257"/>
      <c r="N81" s="275" t="s">
        <v>544</v>
      </c>
      <c r="O81" s="259"/>
      <c r="P81" s="131"/>
      <c r="Q81" s="130" t="s">
        <v>545</v>
      </c>
      <c r="R81" s="130"/>
      <c r="S81" s="266">
        <f t="shared" ref="S81:S83" si="6">COUNTA(P82:R82)/COUNTA(P81:R81)</f>
        <v>0</v>
      </c>
      <c r="T81" s="332"/>
      <c r="U81" s="253"/>
    </row>
    <row r="82" spans="1:21" ht="36.75" customHeight="1">
      <c r="A82" s="289"/>
      <c r="B82" s="290"/>
      <c r="C82" s="283"/>
      <c r="D82" s="274"/>
      <c r="E82" s="273"/>
      <c r="F82" s="254"/>
      <c r="G82" s="254"/>
      <c r="H82" s="254"/>
      <c r="I82" s="254"/>
      <c r="J82" s="274"/>
      <c r="K82" s="254"/>
      <c r="L82" s="256"/>
      <c r="M82" s="257"/>
      <c r="N82" s="270" t="s">
        <v>546</v>
      </c>
      <c r="O82" s="271"/>
      <c r="P82" s="130"/>
      <c r="Q82" s="130"/>
      <c r="R82" s="130"/>
      <c r="S82" s="267"/>
      <c r="T82" s="332"/>
      <c r="U82" s="254"/>
    </row>
    <row r="83" spans="1:21" ht="36.75" customHeight="1">
      <c r="A83" s="289"/>
      <c r="B83" s="290"/>
      <c r="C83" s="282" t="s">
        <v>657</v>
      </c>
      <c r="D83" s="274" t="s">
        <v>564</v>
      </c>
      <c r="E83" s="272" t="s">
        <v>654</v>
      </c>
      <c r="F83" s="253" t="s">
        <v>658</v>
      </c>
      <c r="G83" s="253">
        <v>2</v>
      </c>
      <c r="H83" s="284" t="s">
        <v>541</v>
      </c>
      <c r="I83" s="253" t="s">
        <v>656</v>
      </c>
      <c r="J83" s="274" t="s">
        <v>551</v>
      </c>
      <c r="K83" s="253" t="s">
        <v>543</v>
      </c>
      <c r="L83" s="255">
        <v>0.7</v>
      </c>
      <c r="M83" s="257"/>
      <c r="N83" s="275" t="s">
        <v>544</v>
      </c>
      <c r="O83" s="259"/>
      <c r="P83" s="131" t="s">
        <v>545</v>
      </c>
      <c r="Q83" s="130"/>
      <c r="R83" s="130"/>
      <c r="S83" s="266">
        <f t="shared" si="6"/>
        <v>0</v>
      </c>
      <c r="T83" s="332"/>
      <c r="U83" s="253"/>
    </row>
    <row r="84" spans="1:21" ht="36.75" customHeight="1">
      <c r="A84" s="289"/>
      <c r="B84" s="290"/>
      <c r="C84" s="283"/>
      <c r="D84" s="274"/>
      <c r="E84" s="273"/>
      <c r="F84" s="254"/>
      <c r="G84" s="254"/>
      <c r="H84" s="274"/>
      <c r="I84" s="254"/>
      <c r="J84" s="274"/>
      <c r="K84" s="254"/>
      <c r="L84" s="256"/>
      <c r="M84" s="257"/>
      <c r="N84" s="270" t="s">
        <v>546</v>
      </c>
      <c r="O84" s="271"/>
      <c r="P84" s="130"/>
      <c r="Q84" s="130"/>
      <c r="R84" s="130"/>
      <c r="S84" s="267"/>
      <c r="T84" s="332"/>
      <c r="U84" s="254"/>
    </row>
    <row r="85" spans="1:21" ht="36.75" customHeight="1">
      <c r="A85" s="289"/>
      <c r="B85" s="290"/>
      <c r="C85" s="282" t="s">
        <v>659</v>
      </c>
      <c r="D85" s="274" t="s">
        <v>538</v>
      </c>
      <c r="E85" s="253" t="s">
        <v>615</v>
      </c>
      <c r="F85" s="253" t="s">
        <v>660</v>
      </c>
      <c r="G85" s="253">
        <v>2</v>
      </c>
      <c r="H85" s="253" t="s">
        <v>652</v>
      </c>
      <c r="I85" s="293" t="s">
        <v>615</v>
      </c>
      <c r="J85" s="274" t="s">
        <v>551</v>
      </c>
      <c r="K85" s="253" t="s">
        <v>543</v>
      </c>
      <c r="L85" s="255">
        <v>0.7</v>
      </c>
      <c r="M85" s="257"/>
      <c r="N85" s="275" t="s">
        <v>544</v>
      </c>
      <c r="O85" s="259"/>
      <c r="P85" s="131" t="s">
        <v>545</v>
      </c>
      <c r="Q85" s="130"/>
      <c r="R85" s="130"/>
      <c r="S85" s="266">
        <f>COUNTA(P86:R86)/COUNTA(P85:R85)</f>
        <v>0</v>
      </c>
      <c r="T85" s="332"/>
      <c r="U85" s="253"/>
    </row>
    <row r="86" spans="1:21" ht="36.75" customHeight="1">
      <c r="A86" s="289"/>
      <c r="B86" s="290"/>
      <c r="C86" s="283"/>
      <c r="D86" s="274"/>
      <c r="E86" s="254"/>
      <c r="F86" s="254"/>
      <c r="G86" s="254"/>
      <c r="H86" s="254"/>
      <c r="I86" s="294"/>
      <c r="J86" s="274"/>
      <c r="K86" s="254"/>
      <c r="L86" s="256"/>
      <c r="M86" s="257"/>
      <c r="N86" s="270" t="s">
        <v>546</v>
      </c>
      <c r="O86" s="271"/>
      <c r="P86" s="130"/>
      <c r="R86" s="130"/>
      <c r="S86" s="267"/>
      <c r="T86" s="332"/>
      <c r="U86" s="254"/>
    </row>
    <row r="87" spans="1:21" ht="36.75" customHeight="1">
      <c r="A87" s="289"/>
      <c r="B87" s="290"/>
      <c r="C87" s="272" t="s">
        <v>661</v>
      </c>
      <c r="D87" s="274" t="s">
        <v>587</v>
      </c>
      <c r="E87" s="272" t="s">
        <v>654</v>
      </c>
      <c r="F87" s="253" t="s">
        <v>662</v>
      </c>
      <c r="G87" s="253">
        <v>2</v>
      </c>
      <c r="H87" s="253" t="s">
        <v>652</v>
      </c>
      <c r="I87" s="253" t="s">
        <v>656</v>
      </c>
      <c r="J87" s="274" t="s">
        <v>551</v>
      </c>
      <c r="K87" s="253" t="s">
        <v>543</v>
      </c>
      <c r="L87" s="255">
        <v>0.7</v>
      </c>
      <c r="M87" s="257"/>
      <c r="N87" s="275" t="s">
        <v>544</v>
      </c>
      <c r="O87" s="259"/>
      <c r="P87" s="131"/>
      <c r="Q87" s="130" t="s">
        <v>545</v>
      </c>
      <c r="R87" s="130"/>
      <c r="S87" s="266">
        <f>COUNTA(P88:R88)/COUNTA(P87:R87)</f>
        <v>0</v>
      </c>
      <c r="T87" s="332"/>
      <c r="U87" s="253"/>
    </row>
    <row r="88" spans="1:21" ht="36.75" customHeight="1">
      <c r="A88" s="289"/>
      <c r="B88" s="290"/>
      <c r="C88" s="273"/>
      <c r="D88" s="274"/>
      <c r="E88" s="273"/>
      <c r="F88" s="254"/>
      <c r="G88" s="254"/>
      <c r="H88" s="254"/>
      <c r="I88" s="254"/>
      <c r="J88" s="274"/>
      <c r="K88" s="254"/>
      <c r="L88" s="256"/>
      <c r="M88" s="257"/>
      <c r="N88" s="270" t="s">
        <v>546</v>
      </c>
      <c r="O88" s="271"/>
      <c r="P88" s="130"/>
      <c r="Q88" s="130"/>
      <c r="R88" s="130"/>
      <c r="S88" s="267"/>
      <c r="T88" s="332"/>
      <c r="U88" s="254"/>
    </row>
    <row r="89" spans="1:21" ht="36.75" customHeight="1">
      <c r="A89" s="289"/>
      <c r="B89" s="290"/>
      <c r="C89" s="272" t="s">
        <v>663</v>
      </c>
      <c r="D89" s="274" t="s">
        <v>538</v>
      </c>
      <c r="E89" s="253" t="s">
        <v>654</v>
      </c>
      <c r="F89" s="253" t="s">
        <v>664</v>
      </c>
      <c r="G89" s="253">
        <v>2</v>
      </c>
      <c r="H89" s="253" t="s">
        <v>652</v>
      </c>
      <c r="I89" s="253" t="s">
        <v>656</v>
      </c>
      <c r="J89" s="274" t="s">
        <v>551</v>
      </c>
      <c r="K89" s="253" t="s">
        <v>543</v>
      </c>
      <c r="L89" s="255">
        <v>0.7</v>
      </c>
      <c r="M89" s="276"/>
      <c r="N89" s="275" t="s">
        <v>544</v>
      </c>
      <c r="O89" s="259"/>
      <c r="P89" s="130"/>
      <c r="Q89" s="130"/>
      <c r="R89" s="129" t="s">
        <v>545</v>
      </c>
      <c r="S89" s="266">
        <f>COUNTA(P90:R90)/COUNTA(P89:R89)</f>
        <v>0</v>
      </c>
      <c r="T89" s="332"/>
      <c r="U89" s="253"/>
    </row>
    <row r="90" spans="1:21" ht="36.75" customHeight="1">
      <c r="A90" s="289"/>
      <c r="B90" s="290"/>
      <c r="C90" s="273"/>
      <c r="D90" s="274"/>
      <c r="E90" s="254"/>
      <c r="F90" s="254"/>
      <c r="G90" s="254"/>
      <c r="H90" s="254"/>
      <c r="I90" s="254"/>
      <c r="J90" s="274"/>
      <c r="K90" s="254"/>
      <c r="L90" s="256"/>
      <c r="M90" s="277"/>
      <c r="N90" s="270" t="s">
        <v>546</v>
      </c>
      <c r="O90" s="271"/>
      <c r="P90" s="131"/>
      <c r="Q90" s="130"/>
      <c r="R90" s="130"/>
      <c r="S90" s="267"/>
      <c r="T90" s="332"/>
      <c r="U90" s="254"/>
    </row>
    <row r="91" spans="1:21" ht="36.75" customHeight="1">
      <c r="A91" s="289"/>
      <c r="B91" s="290"/>
      <c r="C91" s="272" t="s">
        <v>665</v>
      </c>
      <c r="D91" s="274" t="s">
        <v>587</v>
      </c>
      <c r="E91" s="272" t="s">
        <v>654</v>
      </c>
      <c r="F91" s="253" t="s">
        <v>666</v>
      </c>
      <c r="G91" s="253">
        <v>2</v>
      </c>
      <c r="H91" s="253" t="s">
        <v>652</v>
      </c>
      <c r="I91" s="253" t="s">
        <v>656</v>
      </c>
      <c r="J91" s="274" t="s">
        <v>551</v>
      </c>
      <c r="K91" s="253" t="s">
        <v>543</v>
      </c>
      <c r="L91" s="255">
        <v>0.7</v>
      </c>
      <c r="M91" s="276"/>
      <c r="N91" s="275" t="s">
        <v>544</v>
      </c>
      <c r="O91" s="259"/>
      <c r="P91" s="131" t="s">
        <v>545</v>
      </c>
      <c r="Q91" s="130"/>
      <c r="R91" s="130"/>
      <c r="S91" s="266">
        <f>COUNTA(P92:R92)/COUNTA(P91:R91)</f>
        <v>0</v>
      </c>
      <c r="T91" s="332"/>
      <c r="U91" s="281"/>
    </row>
    <row r="92" spans="1:21" ht="36.75" customHeight="1">
      <c r="A92" s="289"/>
      <c r="B92" s="290"/>
      <c r="C92" s="273"/>
      <c r="D92" s="274"/>
      <c r="E92" s="273"/>
      <c r="F92" s="254"/>
      <c r="G92" s="254"/>
      <c r="H92" s="254"/>
      <c r="I92" s="254"/>
      <c r="J92" s="274"/>
      <c r="K92" s="254"/>
      <c r="L92" s="256"/>
      <c r="M92" s="277"/>
      <c r="N92" s="270" t="s">
        <v>546</v>
      </c>
      <c r="O92" s="271"/>
      <c r="P92" s="131"/>
      <c r="Q92" s="130"/>
      <c r="R92" s="130"/>
      <c r="S92" s="267"/>
      <c r="T92" s="332"/>
      <c r="U92" s="254"/>
    </row>
    <row r="93" spans="1:21" ht="36.75" customHeight="1">
      <c r="A93" s="289"/>
      <c r="B93" s="290"/>
      <c r="C93" s="272" t="s">
        <v>667</v>
      </c>
      <c r="D93" s="274" t="s">
        <v>538</v>
      </c>
      <c r="E93" s="272" t="s">
        <v>654</v>
      </c>
      <c r="F93" s="253" t="s">
        <v>668</v>
      </c>
      <c r="G93" s="253">
        <v>2</v>
      </c>
      <c r="H93" s="253" t="s">
        <v>652</v>
      </c>
      <c r="I93" s="253" t="s">
        <v>656</v>
      </c>
      <c r="J93" s="274" t="s">
        <v>551</v>
      </c>
      <c r="K93" s="253" t="s">
        <v>543</v>
      </c>
      <c r="L93" s="255">
        <v>0.7</v>
      </c>
      <c r="M93" s="276"/>
      <c r="N93" s="275" t="s">
        <v>544</v>
      </c>
      <c r="O93" s="259"/>
      <c r="P93" s="131"/>
      <c r="Q93" s="129" t="s">
        <v>545</v>
      </c>
      <c r="R93" s="130"/>
      <c r="S93" s="266">
        <f>COUNTA(P94:R94)/COUNTA(P93:R93)</f>
        <v>0</v>
      </c>
      <c r="T93" s="332"/>
      <c r="U93" s="253"/>
    </row>
    <row r="94" spans="1:21" ht="36.75" customHeight="1">
      <c r="A94" s="289"/>
      <c r="B94" s="290"/>
      <c r="C94" s="273"/>
      <c r="D94" s="274"/>
      <c r="E94" s="273"/>
      <c r="F94" s="254"/>
      <c r="G94" s="254"/>
      <c r="H94" s="254"/>
      <c r="I94" s="254"/>
      <c r="J94" s="274"/>
      <c r="K94" s="254"/>
      <c r="L94" s="256"/>
      <c r="M94" s="277"/>
      <c r="N94" s="270" t="s">
        <v>546</v>
      </c>
      <c r="O94" s="271"/>
      <c r="P94" s="131"/>
      <c r="Q94" s="130"/>
      <c r="R94" s="130"/>
      <c r="S94" s="267"/>
      <c r="T94" s="332"/>
      <c r="U94" s="254"/>
    </row>
    <row r="95" spans="1:21" ht="36.75" customHeight="1">
      <c r="A95" s="289"/>
      <c r="B95" s="290"/>
      <c r="C95" s="272" t="s">
        <v>669</v>
      </c>
      <c r="D95" s="274" t="s">
        <v>538</v>
      </c>
      <c r="E95" s="272" t="s">
        <v>654</v>
      </c>
      <c r="F95" s="253" t="s">
        <v>670</v>
      </c>
      <c r="G95" s="253">
        <v>2</v>
      </c>
      <c r="H95" s="253" t="s">
        <v>652</v>
      </c>
      <c r="I95" s="253" t="s">
        <v>656</v>
      </c>
      <c r="J95" s="274" t="s">
        <v>551</v>
      </c>
      <c r="K95" s="253" t="s">
        <v>543</v>
      </c>
      <c r="L95" s="255">
        <v>0.7</v>
      </c>
      <c r="M95" s="276"/>
      <c r="N95" s="275" t="s">
        <v>544</v>
      </c>
      <c r="O95" s="259"/>
      <c r="P95" s="131"/>
      <c r="Q95" s="130"/>
      <c r="R95" s="129" t="s">
        <v>545</v>
      </c>
      <c r="S95" s="266">
        <f>COUNTA(P96:R96)/COUNTA(P95:R95)</f>
        <v>0</v>
      </c>
      <c r="T95" s="332"/>
      <c r="U95" s="253"/>
    </row>
    <row r="96" spans="1:21" ht="36.75" customHeight="1">
      <c r="A96" s="289"/>
      <c r="B96" s="290"/>
      <c r="C96" s="273"/>
      <c r="D96" s="274"/>
      <c r="E96" s="273"/>
      <c r="F96" s="254"/>
      <c r="G96" s="254"/>
      <c r="H96" s="254"/>
      <c r="I96" s="254"/>
      <c r="J96" s="274"/>
      <c r="K96" s="254"/>
      <c r="L96" s="256"/>
      <c r="M96" s="277"/>
      <c r="N96" s="270" t="s">
        <v>546</v>
      </c>
      <c r="O96" s="271"/>
      <c r="P96" s="131"/>
      <c r="Q96" s="130"/>
      <c r="R96" s="130"/>
      <c r="S96" s="267"/>
      <c r="T96" s="332"/>
      <c r="U96" s="254"/>
    </row>
    <row r="97" spans="1:21" ht="36.75" customHeight="1">
      <c r="A97" s="289"/>
      <c r="B97" s="290"/>
      <c r="C97" s="280" t="s">
        <v>671</v>
      </c>
      <c r="D97" s="274" t="s">
        <v>538</v>
      </c>
      <c r="E97" s="272" t="s">
        <v>654</v>
      </c>
      <c r="F97" s="274" t="s">
        <v>672</v>
      </c>
      <c r="G97" s="274">
        <v>2</v>
      </c>
      <c r="H97" s="274" t="s">
        <v>652</v>
      </c>
      <c r="I97" s="253" t="s">
        <v>656</v>
      </c>
      <c r="J97" s="274" t="s">
        <v>551</v>
      </c>
      <c r="K97" s="253" t="s">
        <v>543</v>
      </c>
      <c r="L97" s="255">
        <v>0.7</v>
      </c>
      <c r="M97" s="257"/>
      <c r="N97" s="275" t="s">
        <v>544</v>
      </c>
      <c r="O97" s="259"/>
      <c r="P97" s="130" t="s">
        <v>545</v>
      </c>
      <c r="Q97" s="130"/>
      <c r="R97" s="130"/>
      <c r="S97" s="266">
        <f>COUNTA(P98:R98)/COUNTA(P97:R97)</f>
        <v>0</v>
      </c>
      <c r="T97" s="332"/>
      <c r="U97" s="253"/>
    </row>
    <row r="98" spans="1:21" ht="36.75" customHeight="1">
      <c r="A98" s="291"/>
      <c r="B98" s="292"/>
      <c r="C98" s="280"/>
      <c r="D98" s="274"/>
      <c r="E98" s="273"/>
      <c r="F98" s="274"/>
      <c r="G98" s="274"/>
      <c r="H98" s="274"/>
      <c r="I98" s="254"/>
      <c r="J98" s="274"/>
      <c r="K98" s="254"/>
      <c r="L98" s="256"/>
      <c r="M98" s="257"/>
      <c r="N98" s="270" t="s">
        <v>546</v>
      </c>
      <c r="O98" s="271"/>
      <c r="P98" s="130"/>
      <c r="Q98" s="130"/>
      <c r="R98" s="130"/>
      <c r="S98" s="267"/>
      <c r="T98" s="332"/>
      <c r="U98" s="254"/>
    </row>
    <row r="99" spans="1:21" ht="36.75" customHeight="1">
      <c r="A99" s="260" t="s">
        <v>673</v>
      </c>
      <c r="B99" s="261"/>
      <c r="C99" s="272" t="s">
        <v>674</v>
      </c>
      <c r="D99" s="274" t="s">
        <v>538</v>
      </c>
      <c r="E99" s="272" t="s">
        <v>654</v>
      </c>
      <c r="F99" s="183" t="s">
        <v>675</v>
      </c>
      <c r="G99" s="253">
        <v>2</v>
      </c>
      <c r="H99" s="253" t="s">
        <v>652</v>
      </c>
      <c r="I99" s="253" t="s">
        <v>656</v>
      </c>
      <c r="J99" s="274" t="s">
        <v>551</v>
      </c>
      <c r="K99" s="253" t="s">
        <v>543</v>
      </c>
      <c r="L99" s="255">
        <v>0.7</v>
      </c>
      <c r="M99" s="276"/>
      <c r="N99" s="275" t="s">
        <v>544</v>
      </c>
      <c r="O99" s="259"/>
      <c r="P99" s="130"/>
      <c r="Q99" s="130"/>
      <c r="R99" s="129" t="s">
        <v>545</v>
      </c>
      <c r="S99" s="266">
        <f>COUNTA(P100:R100)/COUNTA(P99:R99)</f>
        <v>0</v>
      </c>
      <c r="T99" s="332"/>
      <c r="U99" s="274"/>
    </row>
    <row r="100" spans="1:21" ht="36.75" customHeight="1">
      <c r="A100" s="262"/>
      <c r="B100" s="263"/>
      <c r="C100" s="273"/>
      <c r="D100" s="274"/>
      <c r="E100" s="273"/>
      <c r="F100" s="185"/>
      <c r="G100" s="254"/>
      <c r="H100" s="254"/>
      <c r="I100" s="254"/>
      <c r="J100" s="274"/>
      <c r="K100" s="254"/>
      <c r="L100" s="256"/>
      <c r="M100" s="277"/>
      <c r="N100" s="270" t="s">
        <v>546</v>
      </c>
      <c r="O100" s="271"/>
      <c r="P100" s="130"/>
      <c r="Q100" s="130"/>
      <c r="R100" s="130"/>
      <c r="S100" s="267"/>
      <c r="T100" s="332"/>
      <c r="U100" s="274"/>
    </row>
    <row r="101" spans="1:21" ht="36.75" customHeight="1">
      <c r="A101" s="262"/>
      <c r="B101" s="263"/>
      <c r="C101" s="272" t="s">
        <v>676</v>
      </c>
      <c r="D101" s="253" t="s">
        <v>538</v>
      </c>
      <c r="E101" s="272" t="s">
        <v>654</v>
      </c>
      <c r="F101" s="253" t="s">
        <v>677</v>
      </c>
      <c r="G101" s="253">
        <v>2</v>
      </c>
      <c r="H101" s="253" t="s">
        <v>652</v>
      </c>
      <c r="I101" s="253" t="s">
        <v>656</v>
      </c>
      <c r="J101" s="253" t="s">
        <v>551</v>
      </c>
      <c r="K101" s="253" t="s">
        <v>543</v>
      </c>
      <c r="L101" s="255">
        <v>0.7</v>
      </c>
      <c r="M101" s="276"/>
      <c r="N101" s="275" t="s">
        <v>544</v>
      </c>
      <c r="O101" s="259"/>
      <c r="P101" s="131"/>
      <c r="Q101" s="138"/>
      <c r="R101" s="130" t="s">
        <v>545</v>
      </c>
      <c r="S101" s="266">
        <f>COUNTA(P102:R102)/COUNTA(P101:R101)</f>
        <v>0</v>
      </c>
      <c r="T101" s="332"/>
      <c r="U101" s="253"/>
    </row>
    <row r="102" spans="1:21" ht="36.75" customHeight="1">
      <c r="A102" s="262"/>
      <c r="B102" s="263"/>
      <c r="C102" s="273"/>
      <c r="D102" s="254"/>
      <c r="E102" s="273"/>
      <c r="F102" s="254"/>
      <c r="G102" s="254"/>
      <c r="H102" s="254"/>
      <c r="I102" s="254"/>
      <c r="J102" s="254"/>
      <c r="K102" s="254"/>
      <c r="L102" s="256"/>
      <c r="M102" s="277"/>
      <c r="N102" s="278" t="s">
        <v>546</v>
      </c>
      <c r="O102" s="279"/>
      <c r="P102" s="130"/>
      <c r="Q102" s="130"/>
      <c r="R102" s="130"/>
      <c r="S102" s="267"/>
      <c r="T102" s="332"/>
      <c r="U102" s="254"/>
    </row>
    <row r="103" spans="1:21" ht="36.75" customHeight="1">
      <c r="A103" s="262"/>
      <c r="B103" s="263"/>
      <c r="C103" s="272" t="s">
        <v>678</v>
      </c>
      <c r="D103" s="274" t="s">
        <v>538</v>
      </c>
      <c r="E103" s="272" t="s">
        <v>654</v>
      </c>
      <c r="F103" s="253" t="s">
        <v>679</v>
      </c>
      <c r="G103" s="253">
        <v>2</v>
      </c>
      <c r="H103" s="253" t="s">
        <v>652</v>
      </c>
      <c r="I103" s="253" t="s">
        <v>656</v>
      </c>
      <c r="J103" s="274" t="s">
        <v>551</v>
      </c>
      <c r="K103" s="253" t="s">
        <v>543</v>
      </c>
      <c r="L103" s="255">
        <v>0.7</v>
      </c>
      <c r="M103" s="257"/>
      <c r="N103" s="275" t="s">
        <v>544</v>
      </c>
      <c r="O103" s="259"/>
      <c r="P103" s="130"/>
      <c r="Q103" s="130"/>
      <c r="R103" s="130" t="s">
        <v>545</v>
      </c>
      <c r="S103" s="266">
        <f>COUNTA(P104:R104)/COUNTA(P103:R103)</f>
        <v>0</v>
      </c>
      <c r="T103" s="332"/>
      <c r="U103" s="253"/>
    </row>
    <row r="104" spans="1:21" ht="36.75" customHeight="1">
      <c r="A104" s="262"/>
      <c r="B104" s="263"/>
      <c r="C104" s="273"/>
      <c r="D104" s="274"/>
      <c r="E104" s="273"/>
      <c r="F104" s="254"/>
      <c r="G104" s="254"/>
      <c r="H104" s="254"/>
      <c r="I104" s="254"/>
      <c r="J104" s="274"/>
      <c r="K104" s="254"/>
      <c r="L104" s="256"/>
      <c r="M104" s="257"/>
      <c r="N104" s="270" t="s">
        <v>546</v>
      </c>
      <c r="O104" s="271"/>
      <c r="P104" s="130"/>
      <c r="Q104" s="130"/>
      <c r="R104" s="130"/>
      <c r="S104" s="267"/>
      <c r="T104" s="332"/>
      <c r="U104" s="254"/>
    </row>
    <row r="105" spans="1:21" ht="65.45" customHeight="1">
      <c r="A105" s="262"/>
      <c r="B105" s="263"/>
      <c r="C105" s="272" t="s">
        <v>680</v>
      </c>
      <c r="D105" s="253" t="s">
        <v>587</v>
      </c>
      <c r="E105" s="272" t="s">
        <v>654</v>
      </c>
      <c r="F105" s="272" t="s">
        <v>662</v>
      </c>
      <c r="G105" s="272">
        <v>2</v>
      </c>
      <c r="H105" s="272" t="s">
        <v>652</v>
      </c>
      <c r="I105" s="253" t="s">
        <v>656</v>
      </c>
      <c r="J105" s="274" t="s">
        <v>551</v>
      </c>
      <c r="K105" s="253" t="s">
        <v>543</v>
      </c>
      <c r="L105" s="255">
        <v>0.7</v>
      </c>
      <c r="M105" s="257"/>
      <c r="N105" s="275" t="s">
        <v>544</v>
      </c>
      <c r="O105" s="259"/>
      <c r="P105" s="130" t="s">
        <v>545</v>
      </c>
      <c r="Q105" s="130"/>
      <c r="R105" s="130"/>
      <c r="S105" s="266">
        <f>COUNTA(P106:R106)/COUNTA(P105:R105)</f>
        <v>0</v>
      </c>
      <c r="T105" s="332"/>
      <c r="U105" s="253"/>
    </row>
    <row r="106" spans="1:21" ht="36.75" customHeight="1">
      <c r="A106" s="262"/>
      <c r="B106" s="263"/>
      <c r="C106" s="273"/>
      <c r="D106" s="254"/>
      <c r="E106" s="273"/>
      <c r="F106" s="273"/>
      <c r="G106" s="273"/>
      <c r="H106" s="273"/>
      <c r="I106" s="254"/>
      <c r="J106" s="274"/>
      <c r="K106" s="254"/>
      <c r="L106" s="256"/>
      <c r="M106" s="257"/>
      <c r="N106" s="270" t="s">
        <v>546</v>
      </c>
      <c r="O106" s="271"/>
      <c r="P106" s="130"/>
      <c r="Q106" s="130"/>
      <c r="R106" s="130"/>
      <c r="S106" s="267"/>
      <c r="T106" s="332"/>
      <c r="U106" s="254"/>
    </row>
    <row r="107" spans="1:21" ht="36.75" customHeight="1">
      <c r="A107" s="262"/>
      <c r="B107" s="263"/>
      <c r="C107" s="272" t="s">
        <v>681</v>
      </c>
      <c r="D107" s="253" t="s">
        <v>538</v>
      </c>
      <c r="E107" s="272" t="s">
        <v>654</v>
      </c>
      <c r="F107" s="272" t="s">
        <v>682</v>
      </c>
      <c r="G107" s="272">
        <v>2</v>
      </c>
      <c r="H107" s="272" t="s">
        <v>652</v>
      </c>
      <c r="I107" s="253" t="s">
        <v>656</v>
      </c>
      <c r="J107" s="274" t="s">
        <v>551</v>
      </c>
      <c r="K107" s="253" t="s">
        <v>543</v>
      </c>
      <c r="L107" s="255">
        <v>0.7</v>
      </c>
      <c r="M107" s="257"/>
      <c r="N107" s="275" t="s">
        <v>544</v>
      </c>
      <c r="O107" s="259"/>
      <c r="P107" s="130" t="s">
        <v>545</v>
      </c>
      <c r="Q107" s="130"/>
      <c r="R107" s="130"/>
      <c r="S107" s="266">
        <f>COUNTA(P108:R108)/COUNTA(P107:R107)</f>
        <v>0</v>
      </c>
      <c r="T107" s="332"/>
      <c r="U107" s="253"/>
    </row>
    <row r="108" spans="1:21" ht="36.75" customHeight="1">
      <c r="A108" s="262"/>
      <c r="B108" s="263"/>
      <c r="C108" s="273"/>
      <c r="D108" s="254"/>
      <c r="E108" s="273"/>
      <c r="F108" s="273"/>
      <c r="G108" s="273"/>
      <c r="H108" s="273"/>
      <c r="I108" s="254"/>
      <c r="J108" s="274"/>
      <c r="K108" s="254"/>
      <c r="L108" s="256"/>
      <c r="M108" s="257"/>
      <c r="N108" s="270" t="s">
        <v>546</v>
      </c>
      <c r="O108" s="271"/>
      <c r="P108" s="130"/>
      <c r="Q108" s="130"/>
      <c r="R108" s="130"/>
      <c r="S108" s="267"/>
      <c r="T108" s="332"/>
      <c r="U108" s="254"/>
    </row>
    <row r="109" spans="1:21" ht="36.75" customHeight="1">
      <c r="A109" s="262"/>
      <c r="B109" s="263"/>
      <c r="C109" s="272" t="s">
        <v>683</v>
      </c>
      <c r="D109" s="253" t="s">
        <v>538</v>
      </c>
      <c r="E109" s="272" t="s">
        <v>654</v>
      </c>
      <c r="F109" s="272" t="s">
        <v>684</v>
      </c>
      <c r="G109" s="272">
        <v>2</v>
      </c>
      <c r="H109" s="272" t="s">
        <v>652</v>
      </c>
      <c r="I109" s="253" t="s">
        <v>656</v>
      </c>
      <c r="J109" s="274" t="s">
        <v>551</v>
      </c>
      <c r="K109" s="253" t="s">
        <v>543</v>
      </c>
      <c r="L109" s="255">
        <v>0.7</v>
      </c>
      <c r="M109" s="257"/>
      <c r="N109" s="275" t="s">
        <v>544</v>
      </c>
      <c r="O109" s="259"/>
      <c r="P109" s="130" t="s">
        <v>545</v>
      </c>
      <c r="Q109" s="130"/>
      <c r="R109" s="130"/>
      <c r="S109" s="266">
        <f>COUNTA(P110:R110)/COUNTA(P109:R109)</f>
        <v>0</v>
      </c>
      <c r="T109" s="332"/>
      <c r="U109" s="253"/>
    </row>
    <row r="110" spans="1:21" ht="36.75" customHeight="1">
      <c r="A110" s="262"/>
      <c r="B110" s="263"/>
      <c r="C110" s="273"/>
      <c r="D110" s="254"/>
      <c r="E110" s="273"/>
      <c r="F110" s="273"/>
      <c r="G110" s="273"/>
      <c r="H110" s="273"/>
      <c r="I110" s="254"/>
      <c r="J110" s="274"/>
      <c r="K110" s="254"/>
      <c r="L110" s="256"/>
      <c r="M110" s="257"/>
      <c r="N110" s="270" t="s">
        <v>546</v>
      </c>
      <c r="O110" s="271"/>
      <c r="P110" s="130"/>
      <c r="Q110" s="130"/>
      <c r="R110" s="130"/>
      <c r="S110" s="267"/>
      <c r="T110" s="332"/>
      <c r="U110" s="254"/>
    </row>
    <row r="111" spans="1:21" ht="36.75" customHeight="1">
      <c r="A111" s="262"/>
      <c r="B111" s="263"/>
      <c r="C111" s="272" t="s">
        <v>685</v>
      </c>
      <c r="D111" s="253" t="s">
        <v>538</v>
      </c>
      <c r="E111" s="272" t="s">
        <v>654</v>
      </c>
      <c r="F111" s="272" t="s">
        <v>686</v>
      </c>
      <c r="G111" s="272">
        <v>2</v>
      </c>
      <c r="H111" s="272" t="s">
        <v>652</v>
      </c>
      <c r="I111" s="253" t="s">
        <v>656</v>
      </c>
      <c r="J111" s="274" t="s">
        <v>551</v>
      </c>
      <c r="K111" s="253" t="s">
        <v>543</v>
      </c>
      <c r="L111" s="255">
        <v>0.7</v>
      </c>
      <c r="M111" s="257"/>
      <c r="N111" s="275" t="s">
        <v>544</v>
      </c>
      <c r="O111" s="259"/>
      <c r="P111" s="131"/>
      <c r="Q111" s="129" t="s">
        <v>545</v>
      </c>
      <c r="R111" s="130"/>
      <c r="S111" s="266">
        <f>COUNTA(P112:R112)/COUNTA(P111:R111)</f>
        <v>0</v>
      </c>
      <c r="T111" s="332"/>
      <c r="U111" s="253"/>
    </row>
    <row r="112" spans="1:21" ht="36.75" customHeight="1">
      <c r="A112" s="262"/>
      <c r="B112" s="263"/>
      <c r="C112" s="273"/>
      <c r="D112" s="254"/>
      <c r="E112" s="273"/>
      <c r="F112" s="273"/>
      <c r="G112" s="273"/>
      <c r="H112" s="273"/>
      <c r="I112" s="254"/>
      <c r="J112" s="274"/>
      <c r="K112" s="254"/>
      <c r="L112" s="256"/>
      <c r="M112" s="257"/>
      <c r="N112" s="270" t="s">
        <v>546</v>
      </c>
      <c r="O112" s="271"/>
      <c r="P112" s="131"/>
      <c r="Q112" s="130"/>
      <c r="R112" s="130"/>
      <c r="S112" s="267"/>
      <c r="T112" s="332"/>
      <c r="U112" s="254"/>
    </row>
    <row r="113" spans="1:22" ht="36.75" customHeight="1">
      <c r="A113" s="262"/>
      <c r="B113" s="263"/>
      <c r="C113" s="272" t="s">
        <v>687</v>
      </c>
      <c r="D113" s="253" t="s">
        <v>538</v>
      </c>
      <c r="E113" s="272" t="s">
        <v>654</v>
      </c>
      <c r="F113" s="272" t="s">
        <v>688</v>
      </c>
      <c r="G113" s="272">
        <v>2</v>
      </c>
      <c r="H113" s="272" t="s">
        <v>652</v>
      </c>
      <c r="I113" s="253" t="s">
        <v>656</v>
      </c>
      <c r="J113" s="274" t="s">
        <v>551</v>
      </c>
      <c r="K113" s="253" t="s">
        <v>543</v>
      </c>
      <c r="L113" s="255">
        <v>0.7</v>
      </c>
      <c r="M113" s="257"/>
      <c r="N113" s="275" t="s">
        <v>544</v>
      </c>
      <c r="O113" s="259"/>
      <c r="P113" s="130" t="s">
        <v>545</v>
      </c>
      <c r="Q113" s="130"/>
      <c r="R113" s="130"/>
      <c r="S113" s="266">
        <f>COUNTA(P114:R114)/COUNTA(P113:R113)</f>
        <v>0</v>
      </c>
      <c r="T113" s="332"/>
      <c r="U113" s="253"/>
      <c r="V113" s="39"/>
    </row>
    <row r="114" spans="1:22" ht="36.75" customHeight="1">
      <c r="A114" s="262"/>
      <c r="B114" s="263"/>
      <c r="C114" s="273"/>
      <c r="D114" s="254"/>
      <c r="E114" s="273"/>
      <c r="F114" s="273"/>
      <c r="G114" s="273"/>
      <c r="H114" s="273"/>
      <c r="I114" s="254"/>
      <c r="J114" s="274"/>
      <c r="K114" s="254"/>
      <c r="L114" s="256"/>
      <c r="M114" s="257"/>
      <c r="N114" s="270" t="s">
        <v>546</v>
      </c>
      <c r="O114" s="271"/>
      <c r="P114" s="130"/>
      <c r="Q114" s="130"/>
      <c r="R114" s="130"/>
      <c r="S114" s="267"/>
      <c r="T114" s="332"/>
      <c r="U114" s="254"/>
      <c r="V114" s="39"/>
    </row>
    <row r="115" spans="1:22" ht="36.75" customHeight="1">
      <c r="A115" s="262"/>
      <c r="B115" s="263"/>
      <c r="C115" s="272" t="s">
        <v>689</v>
      </c>
      <c r="D115" s="253" t="s">
        <v>538</v>
      </c>
      <c r="E115" s="272" t="s">
        <v>654</v>
      </c>
      <c r="F115" s="272" t="s">
        <v>690</v>
      </c>
      <c r="G115" s="272">
        <v>2</v>
      </c>
      <c r="H115" s="272" t="s">
        <v>652</v>
      </c>
      <c r="I115" s="253" t="s">
        <v>656</v>
      </c>
      <c r="J115" s="274" t="s">
        <v>551</v>
      </c>
      <c r="K115" s="253" t="s">
        <v>543</v>
      </c>
      <c r="L115" s="255">
        <v>0.7</v>
      </c>
      <c r="M115" s="257"/>
      <c r="N115" s="275" t="s">
        <v>544</v>
      </c>
      <c r="O115" s="259"/>
      <c r="P115" s="130"/>
      <c r="Q115" s="130"/>
      <c r="R115" s="130" t="s">
        <v>545</v>
      </c>
      <c r="S115" s="266">
        <f>COUNTA(P116:R116)/COUNTA(P115:R115)</f>
        <v>0</v>
      </c>
      <c r="T115" s="332"/>
      <c r="U115" s="253"/>
    </row>
    <row r="116" spans="1:22" ht="36.75" customHeight="1">
      <c r="A116" s="262"/>
      <c r="B116" s="263"/>
      <c r="C116" s="273"/>
      <c r="D116" s="254"/>
      <c r="E116" s="273"/>
      <c r="F116" s="273"/>
      <c r="G116" s="273"/>
      <c r="H116" s="273"/>
      <c r="I116" s="254"/>
      <c r="J116" s="274"/>
      <c r="K116" s="254"/>
      <c r="L116" s="256"/>
      <c r="M116" s="257"/>
      <c r="N116" s="270" t="s">
        <v>546</v>
      </c>
      <c r="O116" s="271"/>
      <c r="P116" s="130"/>
      <c r="Q116" s="130"/>
      <c r="R116" s="130"/>
      <c r="S116" s="267"/>
      <c r="T116" s="332"/>
      <c r="U116" s="254"/>
    </row>
    <row r="117" spans="1:22" ht="36.75" customHeight="1">
      <c r="A117" s="262"/>
      <c r="B117" s="263"/>
      <c r="C117" s="272" t="s">
        <v>691</v>
      </c>
      <c r="D117" s="253" t="s">
        <v>587</v>
      </c>
      <c r="E117" s="272" t="s">
        <v>654</v>
      </c>
      <c r="F117" s="272" t="s">
        <v>692</v>
      </c>
      <c r="G117" s="272">
        <v>2</v>
      </c>
      <c r="H117" s="272" t="s">
        <v>652</v>
      </c>
      <c r="I117" s="253" t="s">
        <v>656</v>
      </c>
      <c r="J117" s="274" t="s">
        <v>551</v>
      </c>
      <c r="K117" s="253" t="s">
        <v>543</v>
      </c>
      <c r="L117" s="255">
        <v>0.7</v>
      </c>
      <c r="M117" s="276"/>
      <c r="N117" s="275" t="s">
        <v>544</v>
      </c>
      <c r="O117" s="259"/>
      <c r="P117" s="130" t="s">
        <v>545</v>
      </c>
      <c r="Q117" s="130"/>
      <c r="R117" s="130"/>
      <c r="S117" s="266">
        <f>COUNTA(P118:R118)/COUNTA(P117:R117)</f>
        <v>0</v>
      </c>
      <c r="T117" s="332"/>
      <c r="U117" s="253"/>
    </row>
    <row r="118" spans="1:22" ht="36.75" customHeight="1">
      <c r="A118" s="262"/>
      <c r="B118" s="263"/>
      <c r="C118" s="273"/>
      <c r="D118" s="254"/>
      <c r="E118" s="273"/>
      <c r="F118" s="273"/>
      <c r="G118" s="273"/>
      <c r="H118" s="273"/>
      <c r="I118" s="254"/>
      <c r="J118" s="274"/>
      <c r="K118" s="254"/>
      <c r="L118" s="256"/>
      <c r="M118" s="277"/>
      <c r="N118" s="270" t="s">
        <v>546</v>
      </c>
      <c r="O118" s="271"/>
      <c r="P118" s="131"/>
      <c r="Q118" s="130"/>
      <c r="R118" s="130"/>
      <c r="S118" s="267"/>
      <c r="T118" s="332"/>
      <c r="U118" s="254"/>
    </row>
    <row r="119" spans="1:22" ht="36.75" customHeight="1">
      <c r="A119" s="262"/>
      <c r="B119" s="263"/>
      <c r="C119" s="272" t="s">
        <v>693</v>
      </c>
      <c r="D119" s="253" t="s">
        <v>538</v>
      </c>
      <c r="E119" s="272" t="s">
        <v>654</v>
      </c>
      <c r="F119" s="272" t="s">
        <v>694</v>
      </c>
      <c r="G119" s="272">
        <v>2</v>
      </c>
      <c r="H119" s="272" t="s">
        <v>652</v>
      </c>
      <c r="I119" s="253" t="s">
        <v>656</v>
      </c>
      <c r="J119" s="274" t="s">
        <v>551</v>
      </c>
      <c r="K119" s="253" t="s">
        <v>543</v>
      </c>
      <c r="L119" s="255">
        <v>0.7</v>
      </c>
      <c r="M119" s="257"/>
      <c r="N119" s="275" t="s">
        <v>544</v>
      </c>
      <c r="O119" s="259"/>
      <c r="P119" s="131" t="s">
        <v>545</v>
      </c>
      <c r="Q119" s="130"/>
      <c r="R119" s="130"/>
      <c r="S119" s="266">
        <f>COUNTA(P120:R120)/COUNTA(P119:R119)</f>
        <v>0</v>
      </c>
      <c r="T119" s="332"/>
      <c r="U119" s="253"/>
    </row>
    <row r="120" spans="1:22" ht="36.75" customHeight="1">
      <c r="A120" s="262"/>
      <c r="B120" s="263"/>
      <c r="C120" s="273"/>
      <c r="D120" s="254"/>
      <c r="E120" s="273"/>
      <c r="F120" s="273"/>
      <c r="G120" s="273"/>
      <c r="H120" s="273"/>
      <c r="I120" s="254"/>
      <c r="J120" s="274"/>
      <c r="K120" s="254"/>
      <c r="L120" s="256"/>
      <c r="M120" s="257"/>
      <c r="N120" s="270" t="s">
        <v>546</v>
      </c>
      <c r="O120" s="271"/>
      <c r="P120" s="130"/>
      <c r="Q120" s="130"/>
      <c r="R120" s="130"/>
      <c r="S120" s="267"/>
      <c r="T120" s="332"/>
      <c r="U120" s="254"/>
    </row>
    <row r="121" spans="1:22" ht="36.75" customHeight="1">
      <c r="A121" s="262"/>
      <c r="B121" s="263"/>
      <c r="C121" s="272" t="s">
        <v>695</v>
      </c>
      <c r="D121" s="253" t="s">
        <v>538</v>
      </c>
      <c r="E121" s="272" t="s">
        <v>696</v>
      </c>
      <c r="F121" s="272" t="s">
        <v>697</v>
      </c>
      <c r="G121" s="272">
        <v>2</v>
      </c>
      <c r="H121" s="272" t="s">
        <v>652</v>
      </c>
      <c r="I121" s="272" t="s">
        <v>696</v>
      </c>
      <c r="J121" s="274" t="s">
        <v>551</v>
      </c>
      <c r="K121" s="253" t="s">
        <v>543</v>
      </c>
      <c r="L121" s="255">
        <v>0.7</v>
      </c>
      <c r="M121" s="257"/>
      <c r="N121" s="258" t="s">
        <v>544</v>
      </c>
      <c r="O121" s="259"/>
      <c r="P121" s="131" t="s">
        <v>545</v>
      </c>
      <c r="Q121" s="130" t="s">
        <v>545</v>
      </c>
      <c r="R121" s="130" t="s">
        <v>545</v>
      </c>
      <c r="S121" s="266">
        <f>COUNTA(P122:R122)/COUNTA(P121:R121)</f>
        <v>0</v>
      </c>
      <c r="T121" s="332"/>
      <c r="U121" s="253"/>
    </row>
    <row r="122" spans="1:22" ht="54" customHeight="1" thickBot="1">
      <c r="A122" s="264"/>
      <c r="B122" s="265"/>
      <c r="C122" s="273"/>
      <c r="D122" s="254"/>
      <c r="E122" s="273"/>
      <c r="F122" s="273"/>
      <c r="G122" s="273"/>
      <c r="H122" s="273"/>
      <c r="I122" s="273"/>
      <c r="J122" s="274"/>
      <c r="K122" s="254"/>
      <c r="L122" s="256"/>
      <c r="M122" s="257"/>
      <c r="N122" s="268" t="s">
        <v>546</v>
      </c>
      <c r="O122" s="269"/>
      <c r="P122" s="130"/>
      <c r="Q122" s="130"/>
      <c r="R122" s="130"/>
      <c r="S122" s="267"/>
      <c r="T122" s="333"/>
      <c r="U122" s="254"/>
    </row>
    <row r="123" spans="1:22" ht="36" customHeight="1">
      <c r="A123" s="193" t="s">
        <v>511</v>
      </c>
      <c r="B123" s="194"/>
      <c r="C123" s="194"/>
      <c r="D123" s="194"/>
      <c r="E123" s="195"/>
      <c r="F123" s="53" t="s">
        <v>698</v>
      </c>
      <c r="G123" s="237"/>
      <c r="H123" s="238"/>
      <c r="I123" s="142"/>
      <c r="J123" s="249" t="s">
        <v>699</v>
      </c>
      <c r="K123" s="249"/>
      <c r="L123" s="249"/>
      <c r="M123" s="250"/>
      <c r="N123" s="251" t="s">
        <v>700</v>
      </c>
      <c r="O123" s="252"/>
      <c r="P123" s="143">
        <v>18</v>
      </c>
      <c r="Q123" s="144">
        <v>22</v>
      </c>
      <c r="R123" s="144">
        <v>22</v>
      </c>
      <c r="S123" s="145"/>
    </row>
    <row r="124" spans="1:22" ht="36" customHeight="1">
      <c r="A124" s="193" t="s">
        <v>514</v>
      </c>
      <c r="B124" s="194"/>
      <c r="C124" s="194"/>
      <c r="D124" s="194"/>
      <c r="E124" s="195"/>
      <c r="F124" s="53" t="s">
        <v>515</v>
      </c>
      <c r="G124" s="237"/>
      <c r="H124" s="238"/>
      <c r="I124" s="142"/>
      <c r="J124" s="249"/>
      <c r="K124" s="249"/>
      <c r="L124" s="249"/>
      <c r="M124" s="250"/>
      <c r="N124" s="251" t="s">
        <v>701</v>
      </c>
      <c r="O124" s="252"/>
      <c r="P124" s="146"/>
      <c r="Q124" s="147"/>
      <c r="R124" s="147"/>
      <c r="S124" s="145"/>
    </row>
    <row r="125" spans="1:22" ht="36" customHeight="1" thickBot="1">
      <c r="A125" s="193" t="s">
        <v>702</v>
      </c>
      <c r="B125" s="194"/>
      <c r="C125" s="194"/>
      <c r="D125" s="194"/>
      <c r="E125" s="195"/>
      <c r="F125" s="53" t="s">
        <v>703</v>
      </c>
      <c r="G125" s="237"/>
      <c r="H125" s="238"/>
      <c r="I125" s="142"/>
      <c r="J125" s="142"/>
      <c r="K125" s="142"/>
      <c r="L125" s="142"/>
      <c r="M125" s="142"/>
      <c r="N125" s="239" t="s">
        <v>704</v>
      </c>
      <c r="O125" s="240"/>
      <c r="P125" s="148">
        <f>P124/P123</f>
        <v>0</v>
      </c>
      <c r="Q125" s="149">
        <f>Q124/Q123</f>
        <v>0</v>
      </c>
      <c r="R125" s="149">
        <f>R124/R123</f>
        <v>0</v>
      </c>
      <c r="S125" s="145"/>
    </row>
    <row r="126" spans="1:22" ht="14.25" customHeight="1" thickBot="1">
      <c r="D126" s="150"/>
      <c r="E126" s="151"/>
      <c r="F126" s="151"/>
      <c r="G126" s="151"/>
      <c r="H126" s="151"/>
      <c r="I126" s="151"/>
      <c r="J126" s="151"/>
      <c r="K126" s="151"/>
      <c r="L126" s="151"/>
      <c r="M126" s="151"/>
      <c r="N126" s="151"/>
      <c r="O126" s="151"/>
      <c r="P126" s="152"/>
      <c r="Q126" s="152"/>
      <c r="R126" s="152"/>
    </row>
    <row r="127" spans="1:22" ht="38.1" customHeight="1" thickBot="1">
      <c r="D127" s="150"/>
      <c r="E127" s="153" t="s">
        <v>705</v>
      </c>
      <c r="F127" s="241" t="s">
        <v>706</v>
      </c>
      <c r="G127" s="242"/>
      <c r="H127" s="243"/>
      <c r="I127" s="154" t="s">
        <v>399</v>
      </c>
      <c r="J127" s="155" t="s">
        <v>707</v>
      </c>
      <c r="N127" s="244" t="s">
        <v>708</v>
      </c>
      <c r="O127" s="245"/>
      <c r="P127" s="156" t="s">
        <v>532</v>
      </c>
      <c r="Q127" s="157" t="s">
        <v>533</v>
      </c>
      <c r="R127" s="157" t="s">
        <v>534</v>
      </c>
    </row>
    <row r="128" spans="1:22" ht="54.6" customHeight="1" thickBot="1">
      <c r="D128" s="150"/>
      <c r="E128" s="158"/>
      <c r="F128" s="246" t="s">
        <v>709</v>
      </c>
      <c r="G128" s="247"/>
      <c r="H128" s="248"/>
      <c r="I128" s="159">
        <v>0.9</v>
      </c>
      <c r="J128" s="159"/>
      <c r="N128" s="228" t="s">
        <v>710</v>
      </c>
      <c r="O128" s="229"/>
      <c r="P128" s="160"/>
      <c r="Q128" s="161"/>
      <c r="R128" s="161"/>
    </row>
    <row r="129" spans="4:18" ht="32.25" customHeight="1">
      <c r="D129" s="150"/>
      <c r="E129" s="226"/>
      <c r="F129" s="227"/>
      <c r="G129" s="227"/>
      <c r="H129" s="227"/>
      <c r="I129" s="162"/>
      <c r="N129" s="228" t="s">
        <v>414</v>
      </c>
      <c r="O129" s="229"/>
      <c r="P129" s="160">
        <v>18</v>
      </c>
      <c r="Q129" s="161">
        <f>Q123</f>
        <v>22</v>
      </c>
      <c r="R129" s="161">
        <v>22</v>
      </c>
    </row>
    <row r="130" spans="4:18" ht="30" customHeight="1">
      <c r="D130" s="150"/>
      <c r="E130" s="226"/>
      <c r="F130" s="227"/>
      <c r="G130" s="227"/>
      <c r="H130" s="227"/>
      <c r="I130" s="162"/>
      <c r="N130" s="230" t="s">
        <v>711</v>
      </c>
      <c r="O130" s="231"/>
      <c r="P130" s="163">
        <f>+P128/P129</f>
        <v>0</v>
      </c>
      <c r="Q130" s="164">
        <f>+Q128/Q129</f>
        <v>0</v>
      </c>
      <c r="R130" s="164">
        <f>+R128/R129</f>
        <v>0</v>
      </c>
    </row>
    <row r="131" spans="4:18" ht="64.5" customHeight="1">
      <c r="D131" s="150"/>
      <c r="E131" s="150"/>
      <c r="F131" s="150"/>
      <c r="G131" s="150"/>
      <c r="H131" s="150"/>
      <c r="I131" s="150"/>
      <c r="J131" s="150"/>
      <c r="K131" s="150"/>
      <c r="L131" s="150"/>
      <c r="M131" s="150"/>
      <c r="N131" s="232" t="s">
        <v>712</v>
      </c>
      <c r="O131" s="233"/>
      <c r="P131" s="236"/>
      <c r="Q131" s="224"/>
      <c r="R131" s="224"/>
    </row>
    <row r="132" spans="4:18" ht="64.5" customHeight="1">
      <c r="D132" s="150"/>
      <c r="E132" s="150"/>
      <c r="F132" s="150"/>
      <c r="G132" s="150"/>
      <c r="H132" s="150"/>
      <c r="I132" s="150"/>
      <c r="J132" s="150"/>
      <c r="K132" s="150"/>
      <c r="L132" s="150"/>
      <c r="M132" s="150"/>
      <c r="N132" s="234"/>
      <c r="O132" s="235"/>
      <c r="P132" s="236"/>
      <c r="Q132" s="225"/>
      <c r="R132" s="225"/>
    </row>
    <row r="133" spans="4:18" ht="64.5" customHeight="1">
      <c r="E133" s="150"/>
      <c r="F133" s="150"/>
      <c r="G133" s="150"/>
      <c r="H133" s="150"/>
      <c r="I133" s="150"/>
      <c r="J133" s="150"/>
      <c r="K133" s="150"/>
      <c r="L133" s="150"/>
      <c r="M133" s="150"/>
      <c r="N133" s="141"/>
      <c r="O133" s="141"/>
      <c r="P133" s="141"/>
      <c r="R133" s="141"/>
    </row>
    <row r="134" spans="4:18" ht="64.5" customHeight="1">
      <c r="E134" s="150"/>
      <c r="F134" s="150"/>
      <c r="G134" s="150"/>
      <c r="H134" s="150"/>
      <c r="I134" s="150"/>
      <c r="J134" s="150"/>
      <c r="K134" s="150"/>
      <c r="L134" s="150"/>
      <c r="M134" s="150"/>
      <c r="N134" s="141"/>
      <c r="O134" s="141"/>
      <c r="P134" s="141"/>
      <c r="R134" s="141"/>
    </row>
    <row r="135" spans="4:18" ht="64.5" customHeight="1">
      <c r="E135" s="150"/>
      <c r="F135" s="150"/>
      <c r="G135" s="150"/>
      <c r="H135" s="150"/>
      <c r="I135" s="150"/>
      <c r="J135" s="150"/>
      <c r="K135" s="150"/>
      <c r="L135" s="150"/>
      <c r="M135" s="150"/>
      <c r="N135" s="141"/>
      <c r="O135" s="141"/>
      <c r="P135" s="141"/>
      <c r="R135" s="141"/>
    </row>
    <row r="136" spans="4:18" ht="64.5" customHeight="1">
      <c r="E136" s="150"/>
      <c r="F136" s="150"/>
      <c r="G136" s="150"/>
      <c r="H136" s="150"/>
      <c r="I136" s="150"/>
      <c r="J136" s="150"/>
      <c r="K136" s="150"/>
      <c r="L136" s="150"/>
      <c r="M136" s="150"/>
      <c r="N136" s="141"/>
      <c r="O136" s="141"/>
      <c r="P136" s="141"/>
      <c r="R136" s="141"/>
    </row>
    <row r="137" spans="4:18" ht="64.5" customHeight="1">
      <c r="E137" s="150"/>
      <c r="F137" s="150"/>
      <c r="G137" s="150"/>
      <c r="H137" s="150"/>
      <c r="I137" s="150"/>
      <c r="J137" s="150"/>
      <c r="K137" s="150"/>
      <c r="L137" s="150"/>
      <c r="M137" s="150"/>
      <c r="N137" s="141"/>
      <c r="O137" s="141"/>
      <c r="P137" s="141"/>
      <c r="Q137" s="141"/>
      <c r="R137" s="141"/>
    </row>
    <row r="138" spans="4:18" ht="14.25" customHeight="1">
      <c r="E138" s="150"/>
      <c r="F138" s="150"/>
      <c r="G138" s="150"/>
      <c r="H138" s="150"/>
      <c r="I138" s="150"/>
      <c r="J138" s="150"/>
      <c r="K138" s="150"/>
      <c r="L138" s="150"/>
      <c r="M138" s="150"/>
      <c r="N138" s="150"/>
      <c r="O138" s="150"/>
      <c r="P138" s="150"/>
      <c r="Q138" s="166"/>
      <c r="R138" s="167"/>
    </row>
    <row r="139" spans="4:18" ht="14.25" customHeight="1"/>
    <row r="140" spans="4:18" ht="14.25" customHeight="1"/>
    <row r="141" spans="4:18" ht="14.25" customHeight="1"/>
    <row r="142" spans="4:18" ht="14.25" customHeight="1"/>
    <row r="143" spans="4:18" ht="14.25" customHeight="1"/>
    <row r="144" spans="4:18"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sheetData>
  <autoFilter ref="A4:V125" xr:uid="{00000000-0001-0000-0000-000000000000}">
    <filterColumn colId="0" showButton="0"/>
    <filterColumn colId="13" showButton="0"/>
  </autoFilter>
  <mergeCells count="943">
    <mergeCell ref="A1:U1"/>
    <mergeCell ref="A2:U2"/>
    <mergeCell ref="A3:B4"/>
    <mergeCell ref="C3:C4"/>
    <mergeCell ref="E3:E4"/>
    <mergeCell ref="F3:F4"/>
    <mergeCell ref="G3:G4"/>
    <mergeCell ref="H3:H4"/>
    <mergeCell ref="I3:I4"/>
    <mergeCell ref="J3:J4"/>
    <mergeCell ref="T3:T4"/>
    <mergeCell ref="U3:U4"/>
    <mergeCell ref="L3:L4"/>
    <mergeCell ref="M3:M4"/>
    <mergeCell ref="N3:O4"/>
    <mergeCell ref="P3:R3"/>
    <mergeCell ref="S3:S4"/>
    <mergeCell ref="A5:A78"/>
    <mergeCell ref="B5:B10"/>
    <mergeCell ref="C5:C6"/>
    <mergeCell ref="D5:D6"/>
    <mergeCell ref="E5:E6"/>
    <mergeCell ref="F5:F6"/>
    <mergeCell ref="G5:G6"/>
    <mergeCell ref="H5:H6"/>
    <mergeCell ref="K3:K4"/>
    <mergeCell ref="H9:H10"/>
    <mergeCell ref="I9:I10"/>
    <mergeCell ref="I7:I8"/>
    <mergeCell ref="J7:J8"/>
    <mergeCell ref="K7:K8"/>
    <mergeCell ref="B13:B16"/>
    <mergeCell ref="C13:C14"/>
    <mergeCell ref="D13:D14"/>
    <mergeCell ref="E13:E14"/>
    <mergeCell ref="F13:F14"/>
    <mergeCell ref="G13:G14"/>
    <mergeCell ref="H13:H14"/>
    <mergeCell ref="I13:I14"/>
    <mergeCell ref="C15:C16"/>
    <mergeCell ref="D15:D16"/>
    <mergeCell ref="S5:S6"/>
    <mergeCell ref="T5:T122"/>
    <mergeCell ref="U5:U6"/>
    <mergeCell ref="N6:O6"/>
    <mergeCell ref="C7:C8"/>
    <mergeCell ref="D7:D8"/>
    <mergeCell ref="E7:E8"/>
    <mergeCell ref="F7:F8"/>
    <mergeCell ref="G7:G8"/>
    <mergeCell ref="H7:H8"/>
    <mergeCell ref="I5:I6"/>
    <mergeCell ref="J5:J6"/>
    <mergeCell ref="K5:K6"/>
    <mergeCell ref="L5:L6"/>
    <mergeCell ref="M5:M6"/>
    <mergeCell ref="N5:O5"/>
    <mergeCell ref="S7:S8"/>
    <mergeCell ref="U7:U8"/>
    <mergeCell ref="N8:O8"/>
    <mergeCell ref="C9:C10"/>
    <mergeCell ref="D9:D10"/>
    <mergeCell ref="E9:E10"/>
    <mergeCell ref="F9:F10"/>
    <mergeCell ref="G9:G10"/>
    <mergeCell ref="K9:K10"/>
    <mergeCell ref="L9:L10"/>
    <mergeCell ref="M9:M10"/>
    <mergeCell ref="N9:O9"/>
    <mergeCell ref="S9:S10"/>
    <mergeCell ref="U11:U12"/>
    <mergeCell ref="N12:O12"/>
    <mergeCell ref="J11:J12"/>
    <mergeCell ref="K11:K12"/>
    <mergeCell ref="L11:L12"/>
    <mergeCell ref="B11:B12"/>
    <mergeCell ref="C11:C12"/>
    <mergeCell ref="D11:D12"/>
    <mergeCell ref="E11:E12"/>
    <mergeCell ref="F11:F12"/>
    <mergeCell ref="G11:G12"/>
    <mergeCell ref="H11:H12"/>
    <mergeCell ref="I11:I12"/>
    <mergeCell ref="J9:J10"/>
    <mergeCell ref="U15:U16"/>
    <mergeCell ref="N16:O16"/>
    <mergeCell ref="U13:U14"/>
    <mergeCell ref="N14:O14"/>
    <mergeCell ref="M13:M14"/>
    <mergeCell ref="N13:O13"/>
    <mergeCell ref="S13:S14"/>
    <mergeCell ref="L7:L8"/>
    <mergeCell ref="M7:M8"/>
    <mergeCell ref="N7:O7"/>
    <mergeCell ref="U9:U10"/>
    <mergeCell ref="N10:O10"/>
    <mergeCell ref="I15:I16"/>
    <mergeCell ref="J15:J16"/>
    <mergeCell ref="J13:J14"/>
    <mergeCell ref="K13:K14"/>
    <mergeCell ref="L13:L14"/>
    <mergeCell ref="M11:M12"/>
    <mergeCell ref="N11:O11"/>
    <mergeCell ref="S11:S12"/>
    <mergeCell ref="N15:O15"/>
    <mergeCell ref="S15:S16"/>
    <mergeCell ref="B17:B22"/>
    <mergeCell ref="C17:C18"/>
    <mergeCell ref="D17:D18"/>
    <mergeCell ref="E17:E18"/>
    <mergeCell ref="F17:F18"/>
    <mergeCell ref="G17:G18"/>
    <mergeCell ref="K15:K16"/>
    <mergeCell ref="L15:L16"/>
    <mergeCell ref="M15:M16"/>
    <mergeCell ref="C21:C22"/>
    <mergeCell ref="D21:D22"/>
    <mergeCell ref="E21:E22"/>
    <mergeCell ref="F21:F22"/>
    <mergeCell ref="G21:G22"/>
    <mergeCell ref="H21:H22"/>
    <mergeCell ref="I21:I22"/>
    <mergeCell ref="J21:J22"/>
    <mergeCell ref="K21:K22"/>
    <mergeCell ref="L21:L22"/>
    <mergeCell ref="M21:M22"/>
    <mergeCell ref="E15:E16"/>
    <mergeCell ref="F15:F16"/>
    <mergeCell ref="G15:G16"/>
    <mergeCell ref="H15:H16"/>
    <mergeCell ref="N17:O17"/>
    <mergeCell ref="S17:S18"/>
    <mergeCell ref="U17:U18"/>
    <mergeCell ref="N18:O18"/>
    <mergeCell ref="C19:C20"/>
    <mergeCell ref="D19:D20"/>
    <mergeCell ref="E19:E20"/>
    <mergeCell ref="F19:F20"/>
    <mergeCell ref="G19:G20"/>
    <mergeCell ref="H19:H20"/>
    <mergeCell ref="H17:H18"/>
    <mergeCell ref="I17:I18"/>
    <mergeCell ref="J17:J18"/>
    <mergeCell ref="K17:K18"/>
    <mergeCell ref="L17:L18"/>
    <mergeCell ref="M17:M18"/>
    <mergeCell ref="I19:I20"/>
    <mergeCell ref="J19:J20"/>
    <mergeCell ref="N21:O21"/>
    <mergeCell ref="S21:S22"/>
    <mergeCell ref="U21:U22"/>
    <mergeCell ref="N22:O22"/>
    <mergeCell ref="S19:S20"/>
    <mergeCell ref="U19:U20"/>
    <mergeCell ref="K19:K20"/>
    <mergeCell ref="L19:L20"/>
    <mergeCell ref="M19:M20"/>
    <mergeCell ref="N19:O19"/>
    <mergeCell ref="N23:O23"/>
    <mergeCell ref="S23:S24"/>
    <mergeCell ref="U23:U24"/>
    <mergeCell ref="N24:O24"/>
    <mergeCell ref="C25:C26"/>
    <mergeCell ref="D25:D26"/>
    <mergeCell ref="E25:E26"/>
    <mergeCell ref="F25:F26"/>
    <mergeCell ref="G25:G26"/>
    <mergeCell ref="H25:H26"/>
    <mergeCell ref="H23:H24"/>
    <mergeCell ref="I23:I24"/>
    <mergeCell ref="J23:J24"/>
    <mergeCell ref="K23:K24"/>
    <mergeCell ref="L23:L24"/>
    <mergeCell ref="M23:M24"/>
    <mergeCell ref="C23:C24"/>
    <mergeCell ref="D23:D24"/>
    <mergeCell ref="E23:E24"/>
    <mergeCell ref="F23:F24"/>
    <mergeCell ref="G23:G24"/>
    <mergeCell ref="S25:S26"/>
    <mergeCell ref="U25:U26"/>
    <mergeCell ref="N26:O26"/>
    <mergeCell ref="C27:C28"/>
    <mergeCell ref="D27:D28"/>
    <mergeCell ref="E27:E28"/>
    <mergeCell ref="F27:F28"/>
    <mergeCell ref="G27:G28"/>
    <mergeCell ref="H27:H28"/>
    <mergeCell ref="I27:I28"/>
    <mergeCell ref="I25:I26"/>
    <mergeCell ref="J25:J26"/>
    <mergeCell ref="K25:K26"/>
    <mergeCell ref="L25:L26"/>
    <mergeCell ref="M25:M26"/>
    <mergeCell ref="N25:O25"/>
    <mergeCell ref="U27:U28"/>
    <mergeCell ref="N28:O28"/>
    <mergeCell ref="B29:B34"/>
    <mergeCell ref="C29:C30"/>
    <mergeCell ref="D29:D30"/>
    <mergeCell ref="E29:E30"/>
    <mergeCell ref="F29:F30"/>
    <mergeCell ref="G29:G30"/>
    <mergeCell ref="H29:H30"/>
    <mergeCell ref="I29:I30"/>
    <mergeCell ref="J27:J28"/>
    <mergeCell ref="K27:K28"/>
    <mergeCell ref="L27:L28"/>
    <mergeCell ref="M27:M28"/>
    <mergeCell ref="N27:O27"/>
    <mergeCell ref="S27:S28"/>
    <mergeCell ref="B23:B28"/>
    <mergeCell ref="C31:C32"/>
    <mergeCell ref="D31:D32"/>
    <mergeCell ref="E31:E32"/>
    <mergeCell ref="F31:F32"/>
    <mergeCell ref="G31:G32"/>
    <mergeCell ref="H31:H32"/>
    <mergeCell ref="I31:I32"/>
    <mergeCell ref="J31:J32"/>
    <mergeCell ref="J29:J30"/>
    <mergeCell ref="K31:K32"/>
    <mergeCell ref="L31:L32"/>
    <mergeCell ref="M31:M32"/>
    <mergeCell ref="N31:O31"/>
    <mergeCell ref="S31:S32"/>
    <mergeCell ref="U31:U32"/>
    <mergeCell ref="N32:O32"/>
    <mergeCell ref="U29:U30"/>
    <mergeCell ref="N30:O30"/>
    <mergeCell ref="K29:K30"/>
    <mergeCell ref="L29:L30"/>
    <mergeCell ref="M29:M30"/>
    <mergeCell ref="N29:O29"/>
    <mergeCell ref="S29:S30"/>
    <mergeCell ref="S33:S34"/>
    <mergeCell ref="U33:U34"/>
    <mergeCell ref="N34:O34"/>
    <mergeCell ref="B35:B36"/>
    <mergeCell ref="C35:C36"/>
    <mergeCell ref="D35:D36"/>
    <mergeCell ref="E35:E36"/>
    <mergeCell ref="F35:F36"/>
    <mergeCell ref="G35:G36"/>
    <mergeCell ref="H35:H36"/>
    <mergeCell ref="I33:I34"/>
    <mergeCell ref="J33:J34"/>
    <mergeCell ref="K33:K34"/>
    <mergeCell ref="L33:L34"/>
    <mergeCell ref="M33:M34"/>
    <mergeCell ref="N33:O33"/>
    <mergeCell ref="C33:C34"/>
    <mergeCell ref="D33:D34"/>
    <mergeCell ref="E33:E34"/>
    <mergeCell ref="F33:F34"/>
    <mergeCell ref="G33:G34"/>
    <mergeCell ref="H33:H34"/>
    <mergeCell ref="S35:S36"/>
    <mergeCell ref="U35:U36"/>
    <mergeCell ref="N36:O36"/>
    <mergeCell ref="B37:B44"/>
    <mergeCell ref="C37:C38"/>
    <mergeCell ref="D37:D38"/>
    <mergeCell ref="E37:E38"/>
    <mergeCell ref="F37:F38"/>
    <mergeCell ref="G37:G38"/>
    <mergeCell ref="H37:H38"/>
    <mergeCell ref="I35:I36"/>
    <mergeCell ref="J35:J36"/>
    <mergeCell ref="K35:K36"/>
    <mergeCell ref="L35:L36"/>
    <mergeCell ref="M35:M36"/>
    <mergeCell ref="N35:O35"/>
    <mergeCell ref="C41:C42"/>
    <mergeCell ref="D41:D42"/>
    <mergeCell ref="E41:E42"/>
    <mergeCell ref="F41:F42"/>
    <mergeCell ref="G41:G42"/>
    <mergeCell ref="H41:H42"/>
    <mergeCell ref="I41:I42"/>
    <mergeCell ref="J41:J42"/>
    <mergeCell ref="K41:K42"/>
    <mergeCell ref="L41:L42"/>
    <mergeCell ref="S37:S38"/>
    <mergeCell ref="U37:U38"/>
    <mergeCell ref="N38:O38"/>
    <mergeCell ref="C39:C40"/>
    <mergeCell ref="D39:D40"/>
    <mergeCell ref="E39:E40"/>
    <mergeCell ref="F39:F40"/>
    <mergeCell ref="G39:G40"/>
    <mergeCell ref="H39:H40"/>
    <mergeCell ref="I39:I40"/>
    <mergeCell ref="I37:I38"/>
    <mergeCell ref="J37:J38"/>
    <mergeCell ref="K37:K38"/>
    <mergeCell ref="L37:L38"/>
    <mergeCell ref="M37:M38"/>
    <mergeCell ref="N37:O37"/>
    <mergeCell ref="J39:J40"/>
    <mergeCell ref="M41:M42"/>
    <mergeCell ref="N41:O41"/>
    <mergeCell ref="S41:S42"/>
    <mergeCell ref="U41:U42"/>
    <mergeCell ref="N42:O42"/>
    <mergeCell ref="U39:U40"/>
    <mergeCell ref="N40:O40"/>
    <mergeCell ref="K39:K40"/>
    <mergeCell ref="L39:L40"/>
    <mergeCell ref="M39:M40"/>
    <mergeCell ref="N39:O39"/>
    <mergeCell ref="S39:S40"/>
    <mergeCell ref="S43:S44"/>
    <mergeCell ref="U43:U44"/>
    <mergeCell ref="N44:O44"/>
    <mergeCell ref="B45:B52"/>
    <mergeCell ref="C45:C46"/>
    <mergeCell ref="D45:D46"/>
    <mergeCell ref="E45:E46"/>
    <mergeCell ref="F45:F46"/>
    <mergeCell ref="G45:G46"/>
    <mergeCell ref="H45:H46"/>
    <mergeCell ref="I43:I44"/>
    <mergeCell ref="J43:J44"/>
    <mergeCell ref="K43:K44"/>
    <mergeCell ref="L43:L44"/>
    <mergeCell ref="M43:M44"/>
    <mergeCell ref="N43:O43"/>
    <mergeCell ref="C43:C44"/>
    <mergeCell ref="D43:D44"/>
    <mergeCell ref="E43:E44"/>
    <mergeCell ref="F43:F44"/>
    <mergeCell ref="G43:G44"/>
    <mergeCell ref="H43:H44"/>
    <mergeCell ref="S45:S46"/>
    <mergeCell ref="U45:U46"/>
    <mergeCell ref="N46:O46"/>
    <mergeCell ref="C47:C48"/>
    <mergeCell ref="D47:D48"/>
    <mergeCell ref="E47:E48"/>
    <mergeCell ref="F47:F48"/>
    <mergeCell ref="G47:G48"/>
    <mergeCell ref="H47:H48"/>
    <mergeCell ref="I47:I48"/>
    <mergeCell ref="I45:I46"/>
    <mergeCell ref="J45:J46"/>
    <mergeCell ref="K45:K46"/>
    <mergeCell ref="L45:L46"/>
    <mergeCell ref="M45:M46"/>
    <mergeCell ref="N45:O45"/>
    <mergeCell ref="C49:C50"/>
    <mergeCell ref="D49:D50"/>
    <mergeCell ref="E49:E50"/>
    <mergeCell ref="F49:F50"/>
    <mergeCell ref="G49:G50"/>
    <mergeCell ref="H49:H50"/>
    <mergeCell ref="I49:I50"/>
    <mergeCell ref="J49:J50"/>
    <mergeCell ref="J47:J48"/>
    <mergeCell ref="K49:K50"/>
    <mergeCell ref="L49:L50"/>
    <mergeCell ref="M49:M50"/>
    <mergeCell ref="N49:O49"/>
    <mergeCell ref="S49:S50"/>
    <mergeCell ref="U49:U50"/>
    <mergeCell ref="N50:O50"/>
    <mergeCell ref="U47:U48"/>
    <mergeCell ref="N48:O48"/>
    <mergeCell ref="K47:K48"/>
    <mergeCell ref="L47:L48"/>
    <mergeCell ref="M47:M48"/>
    <mergeCell ref="N47:O47"/>
    <mergeCell ref="S47:S48"/>
    <mergeCell ref="S51:S52"/>
    <mergeCell ref="U51:U52"/>
    <mergeCell ref="N52:O52"/>
    <mergeCell ref="B53:B54"/>
    <mergeCell ref="C53:C54"/>
    <mergeCell ref="D53:D54"/>
    <mergeCell ref="E53:E54"/>
    <mergeCell ref="F53:F54"/>
    <mergeCell ref="G53:G54"/>
    <mergeCell ref="H53:H54"/>
    <mergeCell ref="I51:I52"/>
    <mergeCell ref="J51:J52"/>
    <mergeCell ref="K51:K52"/>
    <mergeCell ref="L51:L52"/>
    <mergeCell ref="M51:M52"/>
    <mergeCell ref="N51:O51"/>
    <mergeCell ref="C51:C52"/>
    <mergeCell ref="D51:D52"/>
    <mergeCell ref="E51:E52"/>
    <mergeCell ref="F51:F52"/>
    <mergeCell ref="G51:G52"/>
    <mergeCell ref="H51:H52"/>
    <mergeCell ref="S53:S54"/>
    <mergeCell ref="U53:U54"/>
    <mergeCell ref="N54:O54"/>
    <mergeCell ref="B55:B58"/>
    <mergeCell ref="C55:C56"/>
    <mergeCell ref="D55:D56"/>
    <mergeCell ref="E55:E56"/>
    <mergeCell ref="F55:F56"/>
    <mergeCell ref="G55:G56"/>
    <mergeCell ref="H55:H56"/>
    <mergeCell ref="I53:I54"/>
    <mergeCell ref="J53:J54"/>
    <mergeCell ref="K53:K54"/>
    <mergeCell ref="L53:L54"/>
    <mergeCell ref="M53:M54"/>
    <mergeCell ref="N53:O53"/>
    <mergeCell ref="S55:S56"/>
    <mergeCell ref="U55:U56"/>
    <mergeCell ref="N56:O56"/>
    <mergeCell ref="C57:C58"/>
    <mergeCell ref="D57:D58"/>
    <mergeCell ref="E57:E58"/>
    <mergeCell ref="F57:F58"/>
    <mergeCell ref="G57:G58"/>
    <mergeCell ref="H57:H58"/>
    <mergeCell ref="I57:I58"/>
    <mergeCell ref="I55:I56"/>
    <mergeCell ref="J55:J56"/>
    <mergeCell ref="K55:K56"/>
    <mergeCell ref="L55:L56"/>
    <mergeCell ref="M55:M56"/>
    <mergeCell ref="N55:O55"/>
    <mergeCell ref="U57:U58"/>
    <mergeCell ref="N58:O58"/>
    <mergeCell ref="K57:K58"/>
    <mergeCell ref="L57:L58"/>
    <mergeCell ref="M57:M58"/>
    <mergeCell ref="N57:O57"/>
    <mergeCell ref="S57:S58"/>
    <mergeCell ref="B59:B60"/>
    <mergeCell ref="C59:C60"/>
    <mergeCell ref="D59:D60"/>
    <mergeCell ref="E59:E60"/>
    <mergeCell ref="F59:F60"/>
    <mergeCell ref="G59:G60"/>
    <mergeCell ref="H59:H60"/>
    <mergeCell ref="I59:I60"/>
    <mergeCell ref="J57:J58"/>
    <mergeCell ref="U59:U60"/>
    <mergeCell ref="N60:O60"/>
    <mergeCell ref="B61:B66"/>
    <mergeCell ref="C61:C62"/>
    <mergeCell ref="D61:D62"/>
    <mergeCell ref="E61:E62"/>
    <mergeCell ref="F61:F62"/>
    <mergeCell ref="G61:G62"/>
    <mergeCell ref="H61:H62"/>
    <mergeCell ref="I61:I62"/>
    <mergeCell ref="J59:J60"/>
    <mergeCell ref="K59:K60"/>
    <mergeCell ref="L59:L60"/>
    <mergeCell ref="M59:M60"/>
    <mergeCell ref="N59:O59"/>
    <mergeCell ref="S59:S60"/>
    <mergeCell ref="C63:C64"/>
    <mergeCell ref="D63:D64"/>
    <mergeCell ref="E63:E64"/>
    <mergeCell ref="F63:F64"/>
    <mergeCell ref="G63:G64"/>
    <mergeCell ref="H63:H64"/>
    <mergeCell ref="I63:I64"/>
    <mergeCell ref="J63:J64"/>
    <mergeCell ref="J61:J62"/>
    <mergeCell ref="K63:K64"/>
    <mergeCell ref="L63:L64"/>
    <mergeCell ref="M63:M64"/>
    <mergeCell ref="N63:O63"/>
    <mergeCell ref="S63:S64"/>
    <mergeCell ref="U63:U64"/>
    <mergeCell ref="N64:O64"/>
    <mergeCell ref="U61:U62"/>
    <mergeCell ref="N62:O62"/>
    <mergeCell ref="K61:K62"/>
    <mergeCell ref="L61:L62"/>
    <mergeCell ref="M61:M62"/>
    <mergeCell ref="N61:O61"/>
    <mergeCell ref="S61:S62"/>
    <mergeCell ref="S65:S66"/>
    <mergeCell ref="U65:U66"/>
    <mergeCell ref="N66:O66"/>
    <mergeCell ref="B67:B74"/>
    <mergeCell ref="C67:C68"/>
    <mergeCell ref="D67:D68"/>
    <mergeCell ref="E67:E68"/>
    <mergeCell ref="F67:F68"/>
    <mergeCell ref="G67:G68"/>
    <mergeCell ref="H67:H68"/>
    <mergeCell ref="I65:I66"/>
    <mergeCell ref="J65:J66"/>
    <mergeCell ref="K65:K66"/>
    <mergeCell ref="L65:L66"/>
    <mergeCell ref="M65:M66"/>
    <mergeCell ref="N65:O65"/>
    <mergeCell ref="C65:C66"/>
    <mergeCell ref="D65:D66"/>
    <mergeCell ref="E65:E66"/>
    <mergeCell ref="F65:F66"/>
    <mergeCell ref="G65:G66"/>
    <mergeCell ref="H65:H66"/>
    <mergeCell ref="S67:S68"/>
    <mergeCell ref="U67:U68"/>
    <mergeCell ref="N68:O68"/>
    <mergeCell ref="C69:C70"/>
    <mergeCell ref="D69:D70"/>
    <mergeCell ref="E69:E70"/>
    <mergeCell ref="F69:F70"/>
    <mergeCell ref="G69:G70"/>
    <mergeCell ref="H69:H70"/>
    <mergeCell ref="I69:I70"/>
    <mergeCell ref="I67:I68"/>
    <mergeCell ref="J67:J68"/>
    <mergeCell ref="K67:K68"/>
    <mergeCell ref="L67:L68"/>
    <mergeCell ref="M67:M68"/>
    <mergeCell ref="N67:O67"/>
    <mergeCell ref="C71:C72"/>
    <mergeCell ref="D71:D72"/>
    <mergeCell ref="E71:E72"/>
    <mergeCell ref="F71:F72"/>
    <mergeCell ref="G71:G72"/>
    <mergeCell ref="H71:H72"/>
    <mergeCell ref="I71:I72"/>
    <mergeCell ref="J71:J72"/>
    <mergeCell ref="J69:J70"/>
    <mergeCell ref="K71:K72"/>
    <mergeCell ref="L71:L72"/>
    <mergeCell ref="M71:M72"/>
    <mergeCell ref="N71:O71"/>
    <mergeCell ref="S71:S72"/>
    <mergeCell ref="U71:U72"/>
    <mergeCell ref="N72:O72"/>
    <mergeCell ref="U69:U70"/>
    <mergeCell ref="N70:O70"/>
    <mergeCell ref="K69:K70"/>
    <mergeCell ref="L69:L70"/>
    <mergeCell ref="M69:M70"/>
    <mergeCell ref="N69:O69"/>
    <mergeCell ref="S69:S70"/>
    <mergeCell ref="S73:S74"/>
    <mergeCell ref="U73:U74"/>
    <mergeCell ref="N74:O74"/>
    <mergeCell ref="B75:B78"/>
    <mergeCell ref="C75:C76"/>
    <mergeCell ref="D75:D76"/>
    <mergeCell ref="E75:E76"/>
    <mergeCell ref="F75:F76"/>
    <mergeCell ref="G75:G76"/>
    <mergeCell ref="H75:H76"/>
    <mergeCell ref="I73:I74"/>
    <mergeCell ref="J73:J74"/>
    <mergeCell ref="K73:K74"/>
    <mergeCell ref="L73:L74"/>
    <mergeCell ref="M73:M74"/>
    <mergeCell ref="N73:O73"/>
    <mergeCell ref="C73:C74"/>
    <mergeCell ref="D73:D74"/>
    <mergeCell ref="E73:E74"/>
    <mergeCell ref="F73:F74"/>
    <mergeCell ref="G73:G74"/>
    <mergeCell ref="H73:H74"/>
    <mergeCell ref="S75:S76"/>
    <mergeCell ref="U75:U76"/>
    <mergeCell ref="N76:O76"/>
    <mergeCell ref="C77:C78"/>
    <mergeCell ref="D77:D78"/>
    <mergeCell ref="E77:E78"/>
    <mergeCell ref="F77:F78"/>
    <mergeCell ref="G77:G78"/>
    <mergeCell ref="H77:H78"/>
    <mergeCell ref="I77:I78"/>
    <mergeCell ref="I75:I76"/>
    <mergeCell ref="J75:J76"/>
    <mergeCell ref="K75:K76"/>
    <mergeCell ref="L75:L76"/>
    <mergeCell ref="M75:M76"/>
    <mergeCell ref="N75:O75"/>
    <mergeCell ref="A79:B98"/>
    <mergeCell ref="C79:C80"/>
    <mergeCell ref="D79:D80"/>
    <mergeCell ref="E79:E80"/>
    <mergeCell ref="F79:F80"/>
    <mergeCell ref="G79:G80"/>
    <mergeCell ref="H79:H80"/>
    <mergeCell ref="I79:I80"/>
    <mergeCell ref="J77:J78"/>
    <mergeCell ref="J79:J80"/>
    <mergeCell ref="C85:C86"/>
    <mergeCell ref="D85:D86"/>
    <mergeCell ref="E85:E86"/>
    <mergeCell ref="F85:F86"/>
    <mergeCell ref="G85:G86"/>
    <mergeCell ref="H85:H86"/>
    <mergeCell ref="I85:I86"/>
    <mergeCell ref="J85:J86"/>
    <mergeCell ref="C91:C92"/>
    <mergeCell ref="D91:D92"/>
    <mergeCell ref="E91:E92"/>
    <mergeCell ref="F91:F92"/>
    <mergeCell ref="G91:G92"/>
    <mergeCell ref="H91:H92"/>
    <mergeCell ref="K79:K80"/>
    <mergeCell ref="M79:M80"/>
    <mergeCell ref="N79:O79"/>
    <mergeCell ref="S79:S80"/>
    <mergeCell ref="U79:U80"/>
    <mergeCell ref="N80:O80"/>
    <mergeCell ref="U77:U78"/>
    <mergeCell ref="N78:O78"/>
    <mergeCell ref="K77:K78"/>
    <mergeCell ref="L77:L78"/>
    <mergeCell ref="M77:M78"/>
    <mergeCell ref="N77:O77"/>
    <mergeCell ref="S77:S78"/>
    <mergeCell ref="S81:S82"/>
    <mergeCell ref="U81:U82"/>
    <mergeCell ref="N82:O82"/>
    <mergeCell ref="C83:C84"/>
    <mergeCell ref="D83:D84"/>
    <mergeCell ref="E83:E84"/>
    <mergeCell ref="F83:F84"/>
    <mergeCell ref="G83:G84"/>
    <mergeCell ref="H83:H84"/>
    <mergeCell ref="I83:I84"/>
    <mergeCell ref="I81:I82"/>
    <mergeCell ref="J81:J82"/>
    <mergeCell ref="K81:K82"/>
    <mergeCell ref="L81:L82"/>
    <mergeCell ref="M81:M82"/>
    <mergeCell ref="N81:O81"/>
    <mergeCell ref="C81:C82"/>
    <mergeCell ref="D81:D82"/>
    <mergeCell ref="E81:E82"/>
    <mergeCell ref="F81:F82"/>
    <mergeCell ref="G81:G82"/>
    <mergeCell ref="H81:H82"/>
    <mergeCell ref="J83:J84"/>
    <mergeCell ref="K85:K86"/>
    <mergeCell ref="L85:L86"/>
    <mergeCell ref="M85:M86"/>
    <mergeCell ref="N85:O85"/>
    <mergeCell ref="S85:S86"/>
    <mergeCell ref="U85:U86"/>
    <mergeCell ref="N86:O86"/>
    <mergeCell ref="U83:U84"/>
    <mergeCell ref="N84:O84"/>
    <mergeCell ref="K83:K84"/>
    <mergeCell ref="L83:L84"/>
    <mergeCell ref="M83:M84"/>
    <mergeCell ref="N83:O83"/>
    <mergeCell ref="S83:S84"/>
    <mergeCell ref="S87:S88"/>
    <mergeCell ref="U87:U88"/>
    <mergeCell ref="N88:O88"/>
    <mergeCell ref="C89:C90"/>
    <mergeCell ref="D89:D90"/>
    <mergeCell ref="E89:E90"/>
    <mergeCell ref="F89:F90"/>
    <mergeCell ref="G89:G90"/>
    <mergeCell ref="H89:H90"/>
    <mergeCell ref="I89:I90"/>
    <mergeCell ref="I87:I88"/>
    <mergeCell ref="J87:J88"/>
    <mergeCell ref="K87:K88"/>
    <mergeCell ref="L87:L88"/>
    <mergeCell ref="M87:M88"/>
    <mergeCell ref="N87:O87"/>
    <mergeCell ref="C87:C88"/>
    <mergeCell ref="D87:D88"/>
    <mergeCell ref="E87:E88"/>
    <mergeCell ref="F87:F88"/>
    <mergeCell ref="G87:G88"/>
    <mergeCell ref="H87:H88"/>
    <mergeCell ref="I91:I92"/>
    <mergeCell ref="J91:J92"/>
    <mergeCell ref="J89:J90"/>
    <mergeCell ref="K91:K92"/>
    <mergeCell ref="L91:L92"/>
    <mergeCell ref="M91:M92"/>
    <mergeCell ref="N91:O91"/>
    <mergeCell ref="S91:S92"/>
    <mergeCell ref="U91:U92"/>
    <mergeCell ref="N92:O92"/>
    <mergeCell ref="U89:U90"/>
    <mergeCell ref="N90:O90"/>
    <mergeCell ref="K89:K90"/>
    <mergeCell ref="L89:L90"/>
    <mergeCell ref="M89:M90"/>
    <mergeCell ref="N89:O89"/>
    <mergeCell ref="S89:S90"/>
    <mergeCell ref="S93:S94"/>
    <mergeCell ref="U93:U94"/>
    <mergeCell ref="N94:O94"/>
    <mergeCell ref="C95:C96"/>
    <mergeCell ref="D95:D96"/>
    <mergeCell ref="E95:E96"/>
    <mergeCell ref="F95:F96"/>
    <mergeCell ref="G95:G96"/>
    <mergeCell ref="H95:H96"/>
    <mergeCell ref="I95:I96"/>
    <mergeCell ref="I93:I94"/>
    <mergeCell ref="J93:J94"/>
    <mergeCell ref="K93:K94"/>
    <mergeCell ref="L93:L94"/>
    <mergeCell ref="M93:M94"/>
    <mergeCell ref="N93:O93"/>
    <mergeCell ref="C93:C94"/>
    <mergeCell ref="D93:D94"/>
    <mergeCell ref="E93:E94"/>
    <mergeCell ref="F93:F94"/>
    <mergeCell ref="G93:G94"/>
    <mergeCell ref="H93:H94"/>
    <mergeCell ref="U95:U96"/>
    <mergeCell ref="N96:O96"/>
    <mergeCell ref="K95:K96"/>
    <mergeCell ref="L95:L96"/>
    <mergeCell ref="M95:M96"/>
    <mergeCell ref="N95:O95"/>
    <mergeCell ref="S95:S96"/>
    <mergeCell ref="C97:C98"/>
    <mergeCell ref="D97:D98"/>
    <mergeCell ref="E97:E98"/>
    <mergeCell ref="F97:F98"/>
    <mergeCell ref="G97:G98"/>
    <mergeCell ref="H97:H98"/>
    <mergeCell ref="I97:I98"/>
    <mergeCell ref="J97:J98"/>
    <mergeCell ref="J95:J96"/>
    <mergeCell ref="U101:U102"/>
    <mergeCell ref="N102:O102"/>
    <mergeCell ref="K97:K98"/>
    <mergeCell ref="L97:L98"/>
    <mergeCell ref="M97:M98"/>
    <mergeCell ref="N97:O97"/>
    <mergeCell ref="S97:S98"/>
    <mergeCell ref="U97:U98"/>
    <mergeCell ref="N98:O98"/>
    <mergeCell ref="I101:I102"/>
    <mergeCell ref="J101:J102"/>
    <mergeCell ref="N99:O99"/>
    <mergeCell ref="S99:S100"/>
    <mergeCell ref="U99:U100"/>
    <mergeCell ref="N100:O100"/>
    <mergeCell ref="C101:C102"/>
    <mergeCell ref="D101:D102"/>
    <mergeCell ref="E101:E102"/>
    <mergeCell ref="F101:F102"/>
    <mergeCell ref="G101:G102"/>
    <mergeCell ref="H101:H102"/>
    <mergeCell ref="H99:H100"/>
    <mergeCell ref="I99:I100"/>
    <mergeCell ref="J99:J100"/>
    <mergeCell ref="K99:K100"/>
    <mergeCell ref="L99:L100"/>
    <mergeCell ref="M99:M100"/>
    <mergeCell ref="C99:C100"/>
    <mergeCell ref="D99:D100"/>
    <mergeCell ref="E99:E100"/>
    <mergeCell ref="F99:F100"/>
    <mergeCell ref="G99:G100"/>
    <mergeCell ref="S101:S102"/>
    <mergeCell ref="K101:K102"/>
    <mergeCell ref="L101:L102"/>
    <mergeCell ref="M101:M102"/>
    <mergeCell ref="N101:O101"/>
    <mergeCell ref="C105:C106"/>
    <mergeCell ref="D105:D106"/>
    <mergeCell ref="E105:E106"/>
    <mergeCell ref="F105:F106"/>
    <mergeCell ref="G105:G106"/>
    <mergeCell ref="H105:H106"/>
    <mergeCell ref="I105:I106"/>
    <mergeCell ref="J105:J106"/>
    <mergeCell ref="J103:J104"/>
    <mergeCell ref="K105:K106"/>
    <mergeCell ref="L105:L106"/>
    <mergeCell ref="M105:M106"/>
    <mergeCell ref="N105:O105"/>
    <mergeCell ref="C103:C104"/>
    <mergeCell ref="D103:D104"/>
    <mergeCell ref="E103:E104"/>
    <mergeCell ref="F103:F104"/>
    <mergeCell ref="G103:G104"/>
    <mergeCell ref="H103:H104"/>
    <mergeCell ref="I103:I104"/>
    <mergeCell ref="S105:S106"/>
    <mergeCell ref="U105:U106"/>
    <mergeCell ref="N106:O106"/>
    <mergeCell ref="U103:U104"/>
    <mergeCell ref="N104:O104"/>
    <mergeCell ref="K103:K104"/>
    <mergeCell ref="L103:L104"/>
    <mergeCell ref="M103:M104"/>
    <mergeCell ref="N103:O103"/>
    <mergeCell ref="S103:S104"/>
    <mergeCell ref="U107:U108"/>
    <mergeCell ref="N108:O108"/>
    <mergeCell ref="C109:C110"/>
    <mergeCell ref="D109:D110"/>
    <mergeCell ref="E109:E110"/>
    <mergeCell ref="F109:F110"/>
    <mergeCell ref="G109:G110"/>
    <mergeCell ref="G107:G108"/>
    <mergeCell ref="H107:H108"/>
    <mergeCell ref="I107:I108"/>
    <mergeCell ref="J107:J108"/>
    <mergeCell ref="K107:K108"/>
    <mergeCell ref="L107:L108"/>
    <mergeCell ref="C107:C108"/>
    <mergeCell ref="D107:D108"/>
    <mergeCell ref="E107:E108"/>
    <mergeCell ref="F107:F108"/>
    <mergeCell ref="N109:O109"/>
    <mergeCell ref="S109:S110"/>
    <mergeCell ref="U109:U110"/>
    <mergeCell ref="N110:O110"/>
    <mergeCell ref="F111:F112"/>
    <mergeCell ref="G111:G112"/>
    <mergeCell ref="H111:H112"/>
    <mergeCell ref="H109:H110"/>
    <mergeCell ref="I109:I110"/>
    <mergeCell ref="J109:J110"/>
    <mergeCell ref="M107:M108"/>
    <mergeCell ref="N107:O107"/>
    <mergeCell ref="S107:S108"/>
    <mergeCell ref="J115:J116"/>
    <mergeCell ref="J113:J114"/>
    <mergeCell ref="K109:K110"/>
    <mergeCell ref="L109:L110"/>
    <mergeCell ref="M109:M110"/>
    <mergeCell ref="S111:S112"/>
    <mergeCell ref="U111:U112"/>
    <mergeCell ref="N112:O112"/>
    <mergeCell ref="C113:C114"/>
    <mergeCell ref="D113:D114"/>
    <mergeCell ref="E113:E114"/>
    <mergeCell ref="F113:F114"/>
    <mergeCell ref="G113:G114"/>
    <mergeCell ref="H113:H114"/>
    <mergeCell ref="I113:I114"/>
    <mergeCell ref="I111:I112"/>
    <mergeCell ref="J111:J112"/>
    <mergeCell ref="K111:K112"/>
    <mergeCell ref="L111:L112"/>
    <mergeCell ref="M111:M112"/>
    <mergeCell ref="N111:O111"/>
    <mergeCell ref="C111:C112"/>
    <mergeCell ref="D111:D112"/>
    <mergeCell ref="E111:E112"/>
    <mergeCell ref="S115:S116"/>
    <mergeCell ref="U115:U116"/>
    <mergeCell ref="N116:O116"/>
    <mergeCell ref="U113:U114"/>
    <mergeCell ref="N114:O114"/>
    <mergeCell ref="K113:K114"/>
    <mergeCell ref="L113:L114"/>
    <mergeCell ref="M113:M114"/>
    <mergeCell ref="N113:O113"/>
    <mergeCell ref="S113:S114"/>
    <mergeCell ref="S117:S118"/>
    <mergeCell ref="U117:U118"/>
    <mergeCell ref="N118:O118"/>
    <mergeCell ref="C119:C120"/>
    <mergeCell ref="D119:D120"/>
    <mergeCell ref="E119:E120"/>
    <mergeCell ref="F119:F120"/>
    <mergeCell ref="G119:G120"/>
    <mergeCell ref="H119:H120"/>
    <mergeCell ref="I119:I120"/>
    <mergeCell ref="I117:I118"/>
    <mergeCell ref="J117:J118"/>
    <mergeCell ref="K117:K118"/>
    <mergeCell ref="L117:L118"/>
    <mergeCell ref="M117:M118"/>
    <mergeCell ref="N117:O117"/>
    <mergeCell ref="C117:C118"/>
    <mergeCell ref="D117:D118"/>
    <mergeCell ref="E117:E118"/>
    <mergeCell ref="F117:F118"/>
    <mergeCell ref="G117:G118"/>
    <mergeCell ref="H117:H118"/>
    <mergeCell ref="S121:S122"/>
    <mergeCell ref="U121:U122"/>
    <mergeCell ref="N122:O122"/>
    <mergeCell ref="U119:U120"/>
    <mergeCell ref="N120:O120"/>
    <mergeCell ref="C121:C122"/>
    <mergeCell ref="D121:D122"/>
    <mergeCell ref="E121:E122"/>
    <mergeCell ref="F121:F122"/>
    <mergeCell ref="G121:G122"/>
    <mergeCell ref="H121:H122"/>
    <mergeCell ref="I121:I122"/>
    <mergeCell ref="J121:J122"/>
    <mergeCell ref="J119:J120"/>
    <mergeCell ref="K119:K120"/>
    <mergeCell ref="L119:L120"/>
    <mergeCell ref="M119:M120"/>
    <mergeCell ref="N119:O119"/>
    <mergeCell ref="S119:S120"/>
    <mergeCell ref="A123:E123"/>
    <mergeCell ref="G123:H123"/>
    <mergeCell ref="J123:L124"/>
    <mergeCell ref="M123:M124"/>
    <mergeCell ref="N123:O123"/>
    <mergeCell ref="A124:E124"/>
    <mergeCell ref="G124:H124"/>
    <mergeCell ref="N124:O124"/>
    <mergeCell ref="K121:K122"/>
    <mergeCell ref="L121:L122"/>
    <mergeCell ref="M121:M122"/>
    <mergeCell ref="N121:O121"/>
    <mergeCell ref="A99:B122"/>
    <mergeCell ref="K115:K116"/>
    <mergeCell ref="L115:L116"/>
    <mergeCell ref="M115:M116"/>
    <mergeCell ref="N115:O115"/>
    <mergeCell ref="C115:C116"/>
    <mergeCell ref="D115:D116"/>
    <mergeCell ref="E115:E116"/>
    <mergeCell ref="F115:F116"/>
    <mergeCell ref="G115:G116"/>
    <mergeCell ref="H115:H116"/>
    <mergeCell ref="I115:I116"/>
    <mergeCell ref="Q131:Q132"/>
    <mergeCell ref="R131:R132"/>
    <mergeCell ref="E129:E130"/>
    <mergeCell ref="F129:H130"/>
    <mergeCell ref="N129:O129"/>
    <mergeCell ref="N130:O130"/>
    <mergeCell ref="N131:O132"/>
    <mergeCell ref="P131:P132"/>
    <mergeCell ref="A125:E125"/>
    <mergeCell ref="G125:H125"/>
    <mergeCell ref="N125:O125"/>
    <mergeCell ref="F127:H127"/>
    <mergeCell ref="N127:O127"/>
    <mergeCell ref="F128:H128"/>
    <mergeCell ref="N128:O128"/>
  </mergeCells>
  <conditionalFormatting sqref="P5:P6 P8 P17:P20 P24 P34 P38:P40 P44 P46:P50 Q54:R55 P54:P56 R56 P58 P67:P68 P78 P80:Q80 R86 Q91:R96 P92:P96 P102 R102">
    <cfRule type="cellIs" dxfId="273" priority="52" operator="equal">
      <formula>"E"</formula>
    </cfRule>
  </conditionalFormatting>
  <conditionalFormatting sqref="P69 P71:P73 R113">
    <cfRule type="cellIs" dxfId="272" priority="44" operator="equal">
      <formula>"P"</formula>
    </cfRule>
  </conditionalFormatting>
  <conditionalFormatting sqref="P75">
    <cfRule type="cellIs" dxfId="271" priority="14" operator="equal">
      <formula>"P"</formula>
    </cfRule>
  </conditionalFormatting>
  <conditionalFormatting sqref="P76">
    <cfRule type="cellIs" dxfId="270" priority="9" operator="equal">
      <formula>"E"</formula>
    </cfRule>
  </conditionalFormatting>
  <conditionalFormatting sqref="P82 R82">
    <cfRule type="cellIs" dxfId="269" priority="30" operator="equal">
      <formula>"E"</formula>
    </cfRule>
  </conditionalFormatting>
  <conditionalFormatting sqref="P84 R84">
    <cfRule type="cellIs" dxfId="268" priority="27" operator="equal">
      <formula>"E"</formula>
    </cfRule>
  </conditionalFormatting>
  <conditionalFormatting sqref="P88 R88:R90 P90">
    <cfRule type="cellIs" dxfId="267" priority="26" operator="equal">
      <formula>"E"</formula>
    </cfRule>
  </conditionalFormatting>
  <conditionalFormatting sqref="P91">
    <cfRule type="cellIs" dxfId="266" priority="15" operator="equal">
      <formula>"P"</formula>
    </cfRule>
  </conditionalFormatting>
  <conditionalFormatting sqref="P108">
    <cfRule type="cellIs" dxfId="265" priority="51" operator="equal">
      <formula>"E"</formula>
    </cfRule>
  </conditionalFormatting>
  <conditionalFormatting sqref="P109">
    <cfRule type="cellIs" dxfId="264" priority="47" operator="equal">
      <formula>"P"</formula>
    </cfRule>
  </conditionalFormatting>
  <conditionalFormatting sqref="P113">
    <cfRule type="cellIs" dxfId="263" priority="46" operator="equal">
      <formula>"P"</formula>
    </cfRule>
  </conditionalFormatting>
  <conditionalFormatting sqref="P114 R114">
    <cfRule type="cellIs" dxfId="262" priority="48" operator="equal">
      <formula>"E"</formula>
    </cfRule>
  </conditionalFormatting>
  <conditionalFormatting sqref="P106:Q106">
    <cfRule type="cellIs" dxfId="261" priority="10" operator="equal">
      <formula>"E"</formula>
    </cfRule>
  </conditionalFormatting>
  <conditionalFormatting sqref="P117:Q117">
    <cfRule type="cellIs" dxfId="260" priority="16" operator="equal">
      <formula>"P"</formula>
    </cfRule>
  </conditionalFormatting>
  <conditionalFormatting sqref="P13:R13 P21:R21 P25:R25 P29:R29 P35:R35 P37:R37 P51:R51 P53:Q53 P59:R59 Q67:R67">
    <cfRule type="cellIs" dxfId="259" priority="43" operator="equal">
      <formula>"P"</formula>
    </cfRule>
  </conditionalFormatting>
  <conditionalFormatting sqref="P14:R14 P15 P16:R16 P22:R22 P26:R26 P27 R27 P28:R28 P30:Q30 P31 P32:Q32 P36:R36 Q38:R38 Q40:R40 P52:R52 Q60:R62 Q64:R66 R68">
    <cfRule type="cellIs" dxfId="258" priority="42" operator="equal">
      <formula>"E"</formula>
    </cfRule>
  </conditionalFormatting>
  <conditionalFormatting sqref="P45:R45">
    <cfRule type="cellIs" dxfId="257" priority="23" operator="equal">
      <formula>"P"</formula>
    </cfRule>
  </conditionalFormatting>
  <conditionalFormatting sqref="P81:R81">
    <cfRule type="cellIs" dxfId="256" priority="40" operator="equal">
      <formula>"P"</formula>
    </cfRule>
  </conditionalFormatting>
  <conditionalFormatting sqref="P83:R83">
    <cfRule type="cellIs" dxfId="255" priority="39" operator="equal">
      <formula>"P"</formula>
    </cfRule>
  </conditionalFormatting>
  <conditionalFormatting sqref="P85:R85">
    <cfRule type="cellIs" dxfId="254" priority="38" operator="equal">
      <formula>"P"</formula>
    </cfRule>
  </conditionalFormatting>
  <conditionalFormatting sqref="P87:R87">
    <cfRule type="cellIs" dxfId="253" priority="37" operator="equal">
      <formula>"P"</formula>
    </cfRule>
  </conditionalFormatting>
  <conditionalFormatting sqref="P97:R97">
    <cfRule type="cellIs" dxfId="252" priority="35" operator="equal">
      <formula>"P"</formula>
    </cfRule>
  </conditionalFormatting>
  <conditionalFormatting sqref="P98:R98">
    <cfRule type="cellIs" dxfId="251" priority="36" operator="equal">
      <formula>"E"</formula>
    </cfRule>
  </conditionalFormatting>
  <conditionalFormatting sqref="P103:R103">
    <cfRule type="cellIs" dxfId="250" priority="34" operator="equal">
      <formula>"P"</formula>
    </cfRule>
  </conditionalFormatting>
  <conditionalFormatting sqref="P104:R104">
    <cfRule type="cellIs" dxfId="249" priority="25" operator="equal">
      <formula>"E"</formula>
    </cfRule>
  </conditionalFormatting>
  <conditionalFormatting sqref="P105:R105">
    <cfRule type="cellIs" dxfId="248" priority="19" operator="equal">
      <formula>"P"</formula>
    </cfRule>
  </conditionalFormatting>
  <conditionalFormatting sqref="P107:R107">
    <cfRule type="cellIs" dxfId="247" priority="12" operator="equal">
      <formula>"P"</formula>
    </cfRule>
  </conditionalFormatting>
  <conditionalFormatting sqref="P115:R115">
    <cfRule type="cellIs" dxfId="246" priority="33" operator="equal">
      <formula>"P"</formula>
    </cfRule>
  </conditionalFormatting>
  <conditionalFormatting sqref="P116:R116">
    <cfRule type="cellIs" dxfId="245" priority="29" operator="equal">
      <formula>"E"</formula>
    </cfRule>
  </conditionalFormatting>
  <conditionalFormatting sqref="P119:R119">
    <cfRule type="cellIs" dxfId="244" priority="32" operator="equal">
      <formula>"P"</formula>
    </cfRule>
  </conditionalFormatting>
  <conditionalFormatting sqref="P120:R120">
    <cfRule type="cellIs" dxfId="243" priority="22" operator="equal">
      <formula>"E"</formula>
    </cfRule>
  </conditionalFormatting>
  <conditionalFormatting sqref="P121:R121">
    <cfRule type="cellIs" dxfId="242" priority="31" operator="equal">
      <formula>"P"</formula>
    </cfRule>
  </conditionalFormatting>
  <conditionalFormatting sqref="P122:R122">
    <cfRule type="cellIs" dxfId="241" priority="21" operator="equal">
      <formula>"E"</formula>
    </cfRule>
  </conditionalFormatting>
  <conditionalFormatting sqref="Q10">
    <cfRule type="cellIs" dxfId="240" priority="8" operator="equal">
      <formula>"E"</formula>
    </cfRule>
  </conditionalFormatting>
  <conditionalFormatting sqref="Q18:Q20">
    <cfRule type="cellIs" dxfId="239" priority="7" operator="equal">
      <formula>"E"</formula>
    </cfRule>
  </conditionalFormatting>
  <conditionalFormatting sqref="Q46:Q48">
    <cfRule type="cellIs" dxfId="238" priority="11" operator="equal">
      <formula>"E"</formula>
    </cfRule>
  </conditionalFormatting>
  <conditionalFormatting sqref="Q39:R39">
    <cfRule type="cellIs" dxfId="237" priority="17" operator="equal">
      <formula>"P"</formula>
    </cfRule>
  </conditionalFormatting>
  <conditionalFormatting sqref="Q73:R73">
    <cfRule type="cellIs" dxfId="236" priority="41" operator="equal">
      <formula>"P"</formula>
    </cfRule>
  </conditionalFormatting>
  <conditionalFormatting sqref="Q74:R74">
    <cfRule type="cellIs" dxfId="235" priority="24" operator="equal">
      <formula>"E"</formula>
    </cfRule>
  </conditionalFormatting>
  <conditionalFormatting sqref="R5 R8 P23 R23 P33 P41:P42 R41:R43 P77 R77 P79:R79 P101">
    <cfRule type="cellIs" dxfId="234" priority="53" operator="equal">
      <formula>"P"</formula>
    </cfRule>
  </conditionalFormatting>
  <conditionalFormatting sqref="R6">
    <cfRule type="cellIs" dxfId="233" priority="6" operator="equal">
      <formula>"E"</formula>
    </cfRule>
  </conditionalFormatting>
  <conditionalFormatting sqref="R12">
    <cfRule type="cellIs" dxfId="232" priority="5" operator="equal">
      <formula>"E"</formula>
    </cfRule>
  </conditionalFormatting>
  <conditionalFormatting sqref="R24">
    <cfRule type="cellIs" dxfId="231" priority="4" operator="equal">
      <formula>"E"</formula>
    </cfRule>
  </conditionalFormatting>
  <conditionalFormatting sqref="R30 R32">
    <cfRule type="cellIs" dxfId="230" priority="2" operator="equal">
      <formula>"P"</formula>
    </cfRule>
  </conditionalFormatting>
  <conditionalFormatting sqref="R33:R34">
    <cfRule type="cellIs" dxfId="229" priority="3" operator="equal">
      <formula>"E"</formula>
    </cfRule>
  </conditionalFormatting>
  <conditionalFormatting sqref="R71">
    <cfRule type="cellIs" dxfId="228" priority="20" operator="equal">
      <formula>"P"</formula>
    </cfRule>
  </conditionalFormatting>
  <conditionalFormatting sqref="R75">
    <cfRule type="cellIs" dxfId="227" priority="13" operator="equal">
      <formula>"P"</formula>
    </cfRule>
  </conditionalFormatting>
  <conditionalFormatting sqref="R99 Q100:R100">
    <cfRule type="cellIs" dxfId="226" priority="1" operator="equal">
      <formula>"E"</formula>
    </cfRule>
  </conditionalFormatting>
  <conditionalFormatting sqref="R101">
    <cfRule type="cellIs" dxfId="225" priority="45" operator="equal">
      <formula>"P"</formula>
    </cfRule>
  </conditionalFormatting>
  <conditionalFormatting sqref="R109">
    <cfRule type="cellIs" dxfId="224" priority="49" operator="equal">
      <formula>"P"</formula>
    </cfRule>
  </conditionalFormatting>
  <conditionalFormatting sqref="R110 P110:P112 R112">
    <cfRule type="cellIs" dxfId="223" priority="50" operator="equal">
      <formula>"E"</formula>
    </cfRule>
  </conditionalFormatting>
  <conditionalFormatting sqref="R111">
    <cfRule type="cellIs" dxfId="222" priority="18" operator="equal">
      <formula>"P"</formula>
    </cfRule>
  </conditionalFormatting>
  <conditionalFormatting sqref="R117 P118:R118">
    <cfRule type="cellIs" dxfId="221" priority="28" operator="equal">
      <formula>"E"</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0863-9DC6-4938-9180-020C8C4FDB22}">
  <sheetPr>
    <tabColor theme="5" tint="-0.249977111117893"/>
  </sheetPr>
  <dimension ref="B1:S37"/>
  <sheetViews>
    <sheetView showGridLines="0" topLeftCell="B1" zoomScale="60" zoomScaleNormal="60" workbookViewId="0">
      <selection activeCell="B1" sqref="B1:R5"/>
    </sheetView>
  </sheetViews>
  <sheetFormatPr baseColWidth="10" defaultColWidth="11.42578125" defaultRowHeight="13.5"/>
  <cols>
    <col min="1" max="1" width="4.42578125" style="2" customWidth="1"/>
    <col min="2" max="2" width="13.140625" style="2" customWidth="1"/>
    <col min="3" max="3" width="16.28515625" style="2" customWidth="1"/>
    <col min="4" max="4" width="28.28515625" style="2" customWidth="1"/>
    <col min="5" max="5" width="44" style="2" customWidth="1"/>
    <col min="6" max="6" width="18.7109375" style="3" hidden="1" customWidth="1"/>
    <col min="7" max="7" width="15.7109375" style="4" customWidth="1"/>
    <col min="8" max="8" width="24.85546875" style="3" hidden="1" customWidth="1"/>
    <col min="9" max="9" width="18.28515625" style="2" customWidth="1"/>
    <col min="10" max="10" width="44.28515625" style="2" customWidth="1"/>
    <col min="11" max="11" width="14.85546875" style="2" customWidth="1"/>
    <col min="12" max="12" width="19.7109375" style="2" customWidth="1"/>
    <col min="13" max="13" width="21.85546875" style="2" customWidth="1"/>
    <col min="14" max="14" width="21.140625" style="2" customWidth="1"/>
    <col min="15" max="15" width="19.42578125" style="2" hidden="1" customWidth="1"/>
    <col min="16" max="16" width="16.28515625" style="2" hidden="1" customWidth="1"/>
    <col min="17" max="17" width="22.140625" style="2" hidden="1" customWidth="1"/>
    <col min="18" max="18" width="85.140625" style="2" hidden="1" customWidth="1"/>
    <col min="19" max="16384" width="11.42578125" style="2"/>
  </cols>
  <sheetData>
    <row r="1" spans="2:19">
      <c r="B1" s="213" t="s">
        <v>403</v>
      </c>
      <c r="C1" s="214"/>
      <c r="D1" s="214"/>
      <c r="E1" s="214"/>
      <c r="F1" s="214"/>
      <c r="G1" s="214"/>
      <c r="H1" s="214"/>
      <c r="I1" s="214"/>
      <c r="J1" s="214"/>
      <c r="K1" s="214"/>
      <c r="L1" s="214"/>
      <c r="M1" s="214"/>
      <c r="N1" s="214"/>
      <c r="O1" s="214"/>
      <c r="P1" s="214"/>
      <c r="Q1" s="214"/>
      <c r="R1" s="214"/>
    </row>
    <row r="2" spans="2:19">
      <c r="B2" s="213"/>
      <c r="C2" s="214"/>
      <c r="D2" s="214"/>
      <c r="E2" s="214"/>
      <c r="F2" s="214"/>
      <c r="G2" s="214"/>
      <c r="H2" s="214"/>
      <c r="I2" s="214"/>
      <c r="J2" s="214"/>
      <c r="K2" s="214"/>
      <c r="L2" s="214"/>
      <c r="M2" s="214"/>
      <c r="N2" s="214"/>
      <c r="O2" s="214"/>
      <c r="P2" s="214"/>
      <c r="Q2" s="214"/>
      <c r="R2" s="214"/>
    </row>
    <row r="3" spans="2:19">
      <c r="B3" s="213"/>
      <c r="C3" s="214"/>
      <c r="D3" s="214"/>
      <c r="E3" s="214"/>
      <c r="F3" s="214"/>
      <c r="G3" s="214"/>
      <c r="H3" s="214"/>
      <c r="I3" s="214"/>
      <c r="J3" s="214"/>
      <c r="K3" s="214"/>
      <c r="L3" s="214"/>
      <c r="M3" s="214"/>
      <c r="N3" s="214"/>
      <c r="O3" s="214"/>
      <c r="P3" s="214"/>
      <c r="Q3" s="214"/>
      <c r="R3" s="214"/>
    </row>
    <row r="4" spans="2:19">
      <c r="B4" s="213"/>
      <c r="C4" s="214"/>
      <c r="D4" s="214"/>
      <c r="E4" s="214"/>
      <c r="F4" s="214"/>
      <c r="G4" s="214"/>
      <c r="H4" s="214"/>
      <c r="I4" s="214"/>
      <c r="J4" s="214"/>
      <c r="K4" s="214"/>
      <c r="L4" s="214"/>
      <c r="M4" s="214"/>
      <c r="N4" s="214"/>
      <c r="O4" s="214"/>
      <c r="P4" s="214"/>
      <c r="Q4" s="214"/>
      <c r="R4" s="214"/>
    </row>
    <row r="5" spans="2:19">
      <c r="B5" s="213"/>
      <c r="C5" s="214"/>
      <c r="D5" s="214"/>
      <c r="E5" s="214"/>
      <c r="F5" s="214"/>
      <c r="G5" s="214"/>
      <c r="H5" s="214"/>
      <c r="I5" s="214"/>
      <c r="J5" s="214"/>
      <c r="K5" s="214"/>
      <c r="L5" s="214"/>
      <c r="M5" s="214"/>
      <c r="N5" s="214"/>
      <c r="O5" s="214"/>
      <c r="P5" s="214"/>
      <c r="Q5" s="214"/>
      <c r="R5" s="214"/>
    </row>
    <row r="6" spans="2:19">
      <c r="B6" s="215" t="s">
        <v>404</v>
      </c>
      <c r="C6" s="215"/>
      <c r="D6" s="215"/>
      <c r="E6" s="215"/>
      <c r="F6" s="215"/>
      <c r="G6" s="215"/>
      <c r="H6" s="215"/>
      <c r="I6" s="215"/>
      <c r="J6" s="215"/>
      <c r="K6" s="215"/>
      <c r="L6" s="215"/>
      <c r="M6" s="215"/>
      <c r="N6" s="215"/>
      <c r="O6" s="215"/>
      <c r="P6" s="215"/>
      <c r="Q6" s="215"/>
      <c r="R6" s="215"/>
    </row>
    <row r="7" spans="2:19">
      <c r="B7" s="215"/>
      <c r="C7" s="215"/>
      <c r="D7" s="215"/>
      <c r="E7" s="215"/>
      <c r="F7" s="215"/>
      <c r="G7" s="215"/>
      <c r="H7" s="215"/>
      <c r="I7" s="215"/>
      <c r="J7" s="215"/>
      <c r="K7" s="215"/>
      <c r="L7" s="215"/>
      <c r="M7" s="215"/>
      <c r="N7" s="215"/>
      <c r="O7" s="215"/>
      <c r="P7" s="215"/>
      <c r="Q7" s="215"/>
      <c r="R7" s="215"/>
    </row>
    <row r="8" spans="2:19">
      <c r="B8" s="215"/>
      <c r="C8" s="215"/>
      <c r="D8" s="215"/>
      <c r="E8" s="215"/>
      <c r="F8" s="215"/>
      <c r="G8" s="215"/>
      <c r="H8" s="215"/>
      <c r="I8" s="215"/>
      <c r="J8" s="215"/>
      <c r="K8" s="215"/>
      <c r="L8" s="215"/>
      <c r="M8" s="215"/>
      <c r="N8" s="215"/>
      <c r="O8" s="215"/>
      <c r="P8" s="215"/>
      <c r="Q8" s="215"/>
      <c r="R8" s="215"/>
    </row>
    <row r="9" spans="2:19" ht="78.75">
      <c r="B9" s="216" t="s">
        <v>405</v>
      </c>
      <c r="C9" s="217"/>
      <c r="D9" s="105" t="s">
        <v>406</v>
      </c>
      <c r="E9" s="105" t="s">
        <v>407</v>
      </c>
      <c r="F9" s="105" t="s">
        <v>408</v>
      </c>
      <c r="G9" s="106" t="s">
        <v>409</v>
      </c>
      <c r="H9" s="105" t="s">
        <v>410</v>
      </c>
      <c r="I9" s="105" t="s">
        <v>411</v>
      </c>
      <c r="J9" s="105" t="s">
        <v>412</v>
      </c>
      <c r="K9" s="105" t="s">
        <v>394</v>
      </c>
      <c r="L9" s="105" t="s">
        <v>413</v>
      </c>
      <c r="M9" s="105" t="s">
        <v>414</v>
      </c>
      <c r="N9" s="105" t="s">
        <v>415</v>
      </c>
      <c r="O9" s="107" t="s">
        <v>416</v>
      </c>
      <c r="P9" s="107" t="s">
        <v>417</v>
      </c>
      <c r="Q9" s="107" t="s">
        <v>418</v>
      </c>
      <c r="R9" s="107" t="s">
        <v>419</v>
      </c>
    </row>
    <row r="10" spans="2:19" ht="190.5" customHeight="1">
      <c r="B10" s="218" t="s">
        <v>420</v>
      </c>
      <c r="C10" s="221" t="s">
        <v>421</v>
      </c>
      <c r="D10" s="108" t="s">
        <v>422</v>
      </c>
      <c r="E10" s="109" t="s">
        <v>423</v>
      </c>
      <c r="F10" s="108" t="s">
        <v>424</v>
      </c>
      <c r="G10" s="110" t="s">
        <v>425</v>
      </c>
      <c r="H10" s="109" t="s">
        <v>426</v>
      </c>
      <c r="I10" s="109" t="s">
        <v>427</v>
      </c>
      <c r="J10" s="109" t="s">
        <v>428</v>
      </c>
      <c r="K10" s="111" t="s">
        <v>429</v>
      </c>
      <c r="L10" s="112">
        <v>1</v>
      </c>
      <c r="M10" s="113">
        <v>4</v>
      </c>
      <c r="N10" s="113"/>
      <c r="O10" s="114"/>
      <c r="P10" s="112"/>
      <c r="Q10" s="112"/>
      <c r="R10" s="111"/>
    </row>
    <row r="11" spans="2:19" ht="150.6" customHeight="1">
      <c r="B11" s="219"/>
      <c r="C11" s="221"/>
      <c r="D11" s="108" t="s">
        <v>430</v>
      </c>
      <c r="E11" s="109" t="s">
        <v>431</v>
      </c>
      <c r="F11" s="108" t="s">
        <v>424</v>
      </c>
      <c r="G11" s="110" t="s">
        <v>432</v>
      </c>
      <c r="H11" s="109" t="s">
        <v>433</v>
      </c>
      <c r="I11" s="109" t="s">
        <v>427</v>
      </c>
      <c r="J11" s="109" t="s">
        <v>434</v>
      </c>
      <c r="K11" s="111" t="s">
        <v>429</v>
      </c>
      <c r="L11" s="112">
        <v>1</v>
      </c>
      <c r="M11" s="113">
        <v>4</v>
      </c>
      <c r="N11" s="113"/>
      <c r="O11" s="114"/>
      <c r="P11" s="112"/>
      <c r="Q11" s="112"/>
      <c r="R11" s="111"/>
    </row>
    <row r="12" spans="2:19" ht="87.75" customHeight="1">
      <c r="B12" s="219"/>
      <c r="C12" s="221"/>
      <c r="D12" s="108" t="s">
        <v>435</v>
      </c>
      <c r="E12" s="109" t="s">
        <v>436</v>
      </c>
      <c r="F12" s="108" t="s">
        <v>424</v>
      </c>
      <c r="G12" s="110" t="s">
        <v>437</v>
      </c>
      <c r="H12" s="109" t="s">
        <v>426</v>
      </c>
      <c r="I12" s="109" t="s">
        <v>438</v>
      </c>
      <c r="J12" s="109" t="s">
        <v>439</v>
      </c>
      <c r="K12" s="111" t="s">
        <v>429</v>
      </c>
      <c r="L12" s="112">
        <v>1</v>
      </c>
      <c r="M12" s="113">
        <v>2</v>
      </c>
      <c r="N12" s="113"/>
      <c r="O12" s="114"/>
      <c r="P12" s="112"/>
      <c r="Q12" s="112"/>
      <c r="R12" s="111"/>
      <c r="S12" s="115"/>
    </row>
    <row r="13" spans="2:19" ht="57">
      <c r="B13" s="219"/>
      <c r="C13" s="221"/>
      <c r="D13" s="108" t="s">
        <v>440</v>
      </c>
      <c r="E13" s="109" t="s">
        <v>441</v>
      </c>
      <c r="F13" s="108" t="s">
        <v>424</v>
      </c>
      <c r="G13" s="110" t="s">
        <v>442</v>
      </c>
      <c r="H13" s="109" t="s">
        <v>426</v>
      </c>
      <c r="I13" s="109" t="s">
        <v>443</v>
      </c>
      <c r="J13" s="109" t="s">
        <v>428</v>
      </c>
      <c r="K13" s="111" t="s">
        <v>444</v>
      </c>
      <c r="L13" s="114" t="s">
        <v>445</v>
      </c>
      <c r="M13" s="113">
        <v>1</v>
      </c>
      <c r="N13" s="113"/>
      <c r="O13" s="114"/>
      <c r="P13" s="112"/>
      <c r="Q13" s="112"/>
      <c r="R13" s="111"/>
    </row>
    <row r="14" spans="2:19" ht="60" customHeight="1">
      <c r="B14" s="219"/>
      <c r="C14" s="222" t="s">
        <v>446</v>
      </c>
      <c r="D14" s="108" t="s">
        <v>447</v>
      </c>
      <c r="E14" s="117" t="s">
        <v>448</v>
      </c>
      <c r="F14" s="108" t="s">
        <v>424</v>
      </c>
      <c r="G14" s="110" t="s">
        <v>449</v>
      </c>
      <c r="H14" s="109" t="s">
        <v>426</v>
      </c>
      <c r="I14" s="109" t="s">
        <v>427</v>
      </c>
      <c r="J14" s="109" t="s">
        <v>450</v>
      </c>
      <c r="K14" s="111" t="s">
        <v>429</v>
      </c>
      <c r="L14" s="112">
        <v>1</v>
      </c>
      <c r="M14" s="113">
        <v>3</v>
      </c>
      <c r="N14" s="113"/>
      <c r="O14" s="114"/>
      <c r="P14" s="112"/>
      <c r="Q14" s="112"/>
      <c r="R14" s="111"/>
    </row>
    <row r="15" spans="2:19" ht="90.75" customHeight="1">
      <c r="B15" s="219"/>
      <c r="C15" s="223"/>
      <c r="D15" s="108" t="s">
        <v>451</v>
      </c>
      <c r="E15" s="109" t="s">
        <v>452</v>
      </c>
      <c r="F15" s="108" t="s">
        <v>453</v>
      </c>
      <c r="G15" s="110" t="s">
        <v>442</v>
      </c>
      <c r="H15" s="109" t="s">
        <v>426</v>
      </c>
      <c r="I15" s="109" t="s">
        <v>427</v>
      </c>
      <c r="J15" s="109" t="s">
        <v>428</v>
      </c>
      <c r="K15" s="111" t="s">
        <v>444</v>
      </c>
      <c r="L15" s="114" t="s">
        <v>445</v>
      </c>
      <c r="M15" s="113">
        <v>1</v>
      </c>
      <c r="N15" s="113"/>
      <c r="O15" s="114"/>
      <c r="P15" s="112"/>
      <c r="Q15" s="112"/>
      <c r="R15" s="111"/>
    </row>
    <row r="16" spans="2:19" ht="91.5" customHeight="1">
      <c r="B16" s="219"/>
      <c r="C16" s="198" t="s">
        <v>454</v>
      </c>
      <c r="D16" s="108" t="s">
        <v>455</v>
      </c>
      <c r="E16" s="109" t="s">
        <v>456</v>
      </c>
      <c r="F16" s="108" t="s">
        <v>424</v>
      </c>
      <c r="G16" s="110" t="s">
        <v>425</v>
      </c>
      <c r="H16" s="109" t="s">
        <v>457</v>
      </c>
      <c r="I16" s="109" t="s">
        <v>427</v>
      </c>
      <c r="J16" s="109" t="s">
        <v>458</v>
      </c>
      <c r="K16" s="111" t="s">
        <v>429</v>
      </c>
      <c r="L16" s="112">
        <v>1</v>
      </c>
      <c r="M16" s="113">
        <v>2</v>
      </c>
      <c r="N16" s="113"/>
      <c r="O16" s="114"/>
      <c r="P16" s="112"/>
      <c r="Q16" s="112"/>
      <c r="R16" s="111"/>
    </row>
    <row r="17" spans="2:18" ht="57">
      <c r="B17" s="219"/>
      <c r="C17" s="199"/>
      <c r="D17" s="108" t="s">
        <v>459</v>
      </c>
      <c r="E17" s="109" t="s">
        <v>460</v>
      </c>
      <c r="F17" s="108" t="s">
        <v>461</v>
      </c>
      <c r="G17" s="110" t="s">
        <v>462</v>
      </c>
      <c r="H17" s="109" t="s">
        <v>457</v>
      </c>
      <c r="I17" s="109" t="s">
        <v>427</v>
      </c>
      <c r="J17" s="109" t="s">
        <v>463</v>
      </c>
      <c r="K17" s="111" t="s">
        <v>429</v>
      </c>
      <c r="L17" s="112">
        <v>1</v>
      </c>
      <c r="M17" s="113">
        <v>6</v>
      </c>
      <c r="N17" s="113"/>
      <c r="O17" s="114"/>
      <c r="P17" s="112"/>
      <c r="Q17" s="112"/>
      <c r="R17" s="111"/>
    </row>
    <row r="18" spans="2:18" ht="86.25" customHeight="1">
      <c r="B18" s="220"/>
      <c r="C18" s="200"/>
      <c r="D18" s="108" t="s">
        <v>464</v>
      </c>
      <c r="E18" s="117" t="s">
        <v>465</v>
      </c>
      <c r="F18" s="108" t="s">
        <v>453</v>
      </c>
      <c r="G18" s="110" t="s">
        <v>466</v>
      </c>
      <c r="H18" s="109" t="s">
        <v>426</v>
      </c>
      <c r="I18" s="109" t="s">
        <v>427</v>
      </c>
      <c r="J18" s="109" t="s">
        <v>467</v>
      </c>
      <c r="K18" s="111" t="s">
        <v>444</v>
      </c>
      <c r="L18" s="114" t="s">
        <v>445</v>
      </c>
      <c r="M18" s="113">
        <v>2</v>
      </c>
      <c r="N18" s="113"/>
      <c r="O18" s="114"/>
      <c r="P18" s="112"/>
      <c r="Q18" s="112"/>
      <c r="R18" s="111"/>
    </row>
    <row r="19" spans="2:18" ht="54">
      <c r="B19" s="196" t="s">
        <v>468</v>
      </c>
      <c r="C19" s="198" t="s">
        <v>469</v>
      </c>
      <c r="D19" s="108" t="s">
        <v>470</v>
      </c>
      <c r="E19" s="117" t="s">
        <v>471</v>
      </c>
      <c r="F19" s="108" t="s">
        <v>424</v>
      </c>
      <c r="G19" s="110" t="s">
        <v>442</v>
      </c>
      <c r="H19" s="109" t="s">
        <v>457</v>
      </c>
      <c r="I19" s="109" t="s">
        <v>427</v>
      </c>
      <c r="J19" s="109" t="s">
        <v>458</v>
      </c>
      <c r="K19" s="111" t="s">
        <v>429</v>
      </c>
      <c r="L19" s="112">
        <v>1</v>
      </c>
      <c r="M19" s="113">
        <v>2</v>
      </c>
      <c r="N19" s="113"/>
      <c r="O19" s="114"/>
      <c r="P19" s="112"/>
      <c r="Q19" s="112"/>
      <c r="R19" s="111"/>
    </row>
    <row r="20" spans="2:18" ht="85.5">
      <c r="B20" s="197"/>
      <c r="C20" s="199"/>
      <c r="D20" s="108" t="s">
        <v>472</v>
      </c>
      <c r="E20" s="119" t="s">
        <v>473</v>
      </c>
      <c r="F20" s="108" t="s">
        <v>424</v>
      </c>
      <c r="G20" s="110" t="s">
        <v>432</v>
      </c>
      <c r="H20" s="109" t="s">
        <v>457</v>
      </c>
      <c r="I20" s="109" t="s">
        <v>427</v>
      </c>
      <c r="J20" s="109" t="s">
        <v>474</v>
      </c>
      <c r="K20" s="111" t="s">
        <v>444</v>
      </c>
      <c r="L20" s="114" t="s">
        <v>445</v>
      </c>
      <c r="M20" s="113">
        <v>3</v>
      </c>
      <c r="N20" s="113"/>
      <c r="O20" s="114"/>
      <c r="P20" s="112"/>
      <c r="Q20" s="112"/>
      <c r="R20" s="111"/>
    </row>
    <row r="21" spans="2:18" ht="81.75" customHeight="1">
      <c r="B21" s="197"/>
      <c r="C21" s="200"/>
      <c r="D21" s="108" t="s">
        <v>475</v>
      </c>
      <c r="E21" s="117" t="s">
        <v>476</v>
      </c>
      <c r="F21" s="108" t="s">
        <v>453</v>
      </c>
      <c r="G21" s="110" t="s">
        <v>477</v>
      </c>
      <c r="H21" s="109" t="s">
        <v>426</v>
      </c>
      <c r="I21" s="109" t="s">
        <v>427</v>
      </c>
      <c r="J21" s="109" t="s">
        <v>478</v>
      </c>
      <c r="K21" s="111" t="s">
        <v>429</v>
      </c>
      <c r="L21" s="112">
        <v>1</v>
      </c>
      <c r="M21" s="113">
        <v>1</v>
      </c>
      <c r="N21" s="113"/>
      <c r="O21" s="114"/>
      <c r="P21" s="112"/>
      <c r="Q21" s="112"/>
      <c r="R21" s="111"/>
    </row>
    <row r="22" spans="2:18" ht="97.5" customHeight="1">
      <c r="B22" s="197"/>
      <c r="C22" s="116" t="s">
        <v>479</v>
      </c>
      <c r="D22" s="108" t="s">
        <v>480</v>
      </c>
      <c r="E22" s="117" t="s">
        <v>481</v>
      </c>
      <c r="F22" s="108" t="s">
        <v>424</v>
      </c>
      <c r="G22" s="110" t="s">
        <v>466</v>
      </c>
      <c r="H22" s="109" t="s">
        <v>457</v>
      </c>
      <c r="I22" s="109" t="s">
        <v>427</v>
      </c>
      <c r="J22" s="109" t="s">
        <v>482</v>
      </c>
      <c r="K22" s="111" t="s">
        <v>429</v>
      </c>
      <c r="L22" s="112">
        <v>1</v>
      </c>
      <c r="M22" s="113">
        <v>2</v>
      </c>
      <c r="N22" s="113"/>
      <c r="O22" s="114"/>
      <c r="P22" s="112"/>
      <c r="Q22" s="112"/>
      <c r="R22" s="111"/>
    </row>
    <row r="23" spans="2:18" ht="153" customHeight="1">
      <c r="B23" s="201" t="s">
        <v>483</v>
      </c>
      <c r="C23" s="118" t="s">
        <v>484</v>
      </c>
      <c r="D23" s="108" t="s">
        <v>485</v>
      </c>
      <c r="E23" s="117" t="s">
        <v>486</v>
      </c>
      <c r="F23" s="108" t="s">
        <v>453</v>
      </c>
      <c r="G23" s="110" t="s">
        <v>477</v>
      </c>
      <c r="H23" s="109" t="s">
        <v>426</v>
      </c>
      <c r="I23" s="109" t="s">
        <v>427</v>
      </c>
      <c r="J23" s="109" t="s">
        <v>450</v>
      </c>
      <c r="K23" s="111" t="s">
        <v>429</v>
      </c>
      <c r="L23" s="112">
        <v>1</v>
      </c>
      <c r="M23" s="113">
        <v>3</v>
      </c>
      <c r="N23" s="113"/>
      <c r="O23" s="114"/>
      <c r="P23" s="112"/>
      <c r="Q23" s="112"/>
      <c r="R23" s="111"/>
    </row>
    <row r="24" spans="2:18" ht="169.5">
      <c r="B24" s="202"/>
      <c r="C24" s="118" t="s">
        <v>487</v>
      </c>
      <c r="D24" s="108" t="s">
        <v>488</v>
      </c>
      <c r="E24" s="117" t="s">
        <v>489</v>
      </c>
      <c r="F24" s="108" t="s">
        <v>453</v>
      </c>
      <c r="G24" s="110" t="s">
        <v>490</v>
      </c>
      <c r="H24" s="109" t="s">
        <v>457</v>
      </c>
      <c r="I24" s="109" t="s">
        <v>427</v>
      </c>
      <c r="J24" s="109" t="s">
        <v>450</v>
      </c>
      <c r="K24" s="111" t="s">
        <v>429</v>
      </c>
      <c r="L24" s="112">
        <v>1</v>
      </c>
      <c r="M24" s="113">
        <v>1</v>
      </c>
      <c r="N24" s="113"/>
      <c r="O24" s="114"/>
      <c r="P24" s="112"/>
      <c r="Q24" s="112"/>
      <c r="R24" s="111"/>
    </row>
    <row r="25" spans="2:18" ht="87.75" customHeight="1">
      <c r="B25" s="203" t="s">
        <v>491</v>
      </c>
      <c r="C25" s="204"/>
      <c r="D25" s="108" t="s">
        <v>492</v>
      </c>
      <c r="E25" s="117" t="s">
        <v>493</v>
      </c>
      <c r="F25" s="108" t="s">
        <v>453</v>
      </c>
      <c r="G25" s="110" t="s">
        <v>432</v>
      </c>
      <c r="H25" s="109" t="s">
        <v>494</v>
      </c>
      <c r="I25" s="109" t="s">
        <v>427</v>
      </c>
      <c r="J25" s="109" t="s">
        <v>495</v>
      </c>
      <c r="K25" s="111" t="s">
        <v>429</v>
      </c>
      <c r="L25" s="112">
        <v>1</v>
      </c>
      <c r="M25" s="113">
        <v>3</v>
      </c>
      <c r="N25" s="113"/>
      <c r="O25" s="114"/>
      <c r="P25" s="112"/>
      <c r="Q25" s="112"/>
      <c r="R25" s="111"/>
    </row>
    <row r="26" spans="2:18" ht="54">
      <c r="B26" s="205"/>
      <c r="C26" s="206"/>
      <c r="D26" s="120" t="s">
        <v>496</v>
      </c>
      <c r="E26" s="121" t="s">
        <v>497</v>
      </c>
      <c r="F26" s="108" t="s">
        <v>453</v>
      </c>
      <c r="G26" s="110" t="s">
        <v>498</v>
      </c>
      <c r="H26" s="109" t="s">
        <v>457</v>
      </c>
      <c r="I26" s="109" t="s">
        <v>427</v>
      </c>
      <c r="J26" s="109" t="s">
        <v>499</v>
      </c>
      <c r="K26" s="111" t="s">
        <v>429</v>
      </c>
      <c r="L26" s="112">
        <v>1</v>
      </c>
      <c r="M26" s="113">
        <v>2</v>
      </c>
      <c r="N26" s="113"/>
      <c r="O26" s="114"/>
      <c r="P26" s="112"/>
      <c r="Q26" s="122"/>
      <c r="R26" s="111"/>
    </row>
    <row r="27" spans="2:18" ht="135.75" customHeight="1">
      <c r="B27" s="207" t="s">
        <v>500</v>
      </c>
      <c r="C27" s="208"/>
      <c r="D27" s="108" t="s">
        <v>501</v>
      </c>
      <c r="E27" s="109" t="s">
        <v>502</v>
      </c>
      <c r="F27" s="108" t="s">
        <v>503</v>
      </c>
      <c r="G27" s="110" t="s">
        <v>504</v>
      </c>
      <c r="H27" s="109" t="s">
        <v>457</v>
      </c>
      <c r="I27" s="109" t="s">
        <v>427</v>
      </c>
      <c r="J27" s="109" t="s">
        <v>428</v>
      </c>
      <c r="K27" s="111" t="s">
        <v>444</v>
      </c>
      <c r="L27" s="114" t="s">
        <v>445</v>
      </c>
      <c r="M27" s="113">
        <v>1</v>
      </c>
      <c r="N27" s="113"/>
      <c r="O27" s="114"/>
      <c r="P27" s="112"/>
      <c r="Q27" s="112"/>
      <c r="R27" s="111"/>
    </row>
    <row r="28" spans="2:18" ht="72" customHeight="1">
      <c r="B28" s="209"/>
      <c r="C28" s="210"/>
      <c r="D28" s="108" t="s">
        <v>505</v>
      </c>
      <c r="E28" s="117" t="s">
        <v>506</v>
      </c>
      <c r="F28" s="108" t="s">
        <v>507</v>
      </c>
      <c r="G28" s="110" t="s">
        <v>498</v>
      </c>
      <c r="H28" s="109" t="s">
        <v>457</v>
      </c>
      <c r="I28" s="109" t="s">
        <v>427</v>
      </c>
      <c r="J28" s="109" t="s">
        <v>508</v>
      </c>
      <c r="K28" s="111" t="s">
        <v>429</v>
      </c>
      <c r="L28" s="112">
        <v>1</v>
      </c>
      <c r="M28" s="113">
        <v>2</v>
      </c>
      <c r="N28" s="113"/>
      <c r="O28" s="114"/>
      <c r="P28" s="112"/>
      <c r="Q28" s="112"/>
      <c r="R28" s="111"/>
    </row>
    <row r="29" spans="2:18" ht="111" customHeight="1">
      <c r="B29" s="211"/>
      <c r="C29" s="212"/>
      <c r="D29" s="108" t="s">
        <v>509</v>
      </c>
      <c r="E29" s="117" t="s">
        <v>510</v>
      </c>
      <c r="F29" s="108" t="s">
        <v>507</v>
      </c>
      <c r="G29" s="110" t="s">
        <v>437</v>
      </c>
      <c r="H29" s="109" t="s">
        <v>457</v>
      </c>
      <c r="I29" s="109" t="s">
        <v>427</v>
      </c>
      <c r="J29" s="109" t="s">
        <v>458</v>
      </c>
      <c r="K29" s="111" t="s">
        <v>429</v>
      </c>
      <c r="L29" s="112">
        <v>1</v>
      </c>
      <c r="M29" s="113">
        <v>2</v>
      </c>
      <c r="N29" s="113"/>
      <c r="O29" s="114"/>
      <c r="P29" s="123"/>
      <c r="Q29" s="123"/>
      <c r="R29" s="124"/>
    </row>
    <row r="30" spans="2:18" ht="25.5" customHeight="1">
      <c r="B30" s="193" t="s">
        <v>511</v>
      </c>
      <c r="C30" s="194"/>
      <c r="D30" s="195"/>
      <c r="E30" s="125" t="s">
        <v>512</v>
      </c>
      <c r="F30" s="2"/>
      <c r="G30" s="40"/>
      <c r="H30" s="40"/>
      <c r="L30" s="188" t="s">
        <v>513</v>
      </c>
      <c r="M30" s="188"/>
      <c r="N30" s="188"/>
      <c r="O30" s="188"/>
      <c r="P30" s="189"/>
      <c r="Q30" s="191"/>
      <c r="R30" s="192"/>
    </row>
    <row r="31" spans="2:18" ht="20.25" customHeight="1">
      <c r="B31" s="193" t="s">
        <v>514</v>
      </c>
      <c r="C31" s="194"/>
      <c r="D31" s="195"/>
      <c r="E31" s="125" t="s">
        <v>515</v>
      </c>
      <c r="F31" s="2"/>
      <c r="G31" s="40"/>
      <c r="H31" s="40"/>
      <c r="L31" s="188"/>
      <c r="M31" s="188"/>
      <c r="N31" s="188"/>
      <c r="O31" s="188"/>
      <c r="P31" s="190"/>
      <c r="Q31" s="191"/>
      <c r="R31" s="192"/>
    </row>
    <row r="32" spans="2:18" ht="14.25">
      <c r="B32" s="40"/>
      <c r="C32" s="40"/>
      <c r="D32" s="40"/>
      <c r="E32" s="40"/>
      <c r="F32" s="43"/>
      <c r="G32" s="40"/>
      <c r="H32" s="40"/>
    </row>
    <row r="33" spans="2:8" ht="14.25">
      <c r="B33" s="40"/>
      <c r="C33" s="40"/>
      <c r="D33" s="40"/>
      <c r="E33" s="40"/>
      <c r="F33" s="43"/>
      <c r="G33" s="40"/>
      <c r="H33" s="40"/>
    </row>
    <row r="34" spans="2:8" ht="14.25">
      <c r="B34" s="40"/>
      <c r="C34" s="40"/>
      <c r="D34" s="40"/>
      <c r="F34" s="43"/>
      <c r="G34" s="40"/>
      <c r="H34" s="40"/>
    </row>
    <row r="35" spans="2:8" ht="14.25">
      <c r="B35" s="40"/>
      <c r="C35" s="40"/>
      <c r="D35" s="40"/>
      <c r="E35" s="40"/>
      <c r="F35" s="43"/>
      <c r="G35" s="40"/>
      <c r="H35" s="40"/>
    </row>
    <row r="36" spans="2:8">
      <c r="G36" s="3"/>
    </row>
    <row r="37" spans="2:8">
      <c r="G37" s="3"/>
    </row>
  </sheetData>
  <mergeCells count="18">
    <mergeCell ref="B1:R5"/>
    <mergeCell ref="B6:R8"/>
    <mergeCell ref="B9:C9"/>
    <mergeCell ref="B10:B18"/>
    <mergeCell ref="C10:C13"/>
    <mergeCell ref="C14:C15"/>
    <mergeCell ref="C16:C18"/>
    <mergeCell ref="B19:B22"/>
    <mergeCell ref="C19:C21"/>
    <mergeCell ref="B23:B24"/>
    <mergeCell ref="B25:C26"/>
    <mergeCell ref="B27:C29"/>
    <mergeCell ref="L30:O31"/>
    <mergeCell ref="P30:P31"/>
    <mergeCell ref="Q30:Q31"/>
    <mergeCell ref="R30:R31"/>
    <mergeCell ref="B31:D31"/>
    <mergeCell ref="B30:D3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A4DF-FA25-4249-8F09-B17BBA59014D}">
  <sheetPr>
    <tabColor theme="5" tint="-0.499984740745262"/>
  </sheetPr>
  <dimension ref="A1:V217"/>
  <sheetViews>
    <sheetView topLeftCell="B49" zoomScale="70" zoomScaleNormal="70" workbookViewId="0">
      <selection activeCell="U73" sqref="U73:U74"/>
    </sheetView>
  </sheetViews>
  <sheetFormatPr baseColWidth="10" defaultColWidth="11.42578125" defaultRowHeight="15"/>
  <cols>
    <col min="1" max="1" width="51" customWidth="1"/>
    <col min="2" max="2" width="24.5703125" customWidth="1"/>
    <col min="3" max="3" width="53.42578125" customWidth="1"/>
    <col min="4" max="16" width="5.85546875" customWidth="1"/>
    <col min="17" max="18" width="11.42578125" customWidth="1"/>
    <col min="19" max="21" width="22.140625" customWidth="1"/>
    <col min="22" max="22" width="0" hidden="1" customWidth="1"/>
  </cols>
  <sheetData>
    <row r="1" spans="1:21" ht="37.5" customHeight="1">
      <c r="A1" s="377" t="s">
        <v>137</v>
      </c>
      <c r="B1" s="378"/>
      <c r="C1" s="378"/>
      <c r="D1" s="378"/>
      <c r="E1" s="378"/>
      <c r="F1" s="378"/>
      <c r="G1" s="378"/>
      <c r="H1" s="378"/>
      <c r="I1" s="378"/>
      <c r="J1" s="378"/>
      <c r="K1" s="378"/>
      <c r="L1" s="378"/>
      <c r="M1" s="378"/>
      <c r="N1" s="378"/>
      <c r="O1" s="378"/>
      <c r="P1" s="378"/>
      <c r="Q1" s="378"/>
      <c r="R1" s="378"/>
      <c r="S1" s="378"/>
      <c r="T1" s="378"/>
      <c r="U1" s="379"/>
    </row>
    <row r="2" spans="1:21" ht="37.5" customHeight="1">
      <c r="A2" s="380"/>
      <c r="B2" s="381"/>
      <c r="C2" s="381"/>
      <c r="D2" s="381"/>
      <c r="E2" s="381"/>
      <c r="F2" s="381"/>
      <c r="G2" s="381"/>
      <c r="H2" s="381"/>
      <c r="I2" s="381"/>
      <c r="J2" s="381"/>
      <c r="K2" s="381"/>
      <c r="L2" s="381"/>
      <c r="M2" s="381"/>
      <c r="N2" s="381"/>
      <c r="O2" s="381"/>
      <c r="P2" s="381"/>
      <c r="Q2" s="381"/>
      <c r="R2" s="381"/>
      <c r="S2" s="381"/>
      <c r="T2" s="381"/>
      <c r="U2" s="382"/>
    </row>
    <row r="3" spans="1:21">
      <c r="A3" s="383"/>
      <c r="B3" s="384"/>
      <c r="C3" s="384"/>
      <c r="D3" s="384"/>
      <c r="E3" s="384"/>
      <c r="F3" s="384"/>
      <c r="G3" s="384"/>
      <c r="H3" s="384"/>
      <c r="I3" s="384"/>
      <c r="J3" s="384"/>
      <c r="K3" s="384"/>
      <c r="L3" s="384"/>
      <c r="M3" s="384"/>
      <c r="N3" s="384"/>
      <c r="O3" s="384"/>
      <c r="P3" s="384"/>
      <c r="Q3" s="384"/>
      <c r="R3" s="384"/>
      <c r="S3" s="384"/>
      <c r="T3" s="384"/>
      <c r="U3" s="385"/>
    </row>
    <row r="4" spans="1:21" ht="15.75">
      <c r="A4" s="386" t="s">
        <v>138</v>
      </c>
      <c r="B4" s="387"/>
      <c r="C4" s="387"/>
      <c r="D4" s="387"/>
      <c r="E4" s="387"/>
      <c r="F4" s="387"/>
      <c r="G4" s="387"/>
      <c r="H4" s="387"/>
      <c r="I4" s="387"/>
      <c r="J4" s="387"/>
      <c r="K4" s="387"/>
      <c r="L4" s="387"/>
      <c r="M4" s="387"/>
      <c r="N4" s="387"/>
      <c r="O4" s="387"/>
      <c r="P4" s="387"/>
      <c r="Q4" s="387"/>
      <c r="R4" s="387"/>
      <c r="S4" s="387"/>
      <c r="T4" s="387"/>
      <c r="U4" s="388"/>
    </row>
    <row r="5" spans="1:21">
      <c r="A5" s="80"/>
      <c r="B5" s="81"/>
      <c r="C5" s="82"/>
      <c r="D5" s="37"/>
      <c r="E5" s="37"/>
      <c r="F5" s="37"/>
      <c r="G5" s="37"/>
      <c r="H5" s="37"/>
      <c r="I5" s="37"/>
      <c r="J5" s="37"/>
      <c r="K5" s="37"/>
      <c r="L5" s="37"/>
      <c r="M5" s="37"/>
      <c r="N5" s="37"/>
      <c r="O5" s="37"/>
      <c r="P5" s="37"/>
      <c r="Q5" s="37"/>
      <c r="R5" s="37"/>
      <c r="S5" s="37"/>
      <c r="T5" s="37"/>
      <c r="U5" s="37"/>
    </row>
    <row r="6" spans="1:21">
      <c r="A6" s="372" t="s">
        <v>139</v>
      </c>
      <c r="B6" s="373"/>
      <c r="C6" s="373"/>
      <c r="D6" s="373"/>
      <c r="E6" s="373"/>
      <c r="F6" s="373"/>
      <c r="G6" s="373"/>
      <c r="H6" s="373"/>
      <c r="I6" s="373"/>
      <c r="J6" s="373"/>
      <c r="K6" s="373"/>
      <c r="L6" s="373"/>
      <c r="M6" s="373"/>
      <c r="N6" s="373"/>
      <c r="O6" s="373"/>
      <c r="P6" s="373"/>
      <c r="Q6" s="373"/>
      <c r="R6" s="373"/>
      <c r="S6" s="373"/>
      <c r="T6" s="373"/>
      <c r="U6" s="374"/>
    </row>
    <row r="7" spans="1:21" ht="15.75">
      <c r="A7" s="369" t="s">
        <v>140</v>
      </c>
      <c r="B7" s="370"/>
      <c r="C7" s="370"/>
      <c r="D7" s="370"/>
      <c r="E7" s="370"/>
      <c r="F7" s="370"/>
      <c r="G7" s="370"/>
      <c r="H7" s="370"/>
      <c r="I7" s="370"/>
      <c r="J7" s="370"/>
      <c r="K7" s="370"/>
      <c r="L7" s="370"/>
      <c r="M7" s="370"/>
      <c r="N7" s="370"/>
      <c r="O7" s="370"/>
      <c r="P7" s="370"/>
      <c r="Q7" s="370"/>
      <c r="R7" s="370"/>
      <c r="S7" s="370"/>
      <c r="T7" s="370"/>
      <c r="U7" s="371"/>
    </row>
    <row r="8" spans="1:21">
      <c r="A8" s="372" t="s">
        <v>141</v>
      </c>
      <c r="B8" s="373"/>
      <c r="C8" s="373"/>
      <c r="D8" s="373"/>
      <c r="E8" s="373"/>
      <c r="F8" s="373"/>
      <c r="G8" s="373"/>
      <c r="H8" s="373"/>
      <c r="I8" s="373"/>
      <c r="J8" s="373"/>
      <c r="K8" s="373"/>
      <c r="L8" s="373"/>
      <c r="M8" s="373"/>
      <c r="N8" s="373"/>
      <c r="O8" s="373"/>
      <c r="P8" s="373"/>
      <c r="Q8" s="373"/>
      <c r="R8" s="373"/>
      <c r="S8" s="373"/>
      <c r="T8" s="373"/>
      <c r="U8" s="374"/>
    </row>
    <row r="9" spans="1:21" ht="15.75">
      <c r="A9" s="369" t="s">
        <v>142</v>
      </c>
      <c r="B9" s="370"/>
      <c r="C9" s="370"/>
      <c r="D9" s="370"/>
      <c r="E9" s="370"/>
      <c r="F9" s="370"/>
      <c r="G9" s="370"/>
      <c r="H9" s="370"/>
      <c r="I9" s="370"/>
      <c r="J9" s="370"/>
      <c r="K9" s="370"/>
      <c r="L9" s="370"/>
      <c r="M9" s="370"/>
      <c r="N9" s="370"/>
      <c r="O9" s="370"/>
      <c r="P9" s="370"/>
      <c r="Q9" s="370"/>
      <c r="R9" s="370"/>
      <c r="S9" s="370"/>
      <c r="T9" s="370"/>
      <c r="U9" s="371"/>
    </row>
    <row r="10" spans="1:21">
      <c r="A10" s="372" t="s">
        <v>143</v>
      </c>
      <c r="B10" s="373"/>
      <c r="C10" s="373"/>
      <c r="D10" s="373"/>
      <c r="E10" s="373"/>
      <c r="F10" s="373"/>
      <c r="G10" s="373"/>
      <c r="H10" s="373"/>
      <c r="I10" s="373"/>
      <c r="J10" s="373"/>
      <c r="K10" s="373"/>
      <c r="L10" s="373"/>
      <c r="M10" s="373"/>
      <c r="N10" s="373"/>
      <c r="O10" s="373"/>
      <c r="P10" s="373"/>
      <c r="Q10" s="373"/>
      <c r="R10" s="373"/>
      <c r="S10" s="373"/>
      <c r="T10" s="373"/>
      <c r="U10" s="374"/>
    </row>
    <row r="11" spans="1:21" ht="15.75">
      <c r="A11" s="369" t="s">
        <v>144</v>
      </c>
      <c r="B11" s="370"/>
      <c r="C11" s="370"/>
      <c r="D11" s="370"/>
      <c r="E11" s="370"/>
      <c r="F11" s="370"/>
      <c r="G11" s="370"/>
      <c r="H11" s="370"/>
      <c r="I11" s="370"/>
      <c r="J11" s="370"/>
      <c r="K11" s="370"/>
      <c r="L11" s="370"/>
      <c r="M11" s="370"/>
      <c r="N11" s="370"/>
      <c r="O11" s="370"/>
      <c r="P11" s="370"/>
      <c r="Q11" s="370"/>
      <c r="R11" s="370"/>
      <c r="S11" s="370"/>
      <c r="T11" s="370"/>
      <c r="U11" s="371"/>
    </row>
    <row r="12" spans="1:21">
      <c r="A12" s="372" t="s">
        <v>145</v>
      </c>
      <c r="B12" s="373"/>
      <c r="C12" s="373"/>
      <c r="D12" s="373"/>
      <c r="E12" s="373"/>
      <c r="F12" s="373"/>
      <c r="G12" s="373"/>
      <c r="H12" s="373"/>
      <c r="I12" s="373"/>
      <c r="J12" s="373"/>
      <c r="K12" s="373"/>
      <c r="L12" s="373"/>
      <c r="M12" s="373"/>
      <c r="N12" s="373"/>
      <c r="O12" s="373"/>
      <c r="P12" s="373"/>
      <c r="Q12" s="373"/>
      <c r="R12" s="373"/>
      <c r="S12" s="373"/>
      <c r="T12" s="373"/>
      <c r="U12" s="374"/>
    </row>
    <row r="13" spans="1:21">
      <c r="A13" s="375" t="s">
        <v>146</v>
      </c>
      <c r="B13" s="373"/>
      <c r="C13" s="373"/>
      <c r="D13" s="374"/>
      <c r="E13" s="376" t="s">
        <v>147</v>
      </c>
      <c r="F13" s="373"/>
      <c r="G13" s="373"/>
      <c r="H13" s="373"/>
      <c r="I13" s="373"/>
      <c r="J13" s="373"/>
      <c r="K13" s="373"/>
      <c r="L13" s="373"/>
      <c r="M13" s="373"/>
      <c r="N13" s="373"/>
      <c r="O13" s="373"/>
      <c r="P13" s="373"/>
      <c r="Q13" s="373"/>
      <c r="R13" s="373"/>
      <c r="S13" s="373"/>
      <c r="T13" s="373"/>
      <c r="U13" s="374"/>
    </row>
    <row r="14" spans="1:21">
      <c r="A14" s="393" t="s">
        <v>148</v>
      </c>
      <c r="B14" s="394" t="s">
        <v>149</v>
      </c>
      <c r="C14" s="397" t="s">
        <v>150</v>
      </c>
      <c r="D14" s="398"/>
      <c r="E14" s="401" t="s">
        <v>151</v>
      </c>
      <c r="F14" s="401" t="s">
        <v>152</v>
      </c>
      <c r="G14" s="401" t="s">
        <v>153</v>
      </c>
      <c r="H14" s="401" t="s">
        <v>154</v>
      </c>
      <c r="I14" s="389" t="s">
        <v>155</v>
      </c>
      <c r="J14" s="389" t="s">
        <v>156</v>
      </c>
      <c r="K14" s="389" t="s">
        <v>157</v>
      </c>
      <c r="L14" s="389" t="s">
        <v>158</v>
      </c>
      <c r="M14" s="391" t="s">
        <v>159</v>
      </c>
      <c r="N14" s="391" t="s">
        <v>160</v>
      </c>
      <c r="O14" s="391" t="s">
        <v>161</v>
      </c>
      <c r="P14" s="391" t="s">
        <v>162</v>
      </c>
      <c r="Q14" s="397" t="s">
        <v>163</v>
      </c>
      <c r="R14" s="398"/>
      <c r="S14" s="391" t="s">
        <v>164</v>
      </c>
      <c r="T14" s="391" t="s">
        <v>165</v>
      </c>
      <c r="U14" s="391" t="s">
        <v>166</v>
      </c>
    </row>
    <row r="15" spans="1:21">
      <c r="A15" s="393"/>
      <c r="B15" s="395"/>
      <c r="C15" s="399"/>
      <c r="D15" s="395"/>
      <c r="E15" s="402"/>
      <c r="F15" s="402"/>
      <c r="G15" s="402"/>
      <c r="H15" s="402"/>
      <c r="I15" s="390"/>
      <c r="J15" s="390"/>
      <c r="K15" s="390"/>
      <c r="L15" s="390"/>
      <c r="M15" s="392"/>
      <c r="N15" s="392"/>
      <c r="O15" s="392"/>
      <c r="P15" s="392"/>
      <c r="Q15" s="399"/>
      <c r="R15" s="395"/>
      <c r="S15" s="409"/>
      <c r="T15" s="409"/>
      <c r="U15" s="409"/>
    </row>
    <row r="16" spans="1:21">
      <c r="A16" s="393"/>
      <c r="B16" s="396"/>
      <c r="C16" s="400"/>
      <c r="D16" s="396"/>
      <c r="E16" s="410" t="s">
        <v>167</v>
      </c>
      <c r="F16" s="373"/>
      <c r="G16" s="373"/>
      <c r="H16" s="373"/>
      <c r="I16" s="373"/>
      <c r="J16" s="373"/>
      <c r="K16" s="373"/>
      <c r="L16" s="373"/>
      <c r="M16" s="373"/>
      <c r="N16" s="373"/>
      <c r="O16" s="373"/>
      <c r="P16" s="374"/>
      <c r="Q16" s="400"/>
      <c r="R16" s="396"/>
      <c r="S16" s="392"/>
      <c r="T16" s="392"/>
      <c r="U16" s="392"/>
    </row>
    <row r="17" spans="1:22">
      <c r="A17" s="411" t="s">
        <v>168</v>
      </c>
      <c r="B17" s="412"/>
      <c r="C17" s="412"/>
      <c r="D17" s="412"/>
      <c r="E17" s="412"/>
      <c r="F17" s="413"/>
      <c r="G17" s="413"/>
      <c r="H17" s="412"/>
      <c r="I17" s="412"/>
      <c r="J17" s="412"/>
      <c r="K17" s="412"/>
      <c r="L17" s="412"/>
      <c r="M17" s="412"/>
      <c r="N17" s="412"/>
      <c r="O17" s="412"/>
      <c r="P17" s="412"/>
      <c r="Q17" s="412"/>
      <c r="R17" s="412"/>
      <c r="S17" s="412"/>
      <c r="T17" s="412"/>
      <c r="U17" s="414"/>
    </row>
    <row r="18" spans="1:22" ht="14.45" customHeight="1">
      <c r="A18" s="415" t="s">
        <v>169</v>
      </c>
      <c r="B18" s="405" t="s">
        <v>170</v>
      </c>
      <c r="C18" s="418" t="s">
        <v>171</v>
      </c>
      <c r="D18" s="83" t="s">
        <v>172</v>
      </c>
      <c r="E18" s="84"/>
      <c r="F18" s="85"/>
      <c r="G18" s="86">
        <v>1</v>
      </c>
      <c r="H18" s="87"/>
      <c r="I18" s="85"/>
      <c r="J18" s="79"/>
      <c r="K18" s="85"/>
      <c r="L18" s="85"/>
      <c r="M18" s="85"/>
      <c r="N18" s="85"/>
      <c r="O18" s="85"/>
      <c r="P18" s="85"/>
      <c r="Q18" s="407">
        <f>IFERROR(IF(COUNT(E18:P18)&lt;1,0,IF(COUNT(E19:P19)&gt;=COUNT(E18:P18),1,(COUNT(E19:P19)/COUNT(E18:P18)))),0)</f>
        <v>0</v>
      </c>
      <c r="R18" s="407">
        <f>AVERAGE(Q18:Q29)</f>
        <v>0</v>
      </c>
      <c r="S18" s="408" t="s">
        <v>173</v>
      </c>
      <c r="T18" s="408" t="s">
        <v>174</v>
      </c>
      <c r="U18" s="403" t="s">
        <v>175</v>
      </c>
      <c r="V18" t="s">
        <v>176</v>
      </c>
    </row>
    <row r="19" spans="1:22" ht="14.45" customHeight="1">
      <c r="A19" s="416"/>
      <c r="B19" s="392"/>
      <c r="C19" s="419"/>
      <c r="D19" s="88" t="s">
        <v>177</v>
      </c>
      <c r="E19" s="84"/>
      <c r="F19" s="89"/>
      <c r="G19" s="89"/>
      <c r="H19" s="87"/>
      <c r="I19" s="85"/>
      <c r="J19" s="85"/>
      <c r="K19" s="85"/>
      <c r="L19" s="85"/>
      <c r="M19" s="85"/>
      <c r="N19" s="85"/>
      <c r="O19" s="85"/>
      <c r="P19" s="85"/>
      <c r="Q19" s="392"/>
      <c r="R19" s="420"/>
      <c r="S19" s="392"/>
      <c r="T19" s="392"/>
      <c r="U19" s="404"/>
      <c r="V19" t="s">
        <v>176</v>
      </c>
    </row>
    <row r="20" spans="1:22" ht="14.45" customHeight="1">
      <c r="A20" s="416"/>
      <c r="B20" s="405" t="s">
        <v>178</v>
      </c>
      <c r="C20" s="406" t="s">
        <v>179</v>
      </c>
      <c r="D20" s="83" t="s">
        <v>172</v>
      </c>
      <c r="E20" s="84">
        <v>1</v>
      </c>
      <c r="F20" s="85"/>
      <c r="G20" s="90"/>
      <c r="H20" s="87"/>
      <c r="I20" s="85"/>
      <c r="J20" s="79"/>
      <c r="K20" s="85"/>
      <c r="L20" s="85"/>
      <c r="M20" s="85"/>
      <c r="N20" s="85"/>
      <c r="O20" s="85"/>
      <c r="P20" s="85"/>
      <c r="Q20" s="407">
        <f>IFERROR(IF(COUNT(E20:P20)&lt;1,0,IF(COUNT(E21:P21)&gt;=COUNT(E20:P20),1,(COUNT(E21:P21)/COUNT(E20:P20)))),0)</f>
        <v>0</v>
      </c>
      <c r="R20" s="420"/>
      <c r="S20" s="408" t="s">
        <v>173</v>
      </c>
      <c r="T20" s="408" t="s">
        <v>180</v>
      </c>
      <c r="U20" s="403" t="s">
        <v>175</v>
      </c>
      <c r="V20" t="s">
        <v>176</v>
      </c>
    </row>
    <row r="21" spans="1:22" ht="14.45" customHeight="1">
      <c r="A21" s="416"/>
      <c r="B21" s="392"/>
      <c r="C21" s="392"/>
      <c r="D21" s="88" t="s">
        <v>177</v>
      </c>
      <c r="E21" s="84"/>
      <c r="F21" s="89"/>
      <c r="G21" s="90"/>
      <c r="H21" s="87"/>
      <c r="I21" s="85"/>
      <c r="J21" s="85"/>
      <c r="K21" s="85"/>
      <c r="L21" s="85"/>
      <c r="M21" s="85"/>
      <c r="N21" s="85"/>
      <c r="O21" s="85"/>
      <c r="P21" s="85"/>
      <c r="Q21" s="392"/>
      <c r="R21" s="420"/>
      <c r="S21" s="392"/>
      <c r="T21" s="392"/>
      <c r="U21" s="404"/>
      <c r="V21" t="s">
        <v>176</v>
      </c>
    </row>
    <row r="22" spans="1:22">
      <c r="A22" s="416"/>
      <c r="B22" s="405" t="s">
        <v>181</v>
      </c>
      <c r="C22" s="418" t="s">
        <v>182</v>
      </c>
      <c r="D22" s="83" t="s">
        <v>172</v>
      </c>
      <c r="E22" s="85">
        <v>1</v>
      </c>
      <c r="F22" s="91"/>
      <c r="G22" s="91"/>
      <c r="H22" s="85"/>
      <c r="I22" s="85"/>
      <c r="J22" s="85">
        <v>1</v>
      </c>
      <c r="K22" s="85"/>
      <c r="L22" s="85"/>
      <c r="M22" s="85"/>
      <c r="N22" s="85"/>
      <c r="O22" s="85"/>
      <c r="P22" s="85"/>
      <c r="Q22" s="407">
        <f>IFERROR(IF(COUNT(E22:P22)&lt;1,0,IF(COUNT(E23:P23)&gt;=COUNT(E22:P22),1,(COUNT(E23:P23)/COUNT(E22:P22)))),0)</f>
        <v>0</v>
      </c>
      <c r="R22" s="420"/>
      <c r="S22" s="408" t="s">
        <v>173</v>
      </c>
      <c r="T22" s="408" t="s">
        <v>183</v>
      </c>
      <c r="U22" s="403" t="s">
        <v>184</v>
      </c>
      <c r="V22" t="s">
        <v>176</v>
      </c>
    </row>
    <row r="23" spans="1:22" ht="14.45" customHeight="1">
      <c r="A23" s="416"/>
      <c r="B23" s="392"/>
      <c r="C23" s="419"/>
      <c r="D23" s="88" t="s">
        <v>177</v>
      </c>
      <c r="E23" s="85"/>
      <c r="F23" s="85"/>
      <c r="G23" s="85"/>
      <c r="H23" s="85"/>
      <c r="I23" s="85"/>
      <c r="J23" s="85"/>
      <c r="K23" s="85"/>
      <c r="L23" s="85"/>
      <c r="M23" s="85"/>
      <c r="N23" s="85"/>
      <c r="O23" s="85"/>
      <c r="P23" s="85"/>
      <c r="Q23" s="392"/>
      <c r="R23" s="420"/>
      <c r="S23" s="392"/>
      <c r="T23" s="392"/>
      <c r="U23" s="404"/>
      <c r="V23" t="s">
        <v>176</v>
      </c>
    </row>
    <row r="24" spans="1:22">
      <c r="A24" s="416"/>
      <c r="B24" s="405" t="s">
        <v>185</v>
      </c>
      <c r="C24" s="406" t="s">
        <v>186</v>
      </c>
      <c r="D24" s="83" t="s">
        <v>172</v>
      </c>
      <c r="E24" s="85"/>
      <c r="F24" s="85"/>
      <c r="G24" s="85"/>
      <c r="I24" s="85">
        <v>1</v>
      </c>
      <c r="K24" s="85"/>
      <c r="L24" s="85"/>
      <c r="M24" s="85"/>
      <c r="N24" s="85"/>
      <c r="O24" s="85"/>
      <c r="P24" s="85"/>
      <c r="Q24" s="407">
        <f>IFERROR(IF(COUNT(E24:P24)&lt;1,0,IF(COUNT(E25:P25)&gt;=COUNT(E24:P24),1,(COUNT(E25:P25)/COUNT(E24:P24)))),0)</f>
        <v>0</v>
      </c>
      <c r="R24" s="420"/>
      <c r="S24" s="408" t="s">
        <v>173</v>
      </c>
      <c r="T24" s="408" t="s">
        <v>187</v>
      </c>
      <c r="U24" s="403" t="s">
        <v>175</v>
      </c>
      <c r="V24" t="s">
        <v>176</v>
      </c>
    </row>
    <row r="25" spans="1:22">
      <c r="A25" s="416"/>
      <c r="B25" s="392"/>
      <c r="C25" s="392"/>
      <c r="D25" s="88" t="s">
        <v>177</v>
      </c>
      <c r="E25" s="85"/>
      <c r="F25" s="85"/>
      <c r="G25" s="92"/>
      <c r="H25" s="85"/>
      <c r="I25" s="85"/>
      <c r="J25" s="85"/>
      <c r="K25" s="85"/>
      <c r="L25" s="85"/>
      <c r="M25" s="85"/>
      <c r="N25" s="85"/>
      <c r="O25" s="85"/>
      <c r="P25" s="85"/>
      <c r="Q25" s="392"/>
      <c r="R25" s="420"/>
      <c r="S25" s="392"/>
      <c r="T25" s="392"/>
      <c r="U25" s="392"/>
      <c r="V25" t="s">
        <v>176</v>
      </c>
    </row>
    <row r="26" spans="1:22" ht="14.45" customHeight="1">
      <c r="A26" s="416"/>
      <c r="B26" s="405" t="s">
        <v>188</v>
      </c>
      <c r="C26" s="406" t="s">
        <v>189</v>
      </c>
      <c r="D26" s="83" t="s">
        <v>172</v>
      </c>
      <c r="E26" s="85">
        <v>1</v>
      </c>
      <c r="F26" s="84"/>
      <c r="G26" s="90"/>
      <c r="I26" s="85"/>
      <c r="K26" s="85"/>
      <c r="L26" s="85"/>
      <c r="M26" s="85"/>
      <c r="N26" s="85"/>
      <c r="O26" s="85"/>
      <c r="P26" s="85"/>
      <c r="Q26" s="407">
        <f>IFERROR(IF(COUNT(E26:P26)&lt;1,0,IF(COUNT(E27:P27)&gt;=COUNT(E26:P26),1,(COUNT(E27:P27)/COUNT(E26:P26)))),0)</f>
        <v>0</v>
      </c>
      <c r="R26" s="420"/>
      <c r="S26" s="408" t="s">
        <v>173</v>
      </c>
      <c r="T26" s="408" t="s">
        <v>190</v>
      </c>
      <c r="U26" s="403" t="s">
        <v>175</v>
      </c>
      <c r="V26" t="s">
        <v>176</v>
      </c>
    </row>
    <row r="27" spans="1:22">
      <c r="A27" s="416"/>
      <c r="B27" s="392"/>
      <c r="C27" s="392"/>
      <c r="D27" s="88" t="s">
        <v>177</v>
      </c>
      <c r="E27" s="85"/>
      <c r="F27" s="85"/>
      <c r="G27" s="89"/>
      <c r="H27" s="85"/>
      <c r="I27" s="85"/>
      <c r="J27" s="85"/>
      <c r="K27" s="85"/>
      <c r="L27" s="85"/>
      <c r="M27" s="85"/>
      <c r="N27" s="85"/>
      <c r="O27" s="85"/>
      <c r="P27" s="85"/>
      <c r="Q27" s="392"/>
      <c r="R27" s="420"/>
      <c r="S27" s="392"/>
      <c r="T27" s="392"/>
      <c r="U27" s="392"/>
      <c r="V27" t="s">
        <v>176</v>
      </c>
    </row>
    <row r="28" spans="1:22" ht="14.45" customHeight="1">
      <c r="A28" s="416"/>
      <c r="B28" s="405" t="s">
        <v>191</v>
      </c>
      <c r="C28" s="406" t="s">
        <v>192</v>
      </c>
      <c r="D28" s="83" t="s">
        <v>172</v>
      </c>
      <c r="E28" s="85">
        <v>1</v>
      </c>
      <c r="F28" s="85"/>
      <c r="G28" s="85"/>
      <c r="I28" s="85"/>
      <c r="K28" s="85"/>
      <c r="L28" s="85"/>
      <c r="M28" s="85"/>
      <c r="N28" s="85"/>
      <c r="O28" s="85"/>
      <c r="P28" s="85"/>
      <c r="Q28" s="407">
        <f>IFERROR(IF(COUNT(E28:P28)&lt;1,0,IF(COUNT(E29:P29)&gt;=COUNT(E28:P28),1,(COUNT(E29:P29)/COUNT(E28:P28)))),0)</f>
        <v>0</v>
      </c>
      <c r="R28" s="420"/>
      <c r="S28" s="408" t="s">
        <v>173</v>
      </c>
      <c r="T28" s="408" t="s">
        <v>193</v>
      </c>
      <c r="U28" s="403" t="s">
        <v>184</v>
      </c>
      <c r="V28" t="s">
        <v>176</v>
      </c>
    </row>
    <row r="29" spans="1:22" ht="15.75" customHeight="1">
      <c r="A29" s="417"/>
      <c r="B29" s="392"/>
      <c r="C29" s="392"/>
      <c r="D29" s="88" t="s">
        <v>177</v>
      </c>
      <c r="E29" s="93"/>
      <c r="F29" s="85"/>
      <c r="G29" s="85"/>
      <c r="H29" s="85"/>
      <c r="I29" s="85"/>
      <c r="J29" s="85"/>
      <c r="K29" s="85"/>
      <c r="L29" s="85"/>
      <c r="M29" s="85"/>
      <c r="N29" s="85"/>
      <c r="O29" s="85"/>
      <c r="P29" s="85"/>
      <c r="Q29" s="392"/>
      <c r="R29" s="421"/>
      <c r="S29" s="392"/>
      <c r="T29" s="392"/>
      <c r="U29" s="404"/>
      <c r="V29" t="s">
        <v>176</v>
      </c>
    </row>
    <row r="30" spans="1:22">
      <c r="A30" s="424" t="s">
        <v>194</v>
      </c>
      <c r="B30" s="373"/>
      <c r="C30" s="373"/>
      <c r="D30" s="373"/>
      <c r="E30" s="373"/>
      <c r="F30" s="373"/>
      <c r="G30" s="425"/>
      <c r="H30" s="373"/>
      <c r="I30" s="373"/>
      <c r="J30" s="373"/>
      <c r="K30" s="373"/>
      <c r="L30" s="373"/>
      <c r="M30" s="373"/>
      <c r="N30" s="373"/>
      <c r="O30" s="373"/>
      <c r="P30" s="373"/>
      <c r="Q30" s="373"/>
      <c r="R30" s="373"/>
      <c r="S30" s="373"/>
      <c r="T30" s="373"/>
      <c r="U30" s="374"/>
    </row>
    <row r="31" spans="1:22">
      <c r="A31" s="426" t="s">
        <v>195</v>
      </c>
      <c r="B31" s="422" t="s">
        <v>196</v>
      </c>
      <c r="C31" s="406" t="s">
        <v>197</v>
      </c>
      <c r="D31" s="83" t="s">
        <v>172</v>
      </c>
      <c r="E31" s="85"/>
      <c r="F31" s="37"/>
      <c r="G31" s="94"/>
      <c r="H31" s="87"/>
      <c r="I31" s="85"/>
      <c r="J31" s="85"/>
      <c r="K31" s="85"/>
      <c r="L31" s="85"/>
      <c r="M31" s="85"/>
      <c r="N31" s="85"/>
      <c r="O31" s="85"/>
      <c r="P31" s="85">
        <v>1</v>
      </c>
      <c r="Q31" s="407">
        <f>IFERROR(IF(COUNT(E31:P31)&lt;1,0,IF(COUNT(E32:P32)&gt;=COUNT(E31:P31),1,(COUNT(E32:P32)/COUNT(E31:P31)))),0)</f>
        <v>0</v>
      </c>
      <c r="R31" s="407">
        <f>AVERAGE(Q31:Q34)</f>
        <v>0</v>
      </c>
      <c r="S31" s="408" t="s">
        <v>173</v>
      </c>
      <c r="T31" s="408" t="s">
        <v>198</v>
      </c>
      <c r="U31" s="403" t="s">
        <v>184</v>
      </c>
      <c r="V31" t="s">
        <v>199</v>
      </c>
    </row>
    <row r="32" spans="1:22">
      <c r="A32" s="392"/>
      <c r="B32" s="392"/>
      <c r="C32" s="392"/>
      <c r="D32" s="88" t="s">
        <v>177</v>
      </c>
      <c r="E32" s="85"/>
      <c r="F32" s="85"/>
      <c r="G32" s="91"/>
      <c r="H32" s="85"/>
      <c r="I32" s="85"/>
      <c r="J32" s="85"/>
      <c r="K32" s="85"/>
      <c r="L32" s="85"/>
      <c r="M32" s="85"/>
      <c r="N32" s="85"/>
      <c r="O32" s="85"/>
      <c r="P32" s="85"/>
      <c r="Q32" s="392"/>
      <c r="R32" s="420"/>
      <c r="S32" s="392"/>
      <c r="T32" s="392"/>
      <c r="U32" s="404"/>
      <c r="V32" t="s">
        <v>199</v>
      </c>
    </row>
    <row r="33" spans="1:22">
      <c r="A33" s="426" t="s">
        <v>195</v>
      </c>
      <c r="B33" s="422" t="s">
        <v>196</v>
      </c>
      <c r="C33" s="406" t="s">
        <v>200</v>
      </c>
      <c r="D33" s="83" t="s">
        <v>172</v>
      </c>
      <c r="E33" s="85"/>
      <c r="F33" s="37"/>
      <c r="G33" s="85">
        <v>1</v>
      </c>
      <c r="H33" s="87"/>
      <c r="I33" s="85"/>
      <c r="J33" s="85"/>
      <c r="K33" s="85"/>
      <c r="L33" s="85"/>
      <c r="M33" s="85"/>
      <c r="N33" s="85"/>
      <c r="O33" s="85"/>
      <c r="P33" s="85"/>
      <c r="Q33" s="407">
        <f>IFERROR(IF(COUNT(E33:P33)&lt;1,0,IF(COUNT(E34:P34)&gt;=COUNT(E33:P33),1,(COUNT(E34:P34)/COUNT(E33:P33)))),0)</f>
        <v>0</v>
      </c>
      <c r="R33" s="420"/>
      <c r="S33" s="408" t="s">
        <v>173</v>
      </c>
      <c r="T33" s="423" t="s">
        <v>201</v>
      </c>
      <c r="U33" s="403" t="s">
        <v>184</v>
      </c>
      <c r="V33" t="s">
        <v>199</v>
      </c>
    </row>
    <row r="34" spans="1:22">
      <c r="A34" s="392"/>
      <c r="B34" s="392"/>
      <c r="C34" s="392"/>
      <c r="D34" s="88" t="s">
        <v>177</v>
      </c>
      <c r="E34" s="85"/>
      <c r="F34" s="85"/>
      <c r="G34" s="91"/>
      <c r="H34" s="85"/>
      <c r="I34" s="85"/>
      <c r="J34" s="85"/>
      <c r="K34" s="85"/>
      <c r="L34" s="85"/>
      <c r="M34" s="85"/>
      <c r="N34" s="85"/>
      <c r="O34" s="85"/>
      <c r="P34" s="85"/>
      <c r="Q34" s="392"/>
      <c r="R34" s="421"/>
      <c r="S34" s="392"/>
      <c r="T34" s="419"/>
      <c r="U34" s="404"/>
      <c r="V34" t="s">
        <v>199</v>
      </c>
    </row>
    <row r="35" spans="1:22">
      <c r="A35" s="424" t="s">
        <v>202</v>
      </c>
      <c r="B35" s="425"/>
      <c r="C35" s="373"/>
      <c r="D35" s="373"/>
      <c r="E35" s="373"/>
      <c r="F35" s="425"/>
      <c r="G35" s="425"/>
      <c r="H35" s="425"/>
      <c r="I35" s="425"/>
      <c r="J35" s="425"/>
      <c r="K35" s="425"/>
      <c r="L35" s="425"/>
      <c r="M35" s="425"/>
      <c r="N35" s="425"/>
      <c r="O35" s="425"/>
      <c r="P35" s="425"/>
      <c r="Q35" s="373"/>
      <c r="R35" s="373"/>
      <c r="S35" s="373"/>
      <c r="T35" s="373"/>
      <c r="U35" s="374"/>
    </row>
    <row r="36" spans="1:22" ht="14.45" customHeight="1">
      <c r="A36" s="427" t="s">
        <v>203</v>
      </c>
      <c r="B36" s="430" t="s">
        <v>204</v>
      </c>
      <c r="C36" s="431" t="s">
        <v>205</v>
      </c>
      <c r="D36" s="83" t="s">
        <v>172</v>
      </c>
      <c r="E36" s="84"/>
      <c r="F36" s="89"/>
      <c r="G36" s="94"/>
      <c r="H36" s="89"/>
      <c r="I36" s="89"/>
      <c r="J36" s="85">
        <v>1</v>
      </c>
      <c r="K36" s="94"/>
      <c r="L36" s="85"/>
      <c r="M36" s="89"/>
      <c r="N36" s="94"/>
      <c r="O36" s="89"/>
      <c r="P36" s="89">
        <v>1</v>
      </c>
      <c r="Q36" s="432">
        <f>IFERROR(IF(COUNT(E36:O36)&lt;1,0,IF(COUNT(E37:P37)&gt;=COUNT(E36:O36),1,(COUNT(E37:P37)/COUNT(E36:O36)))),0)</f>
        <v>0</v>
      </c>
      <c r="R36" s="407">
        <f>AVERAGE(Q36:Q39)</f>
        <v>0</v>
      </c>
      <c r="S36" s="408" t="s">
        <v>173</v>
      </c>
      <c r="T36" s="408" t="s">
        <v>206</v>
      </c>
      <c r="U36" s="403" t="s">
        <v>175</v>
      </c>
      <c r="V36" t="s">
        <v>207</v>
      </c>
    </row>
    <row r="37" spans="1:22" ht="14.45" customHeight="1">
      <c r="A37" s="428"/>
      <c r="B37" s="430"/>
      <c r="C37" s="396"/>
      <c r="D37" s="88" t="s">
        <v>177</v>
      </c>
      <c r="E37" s="85"/>
      <c r="F37" s="91"/>
      <c r="G37" s="91"/>
      <c r="H37" s="91"/>
      <c r="I37" s="91"/>
      <c r="J37" s="91"/>
      <c r="K37" s="91"/>
      <c r="L37" s="89"/>
      <c r="M37" s="95"/>
      <c r="N37" s="96"/>
      <c r="O37" s="91"/>
      <c r="P37" s="91"/>
      <c r="Q37" s="392"/>
      <c r="R37" s="420"/>
      <c r="S37" s="392"/>
      <c r="T37" s="392"/>
      <c r="U37" s="392"/>
      <c r="V37" t="s">
        <v>207</v>
      </c>
    </row>
    <row r="38" spans="1:22" ht="14.45" customHeight="1">
      <c r="A38" s="428"/>
      <c r="B38" s="430"/>
      <c r="C38" s="433" t="s">
        <v>208</v>
      </c>
      <c r="D38" s="83" t="s">
        <v>172</v>
      </c>
      <c r="E38" s="85"/>
      <c r="F38" s="85">
        <v>1</v>
      </c>
      <c r="G38" s="91"/>
      <c r="H38" s="91"/>
      <c r="I38" s="91"/>
      <c r="J38" s="91"/>
      <c r="K38" s="85">
        <v>1</v>
      </c>
      <c r="L38" s="89"/>
      <c r="M38" s="95"/>
      <c r="N38" s="96"/>
      <c r="O38" s="91"/>
      <c r="P38" s="91"/>
      <c r="Q38" s="432">
        <f>IFERROR(IF(COUNT(E38:O38)&lt;1,0,IF(COUNT(E39:P39)&gt;=COUNT(E38:O38),1,(COUNT(E39:P39)/COUNT(E38:O38)))),0)</f>
        <v>0</v>
      </c>
      <c r="R38" s="420"/>
      <c r="S38" s="408" t="s">
        <v>173</v>
      </c>
      <c r="T38" s="408" t="s">
        <v>209</v>
      </c>
      <c r="U38" s="403" t="s">
        <v>175</v>
      </c>
      <c r="V38" t="s">
        <v>207</v>
      </c>
    </row>
    <row r="39" spans="1:22" ht="14.45" customHeight="1">
      <c r="A39" s="429"/>
      <c r="B39" s="430"/>
      <c r="C39" s="434"/>
      <c r="D39" s="88" t="s">
        <v>177</v>
      </c>
      <c r="E39" s="85"/>
      <c r="F39" s="91"/>
      <c r="G39" s="91"/>
      <c r="H39" s="91"/>
      <c r="I39" s="91"/>
      <c r="J39" s="91"/>
      <c r="K39" s="91"/>
      <c r="L39" s="89"/>
      <c r="M39" s="95"/>
      <c r="N39" s="96"/>
      <c r="O39" s="91"/>
      <c r="P39" s="91"/>
      <c r="Q39" s="392"/>
      <c r="R39" s="421"/>
      <c r="S39" s="392"/>
      <c r="T39" s="392"/>
      <c r="U39" s="392"/>
      <c r="V39" t="s">
        <v>207</v>
      </c>
    </row>
    <row r="40" spans="1:22">
      <c r="A40" s="397" t="s">
        <v>210</v>
      </c>
      <c r="B40" s="435"/>
      <c r="C40" s="373"/>
      <c r="D40" s="373"/>
      <c r="E40" s="373"/>
      <c r="F40" s="373"/>
      <c r="G40" s="373"/>
      <c r="H40" s="373"/>
      <c r="I40" s="373"/>
      <c r="J40" s="373"/>
      <c r="K40" s="373"/>
      <c r="L40" s="373"/>
      <c r="M40" s="373"/>
      <c r="N40" s="373"/>
      <c r="O40" s="373"/>
      <c r="P40" s="373"/>
      <c r="Q40" s="373"/>
      <c r="R40" s="373"/>
      <c r="S40" s="373"/>
      <c r="T40" s="373"/>
      <c r="U40" s="374"/>
    </row>
    <row r="41" spans="1:22" ht="14.45" customHeight="1">
      <c r="A41" s="430" t="s">
        <v>211</v>
      </c>
      <c r="B41" s="430" t="s">
        <v>212</v>
      </c>
      <c r="C41" s="431" t="s">
        <v>213</v>
      </c>
      <c r="D41" s="83" t="s">
        <v>172</v>
      </c>
      <c r="E41" s="85">
        <v>1</v>
      </c>
      <c r="F41" s="85"/>
      <c r="G41" s="85"/>
      <c r="H41" s="85"/>
      <c r="I41" s="85"/>
      <c r="J41" s="79"/>
      <c r="K41" s="85"/>
      <c r="L41" s="85"/>
      <c r="M41" s="85"/>
      <c r="N41" s="85"/>
      <c r="O41" s="85"/>
      <c r="P41" s="85"/>
      <c r="Q41" s="407">
        <f>IFERROR(IF(COUNT(E41:P41)&lt;1,0,IF(COUNT(E42:P42)&gt;=COUNT(E41:P41),1,(COUNT(E42:P42)/COUNT(E41:P41)))),0)</f>
        <v>0</v>
      </c>
      <c r="R41" s="407">
        <f>AVERAGE(Q41:Q48)</f>
        <v>0</v>
      </c>
      <c r="S41" s="408" t="s">
        <v>173</v>
      </c>
      <c r="T41" s="408" t="s">
        <v>214</v>
      </c>
      <c r="U41" s="403" t="s">
        <v>184</v>
      </c>
      <c r="V41" t="s">
        <v>215</v>
      </c>
    </row>
    <row r="42" spans="1:22" ht="14.45" customHeight="1">
      <c r="A42" s="430"/>
      <c r="B42" s="430"/>
      <c r="C42" s="396"/>
      <c r="D42" s="88" t="s">
        <v>177</v>
      </c>
      <c r="E42" s="85"/>
      <c r="F42" s="85"/>
      <c r="G42" s="85"/>
      <c r="H42" s="85"/>
      <c r="I42" s="85"/>
      <c r="J42" s="85"/>
      <c r="K42" s="85"/>
      <c r="L42" s="85"/>
      <c r="M42" s="85"/>
      <c r="N42" s="85"/>
      <c r="O42" s="85"/>
      <c r="P42" s="85"/>
      <c r="Q42" s="392"/>
      <c r="R42" s="420"/>
      <c r="S42" s="392"/>
      <c r="T42" s="392"/>
      <c r="U42" s="404"/>
      <c r="V42" t="s">
        <v>215</v>
      </c>
    </row>
    <row r="43" spans="1:22">
      <c r="A43" s="430"/>
      <c r="B43" s="430"/>
      <c r="C43" s="431" t="s">
        <v>216</v>
      </c>
      <c r="D43" s="83" t="s">
        <v>172</v>
      </c>
      <c r="E43" s="85"/>
      <c r="F43" s="85">
        <v>1</v>
      </c>
      <c r="G43" s="85"/>
      <c r="H43" s="85"/>
      <c r="I43" s="79"/>
      <c r="J43" s="85">
        <v>1</v>
      </c>
      <c r="K43" s="85"/>
      <c r="L43" s="85">
        <v>1</v>
      </c>
      <c r="M43" s="85">
        <v>1</v>
      </c>
      <c r="N43" s="85"/>
      <c r="O43" s="85">
        <v>1</v>
      </c>
      <c r="P43" s="85"/>
      <c r="Q43" s="407">
        <f>IFERROR(IF(COUNT(E43:P43)&lt;1,0,IF(COUNT(E44:P44)&gt;=COUNT(E43:P43),1,(COUNT(E44:P44)/COUNT(E43:P43)))),0)</f>
        <v>0</v>
      </c>
      <c r="R43" s="420"/>
      <c r="S43" s="408" t="s">
        <v>173</v>
      </c>
      <c r="T43" s="408" t="s">
        <v>217</v>
      </c>
      <c r="U43" s="403" t="s">
        <v>184</v>
      </c>
      <c r="V43" t="s">
        <v>215</v>
      </c>
    </row>
    <row r="44" spans="1:22" ht="14.45" customHeight="1">
      <c r="A44" s="430"/>
      <c r="B44" s="430"/>
      <c r="C44" s="396"/>
      <c r="D44" s="88" t="s">
        <v>177</v>
      </c>
      <c r="E44" s="85"/>
      <c r="F44" s="85"/>
      <c r="G44" s="85"/>
      <c r="H44" s="85"/>
      <c r="I44" s="85"/>
      <c r="J44" s="85"/>
      <c r="K44" s="85"/>
      <c r="L44" s="85"/>
      <c r="M44" s="85"/>
      <c r="N44" s="85"/>
      <c r="O44" s="85"/>
      <c r="P44" s="85"/>
      <c r="Q44" s="392"/>
      <c r="R44" s="420"/>
      <c r="S44" s="392"/>
      <c r="T44" s="392"/>
      <c r="U44" s="404"/>
      <c r="V44" t="s">
        <v>215</v>
      </c>
    </row>
    <row r="45" spans="1:22">
      <c r="A45" s="430"/>
      <c r="B45" s="430"/>
      <c r="C45" s="431" t="s">
        <v>218</v>
      </c>
      <c r="D45" s="83" t="s">
        <v>172</v>
      </c>
      <c r="E45" s="85"/>
      <c r="F45" s="85"/>
      <c r="G45" s="85"/>
      <c r="H45" s="85"/>
      <c r="I45" s="85"/>
      <c r="J45" s="85">
        <v>1</v>
      </c>
      <c r="K45" s="85"/>
      <c r="L45" s="85"/>
      <c r="M45" s="85"/>
      <c r="N45" s="85"/>
      <c r="O45" s="79"/>
      <c r="P45" s="85">
        <v>1</v>
      </c>
      <c r="Q45" s="407">
        <f>IFERROR(IF(COUNT(E45:P45)&lt;1,0,IF(COUNT(E46:P46)&gt;=COUNT(E45:P45),1,(COUNT(E46:P46)/COUNT(E45:P45)))),0)</f>
        <v>0</v>
      </c>
      <c r="R45" s="420"/>
      <c r="S45" s="408" t="s">
        <v>173</v>
      </c>
      <c r="T45" s="408" t="s">
        <v>219</v>
      </c>
      <c r="U45" s="403" t="s">
        <v>184</v>
      </c>
      <c r="V45" t="s">
        <v>215</v>
      </c>
    </row>
    <row r="46" spans="1:22">
      <c r="A46" s="430"/>
      <c r="B46" s="430"/>
      <c r="C46" s="396"/>
      <c r="D46" s="88" t="s">
        <v>177</v>
      </c>
      <c r="E46" s="85"/>
      <c r="F46" s="85"/>
      <c r="G46" s="85"/>
      <c r="H46" s="85"/>
      <c r="I46" s="85"/>
      <c r="J46" s="85"/>
      <c r="K46" s="85"/>
      <c r="L46" s="85"/>
      <c r="M46" s="85"/>
      <c r="N46" s="85"/>
      <c r="O46" s="85"/>
      <c r="P46" s="85"/>
      <c r="Q46" s="392"/>
      <c r="R46" s="420"/>
      <c r="S46" s="392"/>
      <c r="T46" s="392"/>
      <c r="U46" s="404"/>
      <c r="V46" t="s">
        <v>215</v>
      </c>
    </row>
    <row r="47" spans="1:22" ht="14.45" customHeight="1">
      <c r="A47" s="430"/>
      <c r="B47" s="430"/>
      <c r="C47" s="431" t="s">
        <v>220</v>
      </c>
      <c r="D47" s="83" t="s">
        <v>172</v>
      </c>
      <c r="E47" s="85"/>
      <c r="F47" s="85"/>
      <c r="G47" s="85"/>
      <c r="I47" s="85"/>
      <c r="J47" s="85">
        <v>1</v>
      </c>
      <c r="K47" s="85"/>
      <c r="L47" s="85"/>
      <c r="M47" s="85"/>
      <c r="N47" s="85"/>
      <c r="O47" s="79"/>
      <c r="P47" s="85">
        <v>1</v>
      </c>
      <c r="Q47" s="407">
        <f>IFERROR(IF(COUNT(E47:P47)&lt;1,0,IF(COUNT(E48:P48)&gt;=COUNT(E47:P47),1,(COUNT(E48:P48)/COUNT(E47:P47)))),0)</f>
        <v>0</v>
      </c>
      <c r="R47" s="420"/>
      <c r="S47" s="408" t="s">
        <v>173</v>
      </c>
      <c r="T47" s="408" t="s">
        <v>219</v>
      </c>
      <c r="U47" s="403" t="s">
        <v>184</v>
      </c>
      <c r="V47" t="s">
        <v>215</v>
      </c>
    </row>
    <row r="48" spans="1:22" ht="14.45" customHeight="1">
      <c r="A48" s="430"/>
      <c r="B48" s="430"/>
      <c r="C48" s="396"/>
      <c r="D48" s="88" t="s">
        <v>177</v>
      </c>
      <c r="E48" s="85"/>
      <c r="F48" s="85"/>
      <c r="G48" s="85"/>
      <c r="H48" s="85"/>
      <c r="I48" s="85"/>
      <c r="J48" s="85"/>
      <c r="K48" s="85"/>
      <c r="L48" s="85"/>
      <c r="M48" s="85"/>
      <c r="N48" s="85"/>
      <c r="O48" s="85"/>
      <c r="P48" s="85"/>
      <c r="Q48" s="392"/>
      <c r="R48" s="421"/>
      <c r="S48" s="392"/>
      <c r="T48" s="392"/>
      <c r="U48" s="404"/>
      <c r="V48" t="s">
        <v>215</v>
      </c>
    </row>
    <row r="49" spans="1:22" ht="15" customHeight="1">
      <c r="A49" s="411" t="s">
        <v>221</v>
      </c>
      <c r="B49" s="436"/>
      <c r="C49" s="373"/>
      <c r="D49" s="373"/>
      <c r="E49" s="373"/>
      <c r="F49" s="373"/>
      <c r="G49" s="373"/>
      <c r="H49" s="373"/>
      <c r="I49" s="373"/>
      <c r="J49" s="373"/>
      <c r="K49" s="373"/>
      <c r="L49" s="373"/>
      <c r="M49" s="373"/>
      <c r="N49" s="373"/>
      <c r="O49" s="373"/>
      <c r="P49" s="373"/>
      <c r="Q49" s="373"/>
      <c r="R49" s="373"/>
      <c r="S49" s="373"/>
      <c r="T49" s="373"/>
      <c r="U49" s="374"/>
    </row>
    <row r="50" spans="1:22">
      <c r="A50" s="405" t="s">
        <v>222</v>
      </c>
      <c r="B50" s="405" t="s">
        <v>223</v>
      </c>
      <c r="C50" s="437" t="s">
        <v>224</v>
      </c>
      <c r="D50" s="83" t="s">
        <v>172</v>
      </c>
      <c r="E50" s="85">
        <v>1</v>
      </c>
      <c r="F50" s="85">
        <v>1</v>
      </c>
      <c r="G50" s="85">
        <v>1</v>
      </c>
      <c r="H50" s="85">
        <v>1</v>
      </c>
      <c r="I50" s="85">
        <v>1</v>
      </c>
      <c r="J50" s="85">
        <v>1</v>
      </c>
      <c r="K50" s="85">
        <v>1</v>
      </c>
      <c r="L50" s="85">
        <v>1</v>
      </c>
      <c r="M50" s="85">
        <v>1</v>
      </c>
      <c r="N50" s="85">
        <v>1</v>
      </c>
      <c r="O50" s="85">
        <v>1</v>
      </c>
      <c r="P50" s="85">
        <v>1</v>
      </c>
      <c r="Q50" s="407">
        <f>IFERROR(IF(COUNT(E50:P50)&lt;1,0,IF(COUNT(E51:P51)&gt;=COUNT(E50:P50),1,(COUNT(E51:P51)/COUNT(E50:P50)))),0)</f>
        <v>0</v>
      </c>
      <c r="R50" s="407">
        <f>+AVERAGE(Q50:Q61)</f>
        <v>0</v>
      </c>
      <c r="S50" s="408" t="s">
        <v>173</v>
      </c>
      <c r="T50" s="408" t="s">
        <v>209</v>
      </c>
      <c r="U50" s="403" t="s">
        <v>175</v>
      </c>
      <c r="V50" t="s">
        <v>225</v>
      </c>
    </row>
    <row r="51" spans="1:22">
      <c r="A51" s="409"/>
      <c r="B51" s="409"/>
      <c r="C51" s="438"/>
      <c r="D51" s="88" t="s">
        <v>177</v>
      </c>
      <c r="E51" s="85"/>
      <c r="F51" s="97"/>
      <c r="G51" s="97"/>
      <c r="H51" s="85"/>
      <c r="I51" s="85"/>
      <c r="J51" s="85"/>
      <c r="K51" s="85"/>
      <c r="L51" s="85"/>
      <c r="M51" s="85"/>
      <c r="N51" s="85"/>
      <c r="O51" s="85"/>
      <c r="P51" s="85"/>
      <c r="Q51" s="392"/>
      <c r="R51" s="409"/>
      <c r="S51" s="392"/>
      <c r="T51" s="392"/>
      <c r="U51" s="392"/>
      <c r="V51" t="s">
        <v>225</v>
      </c>
    </row>
    <row r="52" spans="1:22" ht="14.45" customHeight="1">
      <c r="A52" s="409"/>
      <c r="B52" s="409"/>
      <c r="C52" s="437" t="s">
        <v>226</v>
      </c>
      <c r="D52" s="83" t="s">
        <v>172</v>
      </c>
      <c r="E52" s="85"/>
      <c r="F52" s="97"/>
      <c r="G52" s="79"/>
      <c r="H52" s="85"/>
      <c r="I52" s="85">
        <v>1</v>
      </c>
      <c r="J52" s="85"/>
      <c r="K52" s="79"/>
      <c r="L52" s="85"/>
      <c r="M52" s="85"/>
      <c r="N52" s="85"/>
      <c r="O52" s="85"/>
      <c r="P52" s="85"/>
      <c r="Q52" s="407">
        <f>IFERROR(IF(COUNT(E52:P52)&lt;1,0,IF(COUNT(E53:P53)&gt;=COUNT(E52:P52),1,(COUNT(E53:P53)/COUNT(E52:P52)))),0)</f>
        <v>0</v>
      </c>
      <c r="R52" s="409"/>
      <c r="S52" s="408" t="s">
        <v>173</v>
      </c>
      <c r="T52" s="440" t="s">
        <v>227</v>
      </c>
      <c r="U52" s="403" t="s">
        <v>184</v>
      </c>
      <c r="V52" t="s">
        <v>225</v>
      </c>
    </row>
    <row r="53" spans="1:22" ht="14.45" customHeight="1">
      <c r="A53" s="409"/>
      <c r="B53" s="409"/>
      <c r="C53" s="439"/>
      <c r="D53" s="88" t="s">
        <v>177</v>
      </c>
      <c r="E53" s="85"/>
      <c r="F53" s="97"/>
      <c r="G53" s="97"/>
      <c r="H53" s="85"/>
      <c r="I53" s="85"/>
      <c r="J53" s="85"/>
      <c r="K53" s="85"/>
      <c r="L53" s="85"/>
      <c r="M53" s="85"/>
      <c r="N53" s="85"/>
      <c r="O53" s="85"/>
      <c r="P53" s="85"/>
      <c r="Q53" s="392"/>
      <c r="R53" s="409"/>
      <c r="S53" s="392"/>
      <c r="T53" s="441"/>
      <c r="U53" s="404"/>
      <c r="V53" t="s">
        <v>225</v>
      </c>
    </row>
    <row r="54" spans="1:22" ht="15" customHeight="1">
      <c r="A54" s="409"/>
      <c r="B54" s="399"/>
      <c r="C54" s="442" t="s">
        <v>228</v>
      </c>
      <c r="D54" s="83" t="s">
        <v>172</v>
      </c>
      <c r="E54" s="85"/>
      <c r="F54" s="85"/>
      <c r="G54" s="85"/>
      <c r="H54" s="85"/>
      <c r="I54" s="85"/>
      <c r="J54" s="85"/>
      <c r="K54" s="85"/>
      <c r="L54" s="85"/>
      <c r="M54" s="85"/>
      <c r="N54" s="85"/>
      <c r="O54" s="85"/>
      <c r="P54" s="85">
        <v>1</v>
      </c>
      <c r="Q54" s="407">
        <f>IFERROR(IF(COUNT(E54:P54)&lt;1,0,IF(COUNT(E55:P55)&gt;=COUNT(E54:P54),1,(COUNT(E55:P55)/COUNT(E54:P54)))),0)</f>
        <v>0</v>
      </c>
      <c r="R54" s="409"/>
      <c r="S54" s="408" t="s">
        <v>173</v>
      </c>
      <c r="T54" s="444" t="s">
        <v>229</v>
      </c>
      <c r="U54" s="403" t="s">
        <v>230</v>
      </c>
      <c r="V54" t="s">
        <v>225</v>
      </c>
    </row>
    <row r="55" spans="1:22" ht="14.45" customHeight="1">
      <c r="A55" s="409"/>
      <c r="B55" s="399"/>
      <c r="C55" s="442"/>
      <c r="D55" s="88" t="s">
        <v>177</v>
      </c>
      <c r="E55" s="85"/>
      <c r="F55" s="85"/>
      <c r="G55" s="85"/>
      <c r="H55" s="85"/>
      <c r="I55" s="85"/>
      <c r="J55" s="85"/>
      <c r="K55" s="85"/>
      <c r="L55" s="85"/>
      <c r="M55" s="85"/>
      <c r="N55" s="85"/>
      <c r="O55" s="85"/>
      <c r="P55" s="85"/>
      <c r="Q55" s="392"/>
      <c r="R55" s="409"/>
      <c r="S55" s="443"/>
      <c r="T55" s="445"/>
      <c r="U55" s="446"/>
      <c r="V55" t="s">
        <v>225</v>
      </c>
    </row>
    <row r="56" spans="1:22">
      <c r="A56" s="409"/>
      <c r="B56" s="409"/>
      <c r="C56" s="439" t="s">
        <v>231</v>
      </c>
      <c r="D56" s="83" t="s">
        <v>172</v>
      </c>
      <c r="E56" s="85"/>
      <c r="F56" s="85"/>
      <c r="G56" s="85"/>
      <c r="H56" s="85"/>
      <c r="I56" s="85">
        <v>1</v>
      </c>
      <c r="J56" s="85"/>
      <c r="K56" s="85"/>
      <c r="M56" s="85">
        <v>1</v>
      </c>
      <c r="N56" s="85"/>
      <c r="O56" s="85"/>
      <c r="P56" s="85"/>
      <c r="Q56" s="407">
        <f>IFERROR(IF(COUNT(E56:P56)&lt;1,0,IF(COUNT(E57:P57)&gt;=COUNT(E56:P56),1,(COUNT(E57:P57)/COUNT(E56:P56)))),0)</f>
        <v>0</v>
      </c>
      <c r="R56" s="409"/>
      <c r="S56" s="408" t="s">
        <v>173</v>
      </c>
      <c r="T56" s="423" t="s">
        <v>232</v>
      </c>
      <c r="U56" s="403" t="s">
        <v>184</v>
      </c>
      <c r="V56" t="s">
        <v>225</v>
      </c>
    </row>
    <row r="57" spans="1:22" ht="14.45" customHeight="1">
      <c r="A57" s="409"/>
      <c r="B57" s="409"/>
      <c r="C57" s="438"/>
      <c r="D57" s="88" t="s">
        <v>177</v>
      </c>
      <c r="E57" s="85"/>
      <c r="F57" s="85"/>
      <c r="G57" s="85"/>
      <c r="H57" s="85"/>
      <c r="I57" s="85"/>
      <c r="J57" s="85"/>
      <c r="K57" s="85"/>
      <c r="L57" s="85"/>
      <c r="M57" s="85"/>
      <c r="N57" s="85"/>
      <c r="O57" s="85"/>
      <c r="P57" s="85"/>
      <c r="Q57" s="392"/>
      <c r="R57" s="409"/>
      <c r="S57" s="392"/>
      <c r="T57" s="419"/>
      <c r="U57" s="392"/>
      <c r="V57" t="s">
        <v>225</v>
      </c>
    </row>
    <row r="58" spans="1:22">
      <c r="A58" s="409"/>
      <c r="B58" s="409"/>
      <c r="C58" s="437" t="s">
        <v>233</v>
      </c>
      <c r="D58" s="83" t="s">
        <v>172</v>
      </c>
      <c r="E58" s="85">
        <v>1</v>
      </c>
      <c r="F58" s="85">
        <v>1</v>
      </c>
      <c r="G58" s="85">
        <v>1</v>
      </c>
      <c r="H58" s="85">
        <v>1</v>
      </c>
      <c r="I58" s="85">
        <v>1</v>
      </c>
      <c r="J58" s="85">
        <v>1</v>
      </c>
      <c r="K58" s="85">
        <v>1</v>
      </c>
      <c r="L58" s="85">
        <v>1</v>
      </c>
      <c r="M58" s="85">
        <v>1</v>
      </c>
      <c r="N58" s="85">
        <v>1</v>
      </c>
      <c r="O58" s="85">
        <v>1</v>
      </c>
      <c r="P58" s="85">
        <v>1</v>
      </c>
      <c r="Q58" s="407">
        <f>IFERROR(IF(COUNT(E58:P58)&lt;1,0,IF(COUNT(E59:P59)&gt;=COUNT(E58:P58),1,(COUNT(E59:P59)/COUNT(E58:P58)))),0)</f>
        <v>0</v>
      </c>
      <c r="R58" s="409"/>
      <c r="S58" s="408" t="s">
        <v>173</v>
      </c>
      <c r="T58" s="423" t="s">
        <v>209</v>
      </c>
      <c r="U58" s="403" t="s">
        <v>175</v>
      </c>
      <c r="V58" t="s">
        <v>225</v>
      </c>
    </row>
    <row r="59" spans="1:22">
      <c r="A59" s="409"/>
      <c r="B59" s="409"/>
      <c r="C59" s="438"/>
      <c r="D59" s="88" t="s">
        <v>177</v>
      </c>
      <c r="E59" s="85"/>
      <c r="F59" s="97"/>
      <c r="G59" s="97"/>
      <c r="H59" s="85"/>
      <c r="I59" s="85"/>
      <c r="J59" s="85"/>
      <c r="K59" s="85"/>
      <c r="L59" s="85"/>
      <c r="M59" s="85"/>
      <c r="N59" s="85"/>
      <c r="O59" s="85"/>
      <c r="P59" s="85"/>
      <c r="Q59" s="392"/>
      <c r="R59" s="409"/>
      <c r="S59" s="392"/>
      <c r="T59" s="419"/>
      <c r="U59" s="392"/>
      <c r="V59" t="s">
        <v>225</v>
      </c>
    </row>
    <row r="60" spans="1:22" ht="14.45" customHeight="1">
      <c r="A60" s="409"/>
      <c r="B60" s="409"/>
      <c r="C60" s="439" t="s">
        <v>234</v>
      </c>
      <c r="D60" s="83" t="s">
        <v>172</v>
      </c>
      <c r="E60" s="85"/>
      <c r="F60" s="85">
        <v>1</v>
      </c>
      <c r="G60" s="85"/>
      <c r="H60" s="85"/>
      <c r="I60" s="85"/>
      <c r="J60" s="85"/>
      <c r="K60" s="85"/>
      <c r="L60" s="85"/>
      <c r="M60" s="85">
        <v>1</v>
      </c>
      <c r="N60" s="85"/>
      <c r="O60" s="85"/>
      <c r="P60" s="85"/>
      <c r="Q60" s="407">
        <f>IFERROR(IF(COUNT(E60:P60)&lt;1,0,IF(COUNT(E61:P61)&gt;=COUNT(E60:P60),1,(COUNT(E61:P61)/COUNT(E60:P60)))),0)</f>
        <v>0</v>
      </c>
      <c r="R60" s="409"/>
      <c r="S60" s="408" t="s">
        <v>173</v>
      </c>
      <c r="T60" s="423" t="s">
        <v>232</v>
      </c>
      <c r="U60" s="403" t="s">
        <v>175</v>
      </c>
      <c r="V60" t="s">
        <v>225</v>
      </c>
    </row>
    <row r="61" spans="1:22" ht="14.45" customHeight="1">
      <c r="A61" s="409"/>
      <c r="B61" s="409"/>
      <c r="C61" s="438"/>
      <c r="D61" s="88" t="s">
        <v>177</v>
      </c>
      <c r="E61" s="85"/>
      <c r="F61" s="85"/>
      <c r="G61" s="85"/>
      <c r="H61" s="85"/>
      <c r="I61" s="85"/>
      <c r="J61" s="85"/>
      <c r="K61" s="85"/>
      <c r="L61" s="85"/>
      <c r="M61" s="85"/>
      <c r="N61" s="85"/>
      <c r="O61" s="85"/>
      <c r="P61" s="85"/>
      <c r="Q61" s="392"/>
      <c r="R61" s="409"/>
      <c r="S61" s="392"/>
      <c r="T61" s="419"/>
      <c r="U61" s="392"/>
      <c r="V61" t="s">
        <v>225</v>
      </c>
    </row>
    <row r="62" spans="1:22">
      <c r="A62" s="397" t="s">
        <v>235</v>
      </c>
      <c r="B62" s="425"/>
      <c r="C62" s="425"/>
      <c r="D62" s="373"/>
      <c r="E62" s="373"/>
      <c r="F62" s="373"/>
      <c r="G62" s="373"/>
      <c r="H62" s="373"/>
      <c r="I62" s="373"/>
      <c r="J62" s="373"/>
      <c r="K62" s="373"/>
      <c r="L62" s="373"/>
      <c r="M62" s="373"/>
      <c r="N62" s="373"/>
      <c r="O62" s="373"/>
      <c r="P62" s="373"/>
      <c r="Q62" s="373"/>
      <c r="R62" s="373"/>
      <c r="S62" s="373"/>
      <c r="T62" s="373"/>
      <c r="U62" s="374"/>
    </row>
    <row r="63" spans="1:22" ht="14.45" customHeight="1">
      <c r="A63" s="447" t="s">
        <v>236</v>
      </c>
      <c r="B63" s="430" t="s">
        <v>237</v>
      </c>
      <c r="C63" s="449" t="s">
        <v>238</v>
      </c>
      <c r="D63" s="98" t="s">
        <v>172</v>
      </c>
      <c r="E63" s="85"/>
      <c r="F63" s="97"/>
      <c r="G63" s="79"/>
      <c r="H63" s="85"/>
      <c r="I63" s="85">
        <v>1</v>
      </c>
      <c r="J63" s="85"/>
      <c r="K63" s="79"/>
      <c r="L63" s="85"/>
      <c r="M63" s="85"/>
      <c r="N63" s="85">
        <v>1</v>
      </c>
      <c r="O63" s="85"/>
      <c r="P63" s="85"/>
      <c r="Q63" s="407">
        <f>IFERROR(IF(COUNT(E63:P63)&lt;1,0,IF(COUNT(E64:P64)&gt;=COUNT(E63:P63),1,(COUNT(E64:P64)/COUNT(E63:P63)))),0)</f>
        <v>0</v>
      </c>
      <c r="R63" s="451">
        <f>AVERAGE(Q63:Q78)</f>
        <v>0</v>
      </c>
      <c r="S63" s="408" t="s">
        <v>173</v>
      </c>
      <c r="T63" s="403" t="s">
        <v>239</v>
      </c>
      <c r="U63" s="458" t="s">
        <v>240</v>
      </c>
      <c r="V63" t="s">
        <v>215</v>
      </c>
    </row>
    <row r="64" spans="1:22">
      <c r="A64" s="448"/>
      <c r="B64" s="430"/>
      <c r="C64" s="450"/>
      <c r="D64" s="99" t="s">
        <v>177</v>
      </c>
      <c r="E64" s="85"/>
      <c r="F64" s="85"/>
      <c r="G64" s="85"/>
      <c r="H64" s="85"/>
      <c r="I64" s="85"/>
      <c r="J64" s="85"/>
      <c r="K64" s="85"/>
      <c r="L64" s="85"/>
      <c r="M64" s="85"/>
      <c r="N64" s="85"/>
      <c r="O64" s="85"/>
      <c r="P64" s="85"/>
      <c r="Q64" s="421"/>
      <c r="R64" s="452"/>
      <c r="S64" s="454"/>
      <c r="T64" s="404"/>
      <c r="U64" s="459"/>
      <c r="V64" t="s">
        <v>215</v>
      </c>
    </row>
    <row r="65" spans="1:22">
      <c r="A65" s="448"/>
      <c r="B65" s="430"/>
      <c r="C65" s="449" t="s">
        <v>241</v>
      </c>
      <c r="D65" s="98" t="s">
        <v>172</v>
      </c>
      <c r="E65" s="85"/>
      <c r="F65" s="85"/>
      <c r="G65" s="85"/>
      <c r="H65" s="85"/>
      <c r="I65" s="85">
        <v>1</v>
      </c>
      <c r="J65" s="85"/>
      <c r="K65" s="85"/>
      <c r="L65" s="85"/>
      <c r="M65" s="85"/>
      <c r="N65" s="85"/>
      <c r="O65" s="85"/>
      <c r="P65" s="85"/>
      <c r="Q65" s="407">
        <f>IFERROR(IF(COUNT(E65:P65)&lt;1,0,IF(COUNT(E66:P66)&gt;=COUNT(E65:P65),1,(COUNT(E66:P66)/COUNT(E65:P65)))),0)</f>
        <v>0</v>
      </c>
      <c r="R65" s="452"/>
      <c r="S65" s="408" t="s">
        <v>173</v>
      </c>
      <c r="T65" s="408" t="s">
        <v>242</v>
      </c>
      <c r="U65" s="403" t="s">
        <v>184</v>
      </c>
      <c r="V65" t="s">
        <v>215</v>
      </c>
    </row>
    <row r="66" spans="1:22">
      <c r="A66" s="448"/>
      <c r="B66" s="430"/>
      <c r="C66" s="450"/>
      <c r="D66" s="99" t="s">
        <v>177</v>
      </c>
      <c r="E66" s="85"/>
      <c r="F66" s="85"/>
      <c r="G66" s="85"/>
      <c r="H66" s="85"/>
      <c r="I66" s="85"/>
      <c r="J66" s="85"/>
      <c r="K66" s="85"/>
      <c r="L66" s="85"/>
      <c r="M66" s="85"/>
      <c r="N66" s="85"/>
      <c r="O66" s="85"/>
      <c r="P66" s="85"/>
      <c r="Q66" s="392"/>
      <c r="R66" s="452"/>
      <c r="S66" s="392"/>
      <c r="T66" s="392"/>
      <c r="U66" s="392"/>
      <c r="V66" t="s">
        <v>215</v>
      </c>
    </row>
    <row r="67" spans="1:22">
      <c r="A67" s="448"/>
      <c r="B67" s="430"/>
      <c r="C67" s="442" t="s">
        <v>243</v>
      </c>
      <c r="D67" s="98" t="s">
        <v>172</v>
      </c>
      <c r="E67" s="85"/>
      <c r="F67" s="85"/>
      <c r="G67" s="85"/>
      <c r="H67" s="85"/>
      <c r="I67" s="85"/>
      <c r="J67" s="85">
        <v>1</v>
      </c>
      <c r="K67" s="85"/>
      <c r="L67" s="85"/>
      <c r="M67" s="85"/>
      <c r="N67" s="85"/>
      <c r="O67" s="85"/>
      <c r="P67" s="85"/>
      <c r="Q67" s="407">
        <f>IFERROR(IF(COUNT(E67:P67)&lt;1,0,IF(COUNT(E68:P68)&gt;=COUNT(E67:P67),1,(COUNT(E68:P68)/COUNT(E67:P67)))),0)</f>
        <v>0</v>
      </c>
      <c r="R67" s="452"/>
      <c r="S67" s="408" t="s">
        <v>173</v>
      </c>
      <c r="T67" s="408" t="s">
        <v>244</v>
      </c>
      <c r="U67" s="458" t="s">
        <v>240</v>
      </c>
      <c r="V67" t="s">
        <v>215</v>
      </c>
    </row>
    <row r="68" spans="1:22">
      <c r="A68" s="448"/>
      <c r="B68" s="430"/>
      <c r="C68" s="455"/>
      <c r="D68" s="99" t="s">
        <v>177</v>
      </c>
      <c r="E68" s="85"/>
      <c r="F68" s="85"/>
      <c r="G68" s="85"/>
      <c r="H68" s="85"/>
      <c r="I68" s="85"/>
      <c r="J68" s="85"/>
      <c r="K68" s="85"/>
      <c r="L68" s="85"/>
      <c r="M68" s="85"/>
      <c r="N68" s="85"/>
      <c r="O68" s="85"/>
      <c r="P68" s="85"/>
      <c r="Q68" s="392"/>
      <c r="R68" s="452"/>
      <c r="S68" s="392"/>
      <c r="T68" s="392"/>
      <c r="U68" s="459"/>
      <c r="V68" t="s">
        <v>215</v>
      </c>
    </row>
    <row r="69" spans="1:22" ht="15" customHeight="1">
      <c r="A69" s="448"/>
      <c r="B69" s="430"/>
      <c r="C69" s="442" t="s">
        <v>245</v>
      </c>
      <c r="D69" s="98" t="s">
        <v>172</v>
      </c>
      <c r="E69" s="85"/>
      <c r="F69" s="85"/>
      <c r="G69" s="85"/>
      <c r="H69" s="85"/>
      <c r="I69" s="85"/>
      <c r="J69" s="85"/>
      <c r="K69" s="85"/>
      <c r="L69" s="85"/>
      <c r="M69" s="85">
        <v>1</v>
      </c>
      <c r="N69" s="85"/>
      <c r="O69" s="85"/>
      <c r="P69" s="85"/>
      <c r="Q69" s="407">
        <f>IFERROR(IF(COUNT(E69:P69)&lt;1,0,IF(COUNT(E70:P70)&gt;=COUNT(E69:P69),1,(COUNT(E70:P70)/COUNT(E69:P69)))),0)</f>
        <v>0</v>
      </c>
      <c r="R69" s="452"/>
      <c r="S69" s="408" t="s">
        <v>173</v>
      </c>
      <c r="T69" s="408" t="s">
        <v>246</v>
      </c>
      <c r="U69" s="458" t="s">
        <v>240</v>
      </c>
      <c r="V69" t="s">
        <v>215</v>
      </c>
    </row>
    <row r="70" spans="1:22" ht="14.45" customHeight="1">
      <c r="A70" s="448"/>
      <c r="B70" s="430"/>
      <c r="C70" s="442"/>
      <c r="D70" s="99" t="s">
        <v>177</v>
      </c>
      <c r="E70" s="85"/>
      <c r="F70" s="85"/>
      <c r="G70" s="85"/>
      <c r="H70" s="85"/>
      <c r="I70" s="85"/>
      <c r="J70" s="85"/>
      <c r="K70" s="85"/>
      <c r="L70" s="85"/>
      <c r="M70" s="85"/>
      <c r="N70" s="85"/>
      <c r="O70" s="85"/>
      <c r="P70" s="85"/>
      <c r="Q70" s="392"/>
      <c r="R70" s="452"/>
      <c r="S70" s="392"/>
      <c r="T70" s="392"/>
      <c r="U70" s="459"/>
      <c r="V70" t="s">
        <v>215</v>
      </c>
    </row>
    <row r="71" spans="1:22">
      <c r="A71" s="448"/>
      <c r="B71" s="430"/>
      <c r="C71" s="442" t="s">
        <v>247</v>
      </c>
      <c r="D71" s="98" t="s">
        <v>172</v>
      </c>
      <c r="E71" s="85"/>
      <c r="F71" s="85"/>
      <c r="G71" s="85"/>
      <c r="H71" s="85"/>
      <c r="I71" s="85"/>
      <c r="J71" s="85"/>
      <c r="K71" s="85"/>
      <c r="L71" s="85"/>
      <c r="M71" s="85"/>
      <c r="N71" s="85">
        <v>1</v>
      </c>
      <c r="O71" s="85"/>
      <c r="P71" s="85"/>
      <c r="Q71" s="407">
        <f>IFERROR(IF(COUNT(E71:P71)&lt;1,0,IF(COUNT(E72:P72)&gt;=COUNT(E71:P71),1,(COUNT(E72:P72)/COUNT(E71:P71)))),0)</f>
        <v>0</v>
      </c>
      <c r="R71" s="452"/>
      <c r="S71" s="408" t="s">
        <v>173</v>
      </c>
      <c r="T71" s="408" t="s">
        <v>248</v>
      </c>
      <c r="U71" s="403" t="s">
        <v>184</v>
      </c>
      <c r="V71" t="s">
        <v>215</v>
      </c>
    </row>
    <row r="72" spans="1:22" ht="14.45" customHeight="1">
      <c r="A72" s="448"/>
      <c r="B72" s="430"/>
      <c r="C72" s="442"/>
      <c r="D72" s="99" t="s">
        <v>177</v>
      </c>
      <c r="E72" s="85"/>
      <c r="F72" s="85"/>
      <c r="G72" s="85"/>
      <c r="H72" s="85"/>
      <c r="I72" s="85"/>
      <c r="J72" s="85"/>
      <c r="K72" s="85"/>
      <c r="L72" s="85"/>
      <c r="M72" s="85"/>
      <c r="N72" s="85"/>
      <c r="O72" s="85"/>
      <c r="P72" s="85"/>
      <c r="Q72" s="392"/>
      <c r="R72" s="452"/>
      <c r="S72" s="392"/>
      <c r="T72" s="392"/>
      <c r="U72" s="392"/>
      <c r="V72" t="s">
        <v>215</v>
      </c>
    </row>
    <row r="73" spans="1:22" ht="14.45" customHeight="1">
      <c r="A73" s="448"/>
      <c r="B73" s="430"/>
      <c r="C73" s="442" t="s">
        <v>249</v>
      </c>
      <c r="D73" s="98" t="s">
        <v>172</v>
      </c>
      <c r="E73" s="85"/>
      <c r="F73" s="85"/>
      <c r="G73" s="85"/>
      <c r="H73" s="85"/>
      <c r="I73" s="85"/>
      <c r="J73" s="85">
        <v>1</v>
      </c>
      <c r="K73" s="85"/>
      <c r="L73" s="85"/>
      <c r="M73" s="85"/>
      <c r="N73" s="85"/>
      <c r="O73" s="85">
        <v>1</v>
      </c>
      <c r="P73" s="85"/>
      <c r="Q73" s="407">
        <f>IFERROR(IF(COUNT(E73:P73)&lt;1,0,IF(COUNT(E74:P74)&gt;=COUNT(E73:P73),1,(COUNT(E74:P74)/COUNT(E73:P73)))),0)</f>
        <v>0</v>
      </c>
      <c r="R73" s="452"/>
      <c r="S73" s="408" t="s">
        <v>173</v>
      </c>
      <c r="T73" s="460" t="s">
        <v>250</v>
      </c>
      <c r="U73" s="403" t="s">
        <v>184</v>
      </c>
      <c r="V73" t="s">
        <v>215</v>
      </c>
    </row>
    <row r="74" spans="1:22" ht="14.45" customHeight="1">
      <c r="A74" s="448"/>
      <c r="B74" s="430"/>
      <c r="C74" s="455"/>
      <c r="D74" s="99" t="s">
        <v>177</v>
      </c>
      <c r="E74" s="85"/>
      <c r="F74" s="85"/>
      <c r="G74" s="85"/>
      <c r="H74" s="85"/>
      <c r="I74" s="85"/>
      <c r="J74" s="85"/>
      <c r="K74" s="85"/>
      <c r="L74" s="85"/>
      <c r="M74" s="85"/>
      <c r="N74" s="85"/>
      <c r="O74" s="85"/>
      <c r="P74" s="85"/>
      <c r="Q74" s="392"/>
      <c r="R74" s="452"/>
      <c r="S74" s="392"/>
      <c r="T74" s="461"/>
      <c r="U74" s="392"/>
      <c r="V74" t="s">
        <v>215</v>
      </c>
    </row>
    <row r="75" spans="1:22" ht="14.45" customHeight="1">
      <c r="A75" s="448"/>
      <c r="B75" s="430"/>
      <c r="C75" s="462" t="s">
        <v>251</v>
      </c>
      <c r="D75" s="98" t="s">
        <v>172</v>
      </c>
      <c r="E75" s="85"/>
      <c r="F75" s="85"/>
      <c r="G75" s="85"/>
      <c r="H75" s="85"/>
      <c r="I75" s="85">
        <v>1</v>
      </c>
      <c r="J75" s="85"/>
      <c r="K75" s="85"/>
      <c r="L75" s="85"/>
      <c r="M75" s="85"/>
      <c r="N75" s="85"/>
      <c r="O75" s="85"/>
      <c r="P75" s="85"/>
      <c r="Q75" s="407">
        <f>IFERROR(IF(COUNT(E75:P75)&lt;1,0,IF(COUNT(E76:P76)&gt;=COUNT(E75:P75),1,(COUNT(E76:P76)/COUNT(E75:P75)))),0)</f>
        <v>0</v>
      </c>
      <c r="R75" s="452"/>
      <c r="S75" s="408" t="s">
        <v>173</v>
      </c>
      <c r="T75" s="460" t="s">
        <v>252</v>
      </c>
      <c r="U75" s="403" t="s">
        <v>184</v>
      </c>
      <c r="V75" t="s">
        <v>215</v>
      </c>
    </row>
    <row r="76" spans="1:22" ht="14.45" customHeight="1">
      <c r="A76" s="448"/>
      <c r="B76" s="430"/>
      <c r="C76" s="462"/>
      <c r="D76" s="99" t="s">
        <v>177</v>
      </c>
      <c r="E76" s="85"/>
      <c r="F76" s="85"/>
      <c r="G76" s="85"/>
      <c r="H76" s="85"/>
      <c r="I76" s="85"/>
      <c r="J76" s="85"/>
      <c r="K76" s="85"/>
      <c r="L76" s="85"/>
      <c r="M76" s="85"/>
      <c r="N76" s="85"/>
      <c r="O76" s="85"/>
      <c r="P76" s="85"/>
      <c r="Q76" s="392"/>
      <c r="R76" s="452"/>
      <c r="S76" s="392"/>
      <c r="T76" s="463"/>
      <c r="U76" s="409"/>
      <c r="V76" t="s">
        <v>215</v>
      </c>
    </row>
    <row r="77" spans="1:22" ht="14.45" customHeight="1">
      <c r="A77" s="448"/>
      <c r="B77" s="430"/>
      <c r="C77" s="456" t="s">
        <v>253</v>
      </c>
      <c r="D77" s="98" t="s">
        <v>172</v>
      </c>
      <c r="E77" s="85"/>
      <c r="F77" s="85"/>
      <c r="G77" s="85"/>
      <c r="H77" s="85"/>
      <c r="I77" s="85"/>
      <c r="J77" s="85"/>
      <c r="K77" s="85"/>
      <c r="L77" s="85"/>
      <c r="M77" s="85">
        <v>1</v>
      </c>
      <c r="N77" s="85"/>
      <c r="O77" s="85"/>
      <c r="P77" s="85"/>
      <c r="Q77" s="407">
        <f>IFERROR(IF(COUNT(E77:P77)&lt;1,0,IF(COUNT(E78:P78)&gt;=COUNT(E77:P77),1,(COUNT(E78:P78)/COUNT(E77:P77)))),0)</f>
        <v>0</v>
      </c>
      <c r="R77" s="452"/>
      <c r="S77" s="457" t="s">
        <v>173</v>
      </c>
      <c r="T77" s="464" t="s">
        <v>254</v>
      </c>
      <c r="U77" s="465" t="s">
        <v>255</v>
      </c>
      <c r="V77" t="s">
        <v>215</v>
      </c>
    </row>
    <row r="78" spans="1:22" ht="14.45" customHeight="1">
      <c r="A78" s="448"/>
      <c r="B78" s="430"/>
      <c r="C78" s="456"/>
      <c r="D78" s="99" t="s">
        <v>177</v>
      </c>
      <c r="E78" s="85"/>
      <c r="F78" s="85"/>
      <c r="G78" s="85"/>
      <c r="H78" s="85"/>
      <c r="I78" s="85"/>
      <c r="J78" s="85"/>
      <c r="K78" s="85"/>
      <c r="L78" s="85"/>
      <c r="M78" s="85"/>
      <c r="N78" s="85"/>
      <c r="O78" s="85"/>
      <c r="P78" s="85"/>
      <c r="Q78" s="392"/>
      <c r="R78" s="453"/>
      <c r="S78" s="400"/>
      <c r="T78" s="464"/>
      <c r="U78" s="465"/>
      <c r="V78" t="s">
        <v>215</v>
      </c>
    </row>
    <row r="79" spans="1:22">
      <c r="A79" s="466" t="s">
        <v>256</v>
      </c>
      <c r="B79" s="435"/>
      <c r="C79" s="435"/>
      <c r="D79" s="373"/>
      <c r="E79" s="373"/>
      <c r="F79" s="373"/>
      <c r="G79" s="373"/>
      <c r="H79" s="373"/>
      <c r="I79" s="373"/>
      <c r="J79" s="373"/>
      <c r="K79" s="373"/>
      <c r="L79" s="373"/>
      <c r="M79" s="373"/>
      <c r="N79" s="373"/>
      <c r="O79" s="373"/>
      <c r="P79" s="373"/>
      <c r="Q79" s="373"/>
      <c r="R79" s="373"/>
      <c r="S79" s="373"/>
      <c r="T79" s="436"/>
      <c r="U79" s="396"/>
    </row>
    <row r="80" spans="1:22" ht="14.45" customHeight="1">
      <c r="A80" s="430" t="s">
        <v>257</v>
      </c>
      <c r="B80" s="430" t="s">
        <v>258</v>
      </c>
      <c r="C80" s="449" t="s">
        <v>259</v>
      </c>
      <c r="D80" s="98" t="s">
        <v>172</v>
      </c>
      <c r="E80" s="85">
        <v>1</v>
      </c>
      <c r="F80" s="85">
        <v>1</v>
      </c>
      <c r="G80" s="85">
        <v>1</v>
      </c>
      <c r="H80" s="85">
        <v>1</v>
      </c>
      <c r="I80" s="85">
        <v>1</v>
      </c>
      <c r="J80" s="85">
        <v>1</v>
      </c>
      <c r="K80" s="85">
        <v>1</v>
      </c>
      <c r="L80" s="85">
        <v>1</v>
      </c>
      <c r="M80" s="85">
        <v>1</v>
      </c>
      <c r="N80" s="85">
        <v>1</v>
      </c>
      <c r="O80" s="85">
        <v>1</v>
      </c>
      <c r="P80" s="85">
        <v>1</v>
      </c>
      <c r="Q80" s="407">
        <f>IFERROR(IF(COUNT(E80:P80)&lt;1,0,IF(COUNT(E81:P81)&gt;=COUNT(E80:P80),1,(COUNT(E81:P81)/COUNT(E80:P80)))),0)</f>
        <v>0</v>
      </c>
      <c r="R80" s="451">
        <f>+AVERAGE(Q80:Q97)</f>
        <v>0</v>
      </c>
      <c r="S80" s="408" t="s">
        <v>260</v>
      </c>
      <c r="T80" s="408" t="s">
        <v>261</v>
      </c>
      <c r="U80" s="403" t="s">
        <v>184</v>
      </c>
      <c r="V80" t="s">
        <v>199</v>
      </c>
    </row>
    <row r="81" spans="1:22" ht="14.45" customHeight="1">
      <c r="A81" s="430"/>
      <c r="B81" s="430"/>
      <c r="C81" s="450"/>
      <c r="D81" s="99" t="s">
        <v>177</v>
      </c>
      <c r="E81" s="85"/>
      <c r="F81" s="85"/>
      <c r="G81" s="89"/>
      <c r="H81" s="85"/>
      <c r="I81" s="85"/>
      <c r="J81" s="85"/>
      <c r="K81" s="85"/>
      <c r="L81" s="85"/>
      <c r="M81" s="85"/>
      <c r="N81" s="85"/>
      <c r="O81" s="85"/>
      <c r="P81" s="85"/>
      <c r="Q81" s="392"/>
      <c r="R81" s="452"/>
      <c r="S81" s="392"/>
      <c r="T81" s="392"/>
      <c r="U81" s="392"/>
      <c r="V81" t="s">
        <v>199</v>
      </c>
    </row>
    <row r="82" spans="1:22">
      <c r="A82" s="430"/>
      <c r="B82" s="430"/>
      <c r="C82" s="449" t="s">
        <v>262</v>
      </c>
      <c r="D82" s="98" t="s">
        <v>172</v>
      </c>
      <c r="E82" s="85"/>
      <c r="F82" s="85"/>
      <c r="G82" s="85"/>
      <c r="H82" s="85">
        <v>1</v>
      </c>
      <c r="I82" s="85"/>
      <c r="J82" s="85"/>
      <c r="K82" s="85"/>
      <c r="L82" s="85">
        <v>1</v>
      </c>
      <c r="M82" s="85"/>
      <c r="N82" s="85"/>
      <c r="O82" s="85"/>
      <c r="P82" s="85">
        <v>1</v>
      </c>
      <c r="Q82" s="407">
        <f>IFERROR(IF(COUNT(E82:P82)&lt;1,0,IF(COUNT(E83:P83)&gt;=COUNT(E82:P82),1,(COUNT(E83:P83)/COUNT(E82:P82)))),0)</f>
        <v>0</v>
      </c>
      <c r="R82" s="452"/>
      <c r="S82" s="408" t="s">
        <v>260</v>
      </c>
      <c r="T82" s="408" t="s">
        <v>263</v>
      </c>
      <c r="U82" s="458" t="s">
        <v>264</v>
      </c>
    </row>
    <row r="83" spans="1:22" ht="14.45" customHeight="1">
      <c r="A83" s="430"/>
      <c r="B83" s="430"/>
      <c r="C83" s="450"/>
      <c r="D83" s="99" t="s">
        <v>177</v>
      </c>
      <c r="E83" s="85"/>
      <c r="F83" s="85"/>
      <c r="G83" s="85"/>
      <c r="H83" s="85"/>
      <c r="I83" s="85"/>
      <c r="J83" s="85"/>
      <c r="K83" s="85"/>
      <c r="L83" s="85"/>
      <c r="M83" s="85"/>
      <c r="N83" s="85"/>
      <c r="O83" s="85"/>
      <c r="P83" s="85"/>
      <c r="Q83" s="392"/>
      <c r="R83" s="452"/>
      <c r="S83" s="392"/>
      <c r="T83" s="392"/>
      <c r="U83" s="459"/>
    </row>
    <row r="84" spans="1:22" ht="14.45" customHeight="1">
      <c r="A84" s="430"/>
      <c r="B84" s="430"/>
      <c r="C84" s="449" t="s">
        <v>265</v>
      </c>
      <c r="D84" s="98" t="s">
        <v>172</v>
      </c>
      <c r="E84" s="85">
        <v>1</v>
      </c>
      <c r="F84" s="85">
        <v>1</v>
      </c>
      <c r="G84" s="85">
        <v>1</v>
      </c>
      <c r="H84" s="85">
        <v>1</v>
      </c>
      <c r="I84" s="85">
        <v>1</v>
      </c>
      <c r="J84" s="85">
        <v>1</v>
      </c>
      <c r="K84" s="85">
        <v>1</v>
      </c>
      <c r="L84" s="85">
        <v>1</v>
      </c>
      <c r="M84" s="85">
        <v>1</v>
      </c>
      <c r="N84" s="85">
        <v>1</v>
      </c>
      <c r="O84" s="85">
        <v>1</v>
      </c>
      <c r="P84" s="85">
        <v>1</v>
      </c>
      <c r="Q84" s="407">
        <f>IFERROR(IF(COUNT(E84:P84)&lt;1,0,IF(COUNT(E85:P85)&gt;=COUNT(E84:P84),1,(COUNT(E85:P85)/COUNT(E84:P84)))),0)</f>
        <v>0</v>
      </c>
      <c r="R84" s="452"/>
      <c r="S84" s="408" t="s">
        <v>260</v>
      </c>
      <c r="T84" s="423" t="s">
        <v>261</v>
      </c>
      <c r="U84" s="403" t="s">
        <v>184</v>
      </c>
      <c r="V84" t="s">
        <v>266</v>
      </c>
    </row>
    <row r="85" spans="1:22" ht="14.45" customHeight="1">
      <c r="A85" s="430"/>
      <c r="B85" s="430"/>
      <c r="C85" s="450"/>
      <c r="D85" s="99" t="s">
        <v>177</v>
      </c>
      <c r="E85" s="85"/>
      <c r="F85" s="85"/>
      <c r="G85" s="89"/>
      <c r="H85" s="85"/>
      <c r="I85" s="85"/>
      <c r="J85" s="85"/>
      <c r="K85" s="85"/>
      <c r="L85" s="85"/>
      <c r="M85" s="85"/>
      <c r="N85" s="85"/>
      <c r="O85" s="85"/>
      <c r="P85" s="85"/>
      <c r="Q85" s="392"/>
      <c r="R85" s="452"/>
      <c r="S85" s="392"/>
      <c r="T85" s="419"/>
      <c r="U85" s="392"/>
    </row>
    <row r="86" spans="1:22">
      <c r="A86" s="430"/>
      <c r="B86" s="430"/>
      <c r="C86" s="449" t="s">
        <v>267</v>
      </c>
      <c r="D86" s="98" t="s">
        <v>172</v>
      </c>
      <c r="E86" s="85">
        <v>1</v>
      </c>
      <c r="F86" s="85">
        <v>1</v>
      </c>
      <c r="G86" s="85">
        <v>1</v>
      </c>
      <c r="H86" s="85">
        <v>1</v>
      </c>
      <c r="I86" s="85">
        <v>1</v>
      </c>
      <c r="J86" s="85">
        <v>1</v>
      </c>
      <c r="K86" s="85">
        <v>1</v>
      </c>
      <c r="L86" s="85">
        <v>1</v>
      </c>
      <c r="M86" s="85">
        <v>1</v>
      </c>
      <c r="N86" s="85">
        <v>1</v>
      </c>
      <c r="O86" s="85">
        <v>1</v>
      </c>
      <c r="P86" s="85">
        <v>1</v>
      </c>
      <c r="Q86" s="407">
        <f>IFERROR(IF(COUNT(E86:P86)&lt;1,0,IF(COUNT(E87:P87)&gt;=COUNT(E86:P86),1,(COUNT(E87:P87)/COUNT(E86:P86)))),0)</f>
        <v>0</v>
      </c>
      <c r="R86" s="452"/>
      <c r="S86" s="408" t="s">
        <v>260</v>
      </c>
      <c r="T86" s="408" t="s">
        <v>268</v>
      </c>
      <c r="U86" s="403" t="s">
        <v>184</v>
      </c>
      <c r="V86" t="s">
        <v>269</v>
      </c>
    </row>
    <row r="87" spans="1:22" ht="14.45" customHeight="1">
      <c r="A87" s="430"/>
      <c r="B87" s="430"/>
      <c r="C87" s="450"/>
      <c r="D87" s="99" t="s">
        <v>177</v>
      </c>
      <c r="E87" s="85"/>
      <c r="F87" s="85"/>
      <c r="G87" s="89"/>
      <c r="H87" s="85"/>
      <c r="I87" s="85"/>
      <c r="J87" s="85"/>
      <c r="K87" s="85"/>
      <c r="L87" s="85"/>
      <c r="M87" s="85"/>
      <c r="N87" s="85"/>
      <c r="O87" s="85"/>
      <c r="P87" s="85"/>
      <c r="Q87" s="392"/>
      <c r="R87" s="452"/>
      <c r="S87" s="392"/>
      <c r="T87" s="392"/>
      <c r="U87" s="392"/>
    </row>
    <row r="88" spans="1:22">
      <c r="A88" s="430"/>
      <c r="B88" s="430"/>
      <c r="C88" s="449" t="s">
        <v>270</v>
      </c>
      <c r="D88" s="98" t="s">
        <v>172</v>
      </c>
      <c r="E88" s="85"/>
      <c r="F88" s="85"/>
      <c r="G88" s="85"/>
      <c r="H88" s="85"/>
      <c r="I88" s="79"/>
      <c r="J88" s="85">
        <v>1</v>
      </c>
      <c r="K88" s="85"/>
      <c r="L88" s="85"/>
      <c r="M88" s="79"/>
      <c r="N88" s="85"/>
      <c r="O88" s="85"/>
      <c r="P88" s="85">
        <v>1</v>
      </c>
      <c r="Q88" s="407">
        <f>IFERROR(IF(COUNT(E88:P88)&lt;1,0,IF(COUNT(E89:P89)&gt;=COUNT(E88:P88),1,(COUNT(E89:P89)/COUNT(E88:P88)))),0)</f>
        <v>0</v>
      </c>
      <c r="R88" s="452"/>
      <c r="S88" s="408" t="s">
        <v>260</v>
      </c>
      <c r="T88" s="408" t="s">
        <v>271</v>
      </c>
      <c r="U88" s="460" t="s">
        <v>272</v>
      </c>
      <c r="V88" t="s">
        <v>225</v>
      </c>
    </row>
    <row r="89" spans="1:22" ht="14.45" customHeight="1">
      <c r="A89" s="430"/>
      <c r="B89" s="430"/>
      <c r="C89" s="450"/>
      <c r="D89" s="99" t="s">
        <v>177</v>
      </c>
      <c r="E89" s="85"/>
      <c r="F89" s="85"/>
      <c r="G89" s="85"/>
      <c r="H89" s="85"/>
      <c r="I89" s="85"/>
      <c r="J89" s="85"/>
      <c r="K89" s="85"/>
      <c r="L89" s="85"/>
      <c r="M89" s="85"/>
      <c r="N89" s="85"/>
      <c r="O89" s="85"/>
      <c r="P89" s="85"/>
      <c r="Q89" s="392"/>
      <c r="R89" s="452"/>
      <c r="S89" s="392"/>
      <c r="T89" s="392"/>
      <c r="U89" s="392"/>
    </row>
    <row r="90" spans="1:22">
      <c r="A90" s="430"/>
      <c r="B90" s="430"/>
      <c r="C90" s="449" t="s">
        <v>273</v>
      </c>
      <c r="D90" s="98" t="s">
        <v>172</v>
      </c>
      <c r="E90" s="85"/>
      <c r="F90" s="85"/>
      <c r="G90" s="85"/>
      <c r="H90" s="85"/>
      <c r="I90" s="85"/>
      <c r="J90" s="85"/>
      <c r="K90" s="85"/>
      <c r="L90" s="85"/>
      <c r="M90" s="85">
        <v>1</v>
      </c>
      <c r="N90" s="85"/>
      <c r="O90" s="85"/>
      <c r="P90" s="85"/>
      <c r="Q90" s="407">
        <f>IFERROR(IF(COUNT(E90:P90)&lt;1,0,IF(COUNT(E91:P91)&gt;=COUNT(E90:P90),1,(COUNT(E91:P91)/COUNT(E90:P90)))),0)</f>
        <v>0</v>
      </c>
      <c r="R90" s="452"/>
      <c r="S90" s="408" t="s">
        <v>260</v>
      </c>
      <c r="T90" s="408" t="s">
        <v>274</v>
      </c>
      <c r="U90" s="403" t="s">
        <v>275</v>
      </c>
      <c r="V90" t="s">
        <v>225</v>
      </c>
    </row>
    <row r="91" spans="1:22" ht="14.45" customHeight="1">
      <c r="A91" s="430"/>
      <c r="B91" s="430"/>
      <c r="C91" s="450"/>
      <c r="D91" s="99" t="s">
        <v>177</v>
      </c>
      <c r="E91" s="85"/>
      <c r="F91" s="85"/>
      <c r="G91" s="85"/>
      <c r="H91" s="85"/>
      <c r="I91" s="85"/>
      <c r="J91" s="85"/>
      <c r="K91" s="85"/>
      <c r="L91" s="85"/>
      <c r="M91" s="85"/>
      <c r="N91" s="85"/>
      <c r="O91" s="85"/>
      <c r="P91" s="85"/>
      <c r="Q91" s="392"/>
      <c r="R91" s="452"/>
      <c r="S91" s="392"/>
      <c r="T91" s="392"/>
      <c r="U91" s="392"/>
    </row>
    <row r="92" spans="1:22">
      <c r="A92" s="430"/>
      <c r="B92" s="430"/>
      <c r="C92" s="467" t="s">
        <v>276</v>
      </c>
      <c r="D92" s="98" t="s">
        <v>172</v>
      </c>
      <c r="E92" s="85"/>
      <c r="F92" s="85"/>
      <c r="G92" s="85"/>
      <c r="H92" s="85"/>
      <c r="I92" s="85">
        <v>1</v>
      </c>
      <c r="J92" s="85"/>
      <c r="K92" s="85"/>
      <c r="L92" s="85"/>
      <c r="M92" s="85"/>
      <c r="N92" s="85"/>
      <c r="O92" s="85"/>
      <c r="P92" s="85"/>
      <c r="Q92" s="407">
        <f>IFERROR(IF(COUNT(E92:P92)&lt;1,0,IF(COUNT(E93:P93)&gt;=COUNT(E92:P92),1,(COUNT(E93:P93)/COUNT(E92:P92)))),0)</f>
        <v>0</v>
      </c>
      <c r="R92" s="452"/>
      <c r="S92" s="408" t="s">
        <v>260</v>
      </c>
      <c r="T92" s="408" t="s">
        <v>277</v>
      </c>
      <c r="U92" s="458" t="s">
        <v>255</v>
      </c>
      <c r="V92" t="s">
        <v>225</v>
      </c>
    </row>
    <row r="93" spans="1:22">
      <c r="A93" s="430"/>
      <c r="B93" s="430"/>
      <c r="C93" s="468"/>
      <c r="D93" s="99" t="s">
        <v>177</v>
      </c>
      <c r="E93" s="85"/>
      <c r="F93" s="85"/>
      <c r="G93" s="85"/>
      <c r="H93" s="85"/>
      <c r="I93" s="85"/>
      <c r="J93" s="85"/>
      <c r="K93" s="85"/>
      <c r="L93" s="85"/>
      <c r="M93" s="85"/>
      <c r="N93" s="85"/>
      <c r="O93" s="85"/>
      <c r="P93" s="85"/>
      <c r="Q93" s="392"/>
      <c r="R93" s="452"/>
      <c r="S93" s="392"/>
      <c r="T93" s="392"/>
      <c r="U93" s="459"/>
    </row>
    <row r="94" spans="1:22">
      <c r="A94" s="430"/>
      <c r="B94" s="430"/>
      <c r="C94" s="469" t="s">
        <v>278</v>
      </c>
      <c r="D94" s="98" t="s">
        <v>172</v>
      </c>
      <c r="E94" s="85"/>
      <c r="F94" s="85"/>
      <c r="G94" s="85">
        <v>1</v>
      </c>
      <c r="H94" s="85"/>
      <c r="I94" s="85"/>
      <c r="J94" s="85">
        <v>1</v>
      </c>
      <c r="K94" s="85"/>
      <c r="L94" s="85"/>
      <c r="M94" s="85">
        <v>1</v>
      </c>
      <c r="N94" s="85"/>
      <c r="O94" s="85"/>
      <c r="P94" s="85">
        <v>1</v>
      </c>
      <c r="Q94" s="407">
        <f>IFERROR(IF(COUNT(E94:P94)&lt;1,0,IF(COUNT(E95:P95)&gt;=COUNT(E94:P94),1,(COUNT(E95:P95)/COUNT(E94:P94)))),0)</f>
        <v>0</v>
      </c>
      <c r="R94" s="452"/>
      <c r="S94" s="408" t="s">
        <v>260</v>
      </c>
      <c r="T94" s="408" t="s">
        <v>279</v>
      </c>
      <c r="U94" s="458" t="s">
        <v>255</v>
      </c>
      <c r="V94" t="s">
        <v>225</v>
      </c>
    </row>
    <row r="95" spans="1:22">
      <c r="A95" s="430"/>
      <c r="B95" s="430"/>
      <c r="C95" s="469"/>
      <c r="D95" s="99" t="s">
        <v>177</v>
      </c>
      <c r="E95" s="85"/>
      <c r="F95" s="85"/>
      <c r="G95" s="85"/>
      <c r="H95" s="85"/>
      <c r="I95" s="85"/>
      <c r="J95" s="85"/>
      <c r="K95" s="85"/>
      <c r="L95" s="85"/>
      <c r="M95" s="85"/>
      <c r="N95" s="85"/>
      <c r="O95" s="85"/>
      <c r="P95" s="85"/>
      <c r="Q95" s="392"/>
      <c r="R95" s="452"/>
      <c r="S95" s="392"/>
      <c r="T95" s="392"/>
      <c r="U95" s="459"/>
    </row>
    <row r="96" spans="1:22">
      <c r="A96" s="430"/>
      <c r="B96" s="430"/>
      <c r="C96" s="449" t="s">
        <v>280</v>
      </c>
      <c r="D96" s="98" t="s">
        <v>172</v>
      </c>
      <c r="E96" s="85"/>
      <c r="F96" s="85">
        <v>1</v>
      </c>
      <c r="G96" s="85"/>
      <c r="H96" s="85"/>
      <c r="I96" s="85"/>
      <c r="J96" s="79"/>
      <c r="K96" s="85"/>
      <c r="L96" s="79"/>
      <c r="M96" s="85">
        <v>1</v>
      </c>
      <c r="N96" s="85"/>
      <c r="O96" s="85"/>
      <c r="P96" s="85"/>
      <c r="Q96" s="407">
        <f>IFERROR(IF(COUNT(E96:P96)&lt;1,0,IF(COUNT(E97:P97)&gt;=COUNT(E96:P96),1,(COUNT(E97:P97)/COUNT(E96:P96)))),0)</f>
        <v>0</v>
      </c>
      <c r="R96" s="452"/>
      <c r="S96" s="408" t="s">
        <v>260</v>
      </c>
      <c r="T96" s="403" t="s">
        <v>281</v>
      </c>
      <c r="U96" s="403" t="s">
        <v>184</v>
      </c>
      <c r="V96" t="s">
        <v>225</v>
      </c>
    </row>
    <row r="97" spans="1:22">
      <c r="A97" s="430"/>
      <c r="B97" s="430"/>
      <c r="C97" s="450"/>
      <c r="D97" s="99" t="s">
        <v>177</v>
      </c>
      <c r="E97" s="85"/>
      <c r="F97" s="85"/>
      <c r="G97" s="85"/>
      <c r="H97" s="85"/>
      <c r="I97" s="85"/>
      <c r="J97" s="85"/>
      <c r="K97" s="85"/>
      <c r="L97" s="85"/>
      <c r="M97" s="85"/>
      <c r="N97" s="85"/>
      <c r="O97" s="85"/>
      <c r="P97" s="85"/>
      <c r="Q97" s="392"/>
      <c r="R97" s="453"/>
      <c r="S97" s="392"/>
      <c r="T97" s="392"/>
      <c r="U97" s="392"/>
    </row>
    <row r="98" spans="1:22">
      <c r="A98" s="466" t="s">
        <v>282</v>
      </c>
      <c r="B98" s="435"/>
      <c r="C98" s="436"/>
      <c r="D98" s="373"/>
      <c r="E98" s="373"/>
      <c r="F98" s="373"/>
      <c r="G98" s="373"/>
      <c r="H98" s="373"/>
      <c r="I98" s="373"/>
      <c r="J98" s="373"/>
      <c r="K98" s="373"/>
      <c r="L98" s="373"/>
      <c r="M98" s="373"/>
      <c r="N98" s="373"/>
      <c r="O98" s="373"/>
      <c r="P98" s="373"/>
      <c r="Q98" s="373"/>
      <c r="R98" s="373"/>
      <c r="S98" s="373"/>
      <c r="T98" s="373"/>
      <c r="U98" s="374"/>
    </row>
    <row r="99" spans="1:22" ht="14.45" customHeight="1">
      <c r="A99" s="427" t="s">
        <v>283</v>
      </c>
      <c r="B99" s="430" t="s">
        <v>284</v>
      </c>
      <c r="C99" s="470" t="s">
        <v>285</v>
      </c>
      <c r="D99" s="98" t="s">
        <v>172</v>
      </c>
      <c r="E99" s="85"/>
      <c r="F99" s="85">
        <v>1</v>
      </c>
      <c r="G99" s="85"/>
      <c r="H99" s="85"/>
      <c r="I99" s="85"/>
      <c r="J99" s="79"/>
      <c r="K99" s="85"/>
      <c r="L99" s="85"/>
      <c r="M99" s="85"/>
      <c r="N99" s="85"/>
      <c r="O99" s="85"/>
      <c r="P99" s="85"/>
      <c r="Q99" s="407">
        <f>IFERROR(IF(COUNT(E99:P99)&lt;1,0,IF(COUNT(E100:P100)&gt;=COUNT(E99:P99),1,(COUNT(E100:P100)/COUNT(E99:P99)))),0)</f>
        <v>0</v>
      </c>
      <c r="R99" s="407">
        <f>AVERAGE(Q99:Q106)</f>
        <v>0</v>
      </c>
      <c r="S99" s="408" t="s">
        <v>286</v>
      </c>
      <c r="T99" s="408" t="s">
        <v>287</v>
      </c>
      <c r="U99" s="403" t="s">
        <v>184</v>
      </c>
      <c r="V99" t="s">
        <v>288</v>
      </c>
    </row>
    <row r="100" spans="1:22">
      <c r="A100" s="428"/>
      <c r="B100" s="430"/>
      <c r="C100" s="471"/>
      <c r="D100" s="99" t="s">
        <v>177</v>
      </c>
      <c r="E100" s="85"/>
      <c r="F100" s="85"/>
      <c r="G100" s="85"/>
      <c r="H100" s="85"/>
      <c r="I100" s="85"/>
      <c r="J100" s="85"/>
      <c r="K100" s="85"/>
      <c r="L100" s="85"/>
      <c r="M100" s="85"/>
      <c r="N100" s="85"/>
      <c r="O100" s="85"/>
      <c r="P100" s="85"/>
      <c r="Q100" s="392"/>
      <c r="R100" s="420"/>
      <c r="S100" s="392"/>
      <c r="T100" s="392"/>
      <c r="U100" s="392"/>
      <c r="V100" t="s">
        <v>288</v>
      </c>
    </row>
    <row r="101" spans="1:22" ht="14.45" customHeight="1">
      <c r="A101" s="428"/>
      <c r="B101" s="430"/>
      <c r="C101" s="449" t="s">
        <v>289</v>
      </c>
      <c r="D101" s="98" t="s">
        <v>172</v>
      </c>
      <c r="E101" s="85">
        <v>1</v>
      </c>
      <c r="F101" s="85">
        <v>1</v>
      </c>
      <c r="G101" s="85">
        <v>1</v>
      </c>
      <c r="H101" s="85">
        <v>1</v>
      </c>
      <c r="I101" s="85">
        <v>1</v>
      </c>
      <c r="J101" s="85">
        <v>1</v>
      </c>
      <c r="K101" s="85">
        <v>1</v>
      </c>
      <c r="L101" s="85">
        <v>1</v>
      </c>
      <c r="M101" s="85">
        <v>1</v>
      </c>
      <c r="N101" s="85">
        <v>1</v>
      </c>
      <c r="O101" s="85">
        <v>1</v>
      </c>
      <c r="P101" s="85">
        <v>1</v>
      </c>
      <c r="Q101" s="407">
        <f>IFERROR(IF(COUNT(E101:P101)&lt;1,0,IF(COUNT(E102:P102)&gt;=COUNT(E101:P101),1,(COUNT(E102:P102)/COUNT(E101:P101)))),0)</f>
        <v>0</v>
      </c>
      <c r="R101" s="420"/>
      <c r="S101" s="408" t="s">
        <v>286</v>
      </c>
      <c r="T101" s="408" t="s">
        <v>290</v>
      </c>
      <c r="U101" s="403" t="s">
        <v>291</v>
      </c>
      <c r="V101" t="s">
        <v>288</v>
      </c>
    </row>
    <row r="102" spans="1:22" ht="14.45" customHeight="1">
      <c r="A102" s="428"/>
      <c r="B102" s="430"/>
      <c r="C102" s="450"/>
      <c r="D102" s="99" t="s">
        <v>177</v>
      </c>
      <c r="E102" s="85"/>
      <c r="F102" s="85"/>
      <c r="G102" s="89"/>
      <c r="H102" s="85"/>
      <c r="I102" s="85"/>
      <c r="J102" s="85"/>
      <c r="K102" s="85"/>
      <c r="L102" s="85"/>
      <c r="M102" s="85"/>
      <c r="N102" s="85"/>
      <c r="O102" s="85"/>
      <c r="P102" s="85"/>
      <c r="Q102" s="392"/>
      <c r="R102" s="420"/>
      <c r="S102" s="392"/>
      <c r="T102" s="392"/>
      <c r="U102" s="392"/>
      <c r="V102" t="s">
        <v>288</v>
      </c>
    </row>
    <row r="103" spans="1:22">
      <c r="A103" s="428"/>
      <c r="B103" s="430"/>
      <c r="C103" s="472" t="s">
        <v>292</v>
      </c>
      <c r="D103" s="98" t="s">
        <v>172</v>
      </c>
      <c r="E103" s="85"/>
      <c r="F103" s="85"/>
      <c r="G103" s="85"/>
      <c r="H103" s="85"/>
      <c r="I103" s="79"/>
      <c r="J103" s="85"/>
      <c r="K103" s="85"/>
      <c r="L103" s="85">
        <v>1</v>
      </c>
      <c r="M103" s="85"/>
      <c r="N103" s="85"/>
      <c r="O103" s="85"/>
      <c r="Q103" s="407">
        <f>IFERROR(IF(COUNT(E103:O103)&lt;1,0,IF(COUNT(E104:P104)&gt;=COUNT(E103:O103),1,(COUNT(E104:P104)/COUNT(E103:O103)))),0)</f>
        <v>0</v>
      </c>
      <c r="R103" s="420"/>
      <c r="S103" s="408" t="s">
        <v>286</v>
      </c>
      <c r="T103" s="408" t="s">
        <v>293</v>
      </c>
      <c r="U103" s="460" t="s">
        <v>272</v>
      </c>
      <c r="V103" t="s">
        <v>294</v>
      </c>
    </row>
    <row r="104" spans="1:22" ht="14.45" customHeight="1">
      <c r="A104" s="428"/>
      <c r="B104" s="430"/>
      <c r="C104" s="473"/>
      <c r="D104" s="99" t="s">
        <v>177</v>
      </c>
      <c r="E104" s="85"/>
      <c r="F104" s="85"/>
      <c r="G104" s="85"/>
      <c r="H104" s="85"/>
      <c r="I104" s="85"/>
      <c r="J104" s="85"/>
      <c r="K104" s="85"/>
      <c r="L104" s="85"/>
      <c r="M104" s="85"/>
      <c r="N104" s="85"/>
      <c r="O104" s="85"/>
      <c r="P104" s="85"/>
      <c r="Q104" s="421"/>
      <c r="R104" s="420"/>
      <c r="S104" s="454"/>
      <c r="T104" s="454"/>
      <c r="U104" s="461"/>
    </row>
    <row r="105" spans="1:22">
      <c r="A105" s="428"/>
      <c r="B105" s="430"/>
      <c r="C105" s="449" t="s">
        <v>295</v>
      </c>
      <c r="D105" s="98" t="s">
        <v>172</v>
      </c>
      <c r="E105" s="85">
        <v>1</v>
      </c>
      <c r="F105" s="85">
        <v>1</v>
      </c>
      <c r="G105" s="85">
        <v>1</v>
      </c>
      <c r="H105" s="85">
        <v>1</v>
      </c>
      <c r="I105" s="85">
        <v>1</v>
      </c>
      <c r="J105" s="85">
        <v>1</v>
      </c>
      <c r="K105" s="85">
        <v>1</v>
      </c>
      <c r="L105" s="85">
        <v>1</v>
      </c>
      <c r="M105" s="85">
        <v>1</v>
      </c>
      <c r="N105" s="85">
        <v>1</v>
      </c>
      <c r="O105" s="85">
        <v>1</v>
      </c>
      <c r="P105" s="85">
        <v>1</v>
      </c>
      <c r="Q105" s="407">
        <f>IFERROR(IF(COUNT(E105:P105)&lt;1,0,IF(COUNT(E106:P106)&gt;=COUNT(E105:P105),1,(COUNT(E106:P106)/COUNT(E105:P105)))),0)</f>
        <v>0</v>
      </c>
      <c r="R105" s="420"/>
      <c r="S105" s="408" t="s">
        <v>286</v>
      </c>
      <c r="T105" s="408" t="s">
        <v>296</v>
      </c>
      <c r="U105" s="403" t="s">
        <v>297</v>
      </c>
      <c r="V105" t="s">
        <v>288</v>
      </c>
    </row>
    <row r="106" spans="1:22" ht="14.45" customHeight="1">
      <c r="A106" s="428"/>
      <c r="B106" s="430"/>
      <c r="C106" s="450"/>
      <c r="D106" s="99" t="s">
        <v>177</v>
      </c>
      <c r="E106" s="85"/>
      <c r="F106" s="85"/>
      <c r="G106" s="89"/>
      <c r="H106" s="85"/>
      <c r="I106" s="85"/>
      <c r="J106" s="85"/>
      <c r="K106" s="85"/>
      <c r="L106" s="85"/>
      <c r="M106" s="85"/>
      <c r="N106" s="85"/>
      <c r="O106" s="85"/>
      <c r="P106" s="85"/>
      <c r="Q106" s="392"/>
      <c r="R106" s="421"/>
      <c r="S106" s="392"/>
      <c r="T106" s="392"/>
      <c r="U106" s="392"/>
      <c r="V106" t="s">
        <v>288</v>
      </c>
    </row>
    <row r="107" spans="1:22">
      <c r="A107" s="397" t="s">
        <v>298</v>
      </c>
      <c r="B107" s="435"/>
      <c r="C107" s="436"/>
      <c r="D107" s="373"/>
      <c r="E107" s="373"/>
      <c r="F107" s="373"/>
      <c r="G107" s="373"/>
      <c r="H107" s="373"/>
      <c r="I107" s="373"/>
      <c r="J107" s="373"/>
      <c r="K107" s="373"/>
      <c r="L107" s="373"/>
      <c r="M107" s="373"/>
      <c r="N107" s="373"/>
      <c r="O107" s="373"/>
      <c r="P107" s="373"/>
      <c r="Q107" s="373"/>
      <c r="R107" s="373"/>
      <c r="S107" s="373"/>
      <c r="T107" s="373"/>
      <c r="U107" s="374"/>
    </row>
    <row r="108" spans="1:22" ht="14.45" customHeight="1">
      <c r="A108" s="474" t="s">
        <v>299</v>
      </c>
      <c r="B108" s="430" t="s">
        <v>300</v>
      </c>
      <c r="C108" s="431" t="s">
        <v>301</v>
      </c>
      <c r="D108" s="83" t="s">
        <v>172</v>
      </c>
      <c r="E108" s="85"/>
      <c r="F108" s="85"/>
      <c r="G108" s="85"/>
      <c r="H108" s="85">
        <v>1</v>
      </c>
      <c r="I108" s="85"/>
      <c r="J108" s="85"/>
      <c r="K108" s="85"/>
      <c r="L108" s="85"/>
      <c r="M108" s="79"/>
      <c r="N108" s="85"/>
      <c r="O108" s="85"/>
      <c r="P108" s="85"/>
      <c r="Q108" s="407">
        <f>IFERROR(IF(COUNT(E108:P108)&lt;1,0,IF(COUNT(E109:P109)&gt;=COUNT(E108:P108),1,(COUNT(E109:P109)/COUNT(E108:P108)))),0)</f>
        <v>0</v>
      </c>
      <c r="R108" s="407">
        <f>AVERAGE(Q108:Q111)</f>
        <v>0</v>
      </c>
      <c r="S108" s="408" t="s">
        <v>286</v>
      </c>
      <c r="T108" s="408" t="s">
        <v>287</v>
      </c>
      <c r="U108" s="403" t="s">
        <v>255</v>
      </c>
      <c r="V108" t="s">
        <v>176</v>
      </c>
    </row>
    <row r="109" spans="1:22" ht="14.45" customHeight="1">
      <c r="A109" s="474"/>
      <c r="B109" s="430"/>
      <c r="C109" s="396"/>
      <c r="D109" s="88" t="s">
        <v>177</v>
      </c>
      <c r="E109" s="85"/>
      <c r="F109" s="85"/>
      <c r="G109" s="85"/>
      <c r="H109" s="85"/>
      <c r="I109" s="85"/>
      <c r="J109" s="85"/>
      <c r="K109" s="85"/>
      <c r="L109" s="85"/>
      <c r="M109" s="85"/>
      <c r="N109" s="85"/>
      <c r="O109" s="85"/>
      <c r="P109" s="85"/>
      <c r="Q109" s="392"/>
      <c r="R109" s="420"/>
      <c r="S109" s="392"/>
      <c r="T109" s="392"/>
      <c r="U109" s="392"/>
      <c r="V109" t="s">
        <v>176</v>
      </c>
    </row>
    <row r="110" spans="1:22">
      <c r="A110" s="474"/>
      <c r="B110" s="430"/>
      <c r="C110" s="431" t="s">
        <v>302</v>
      </c>
      <c r="D110" s="83" t="s">
        <v>172</v>
      </c>
      <c r="E110" s="85"/>
      <c r="F110" s="85"/>
      <c r="G110" s="85"/>
      <c r="H110" s="85">
        <v>1</v>
      </c>
      <c r="I110" s="85"/>
      <c r="J110" s="85"/>
      <c r="K110" s="85"/>
      <c r="L110" s="85"/>
      <c r="N110" s="85">
        <v>1</v>
      </c>
      <c r="O110" s="85"/>
      <c r="P110" s="85"/>
      <c r="Q110" s="407">
        <f>IFERROR(IF(COUNT(E110:P110)&lt;1,0,IF(COUNT(E111:P111)&gt;=COUNT(E110:P110),1,(COUNT(E111:P111)/COUNT(E110:P110)))),0)</f>
        <v>0</v>
      </c>
      <c r="R110" s="420"/>
      <c r="S110" s="408" t="s">
        <v>286</v>
      </c>
      <c r="T110" s="408" t="s">
        <v>246</v>
      </c>
      <c r="U110" s="403" t="s">
        <v>255</v>
      </c>
      <c r="V110" t="s">
        <v>303</v>
      </c>
    </row>
    <row r="111" spans="1:22" ht="14.45" customHeight="1">
      <c r="A111" s="475"/>
      <c r="B111" s="430"/>
      <c r="C111" s="396"/>
      <c r="D111" s="88" t="s">
        <v>177</v>
      </c>
      <c r="E111" s="85"/>
      <c r="F111" s="85"/>
      <c r="G111" s="85"/>
      <c r="H111" s="85"/>
      <c r="I111" s="85"/>
      <c r="J111" s="85"/>
      <c r="K111" s="85"/>
      <c r="L111" s="85"/>
      <c r="M111" s="85"/>
      <c r="N111" s="85"/>
      <c r="O111" s="85"/>
      <c r="P111" s="85"/>
      <c r="Q111" s="392"/>
      <c r="R111" s="420"/>
      <c r="S111" s="392"/>
      <c r="T111" s="392"/>
      <c r="U111" s="392"/>
      <c r="V111" t="s">
        <v>303</v>
      </c>
    </row>
    <row r="112" spans="1:22">
      <c r="A112" s="397" t="s">
        <v>304</v>
      </c>
      <c r="B112" s="435"/>
      <c r="C112" s="436"/>
      <c r="D112" s="373"/>
      <c r="E112" s="373"/>
      <c r="F112" s="373"/>
      <c r="G112" s="373"/>
      <c r="H112" s="373"/>
      <c r="I112" s="373"/>
      <c r="J112" s="373"/>
      <c r="K112" s="373"/>
      <c r="L112" s="373"/>
      <c r="M112" s="373"/>
      <c r="N112" s="373"/>
      <c r="O112" s="373"/>
      <c r="P112" s="373"/>
      <c r="Q112" s="373"/>
      <c r="R112" s="373"/>
      <c r="S112" s="373"/>
      <c r="T112" s="373"/>
      <c r="U112" s="374"/>
    </row>
    <row r="113" spans="1:22" ht="14.45" customHeight="1">
      <c r="A113" s="474" t="s">
        <v>305</v>
      </c>
      <c r="B113" s="430" t="s">
        <v>306</v>
      </c>
      <c r="C113" s="431" t="s">
        <v>307</v>
      </c>
      <c r="D113" s="98" t="s">
        <v>172</v>
      </c>
      <c r="E113" s="85"/>
      <c r="F113" s="85">
        <v>1</v>
      </c>
      <c r="G113" s="85"/>
      <c r="H113" s="85"/>
      <c r="I113" s="85"/>
      <c r="J113" s="79"/>
      <c r="K113" s="85"/>
      <c r="L113" s="85"/>
      <c r="M113" s="85"/>
      <c r="N113" s="85"/>
      <c r="O113" s="85"/>
      <c r="P113" s="85"/>
      <c r="Q113" s="407">
        <f>IFERROR(IF(COUNT(E113:P113)&lt;1,0,IF(COUNT(E114:P114)&gt;=COUNT(E113:P113),1,(COUNT(E114:P114)/COUNT(E113:P113)))),0)</f>
        <v>0</v>
      </c>
      <c r="R113" s="407">
        <f>AVERAGE(Q113:Q116)</f>
        <v>0</v>
      </c>
      <c r="S113" s="408" t="s">
        <v>286</v>
      </c>
      <c r="T113" s="408" t="s">
        <v>308</v>
      </c>
      <c r="U113" s="403" t="s">
        <v>184</v>
      </c>
      <c r="V113" t="s">
        <v>176</v>
      </c>
    </row>
    <row r="114" spans="1:22" ht="14.45" customHeight="1">
      <c r="A114" s="474"/>
      <c r="B114" s="430"/>
      <c r="C114" s="396"/>
      <c r="D114" s="99" t="s">
        <v>177</v>
      </c>
      <c r="E114" s="85"/>
      <c r="F114" s="85"/>
      <c r="G114" s="85"/>
      <c r="H114" s="85"/>
      <c r="I114" s="85"/>
      <c r="J114" s="85"/>
      <c r="K114" s="85"/>
      <c r="L114" s="85"/>
      <c r="M114" s="85"/>
      <c r="N114" s="85"/>
      <c r="O114" s="85"/>
      <c r="P114" s="85"/>
      <c r="Q114" s="392"/>
      <c r="R114" s="420"/>
      <c r="S114" s="392"/>
      <c r="T114" s="392"/>
      <c r="U114" s="392"/>
      <c r="V114" t="s">
        <v>176</v>
      </c>
    </row>
    <row r="115" spans="1:22" ht="14.45" customHeight="1">
      <c r="A115" s="474"/>
      <c r="B115" s="430"/>
      <c r="C115" s="431" t="s">
        <v>309</v>
      </c>
      <c r="D115" s="98" t="s">
        <v>172</v>
      </c>
      <c r="E115" s="85"/>
      <c r="F115" s="85"/>
      <c r="G115" s="85"/>
      <c r="H115" s="85"/>
      <c r="I115" s="85">
        <v>1</v>
      </c>
      <c r="J115" s="79"/>
      <c r="K115" s="85"/>
      <c r="L115" s="85"/>
      <c r="M115" s="85"/>
      <c r="N115" s="85"/>
      <c r="O115" s="85">
        <v>1</v>
      </c>
      <c r="P115" s="85"/>
      <c r="Q115" s="407">
        <f>IFERROR(IF(COUNT(E115:P115)&lt;1,0,IF(COUNT(E116:P116)&gt;=COUNT(E115:P115),1,(COUNT(E116:P116)/COUNT(E115:P115)))),0)</f>
        <v>0</v>
      </c>
      <c r="R115" s="420"/>
      <c r="S115" s="408" t="s">
        <v>286</v>
      </c>
      <c r="T115" s="408" t="s">
        <v>310</v>
      </c>
      <c r="U115" s="403" t="s">
        <v>184</v>
      </c>
      <c r="V115" t="s">
        <v>303</v>
      </c>
    </row>
    <row r="116" spans="1:22" ht="14.45" customHeight="1">
      <c r="A116" s="475"/>
      <c r="B116" s="430"/>
      <c r="C116" s="396"/>
      <c r="D116" s="99" t="s">
        <v>177</v>
      </c>
      <c r="E116" s="85"/>
      <c r="F116" s="85"/>
      <c r="G116" s="85"/>
      <c r="H116" s="85"/>
      <c r="I116" s="85"/>
      <c r="J116" s="85"/>
      <c r="K116" s="85"/>
      <c r="L116" s="85"/>
      <c r="M116" s="85"/>
      <c r="N116" s="85"/>
      <c r="O116" s="85"/>
      <c r="P116" s="85"/>
      <c r="Q116" s="392"/>
      <c r="R116" s="420"/>
      <c r="S116" s="392"/>
      <c r="T116" s="392"/>
      <c r="U116" s="392"/>
      <c r="V116" t="s">
        <v>303</v>
      </c>
    </row>
    <row r="117" spans="1:22" ht="14.45" customHeight="1">
      <c r="A117" s="397" t="s">
        <v>311</v>
      </c>
      <c r="B117" s="435"/>
      <c r="C117" s="436"/>
      <c r="D117" s="373"/>
      <c r="E117" s="373"/>
      <c r="F117" s="373"/>
      <c r="G117" s="373"/>
      <c r="H117" s="373"/>
      <c r="I117" s="373"/>
      <c r="J117" s="373"/>
      <c r="K117" s="373"/>
      <c r="L117" s="373"/>
      <c r="M117" s="373"/>
      <c r="N117" s="373"/>
      <c r="O117" s="373"/>
      <c r="P117" s="373"/>
      <c r="Q117" s="373"/>
      <c r="R117" s="373"/>
      <c r="S117" s="373"/>
      <c r="T117" s="373"/>
      <c r="U117" s="374"/>
    </row>
    <row r="118" spans="1:22" ht="14.45" customHeight="1">
      <c r="A118" s="474" t="s">
        <v>312</v>
      </c>
      <c r="B118" s="430" t="s">
        <v>313</v>
      </c>
      <c r="C118" s="431" t="s">
        <v>314</v>
      </c>
      <c r="D118" s="98" t="s">
        <v>172</v>
      </c>
      <c r="E118" s="85"/>
      <c r="F118" s="85">
        <v>1</v>
      </c>
      <c r="G118" s="85"/>
      <c r="H118" s="85"/>
      <c r="I118" s="85"/>
      <c r="J118" s="79"/>
      <c r="K118" s="85"/>
      <c r="L118" s="85"/>
      <c r="M118" s="85"/>
      <c r="N118" s="85"/>
      <c r="O118" s="85"/>
      <c r="P118" s="85"/>
      <c r="Q118" s="407">
        <f>IFERROR(IF(COUNT(E118:P118)&lt;1,0,IF(COUNT(E119:P119)&gt;=COUNT(E118:P118),1,(COUNT(E119:P119)/COUNT(E118:P118)))),0)</f>
        <v>0</v>
      </c>
      <c r="R118" s="407">
        <f>AVERAGE(Q118:Q121)</f>
        <v>0</v>
      </c>
      <c r="S118" s="408" t="s">
        <v>286</v>
      </c>
      <c r="T118" s="408" t="s">
        <v>308</v>
      </c>
      <c r="U118" s="403" t="s">
        <v>184</v>
      </c>
      <c r="V118" t="s">
        <v>176</v>
      </c>
    </row>
    <row r="119" spans="1:22" ht="14.45" customHeight="1">
      <c r="A119" s="474"/>
      <c r="B119" s="430"/>
      <c r="C119" s="396"/>
      <c r="D119" s="99" t="s">
        <v>177</v>
      </c>
      <c r="E119" s="85"/>
      <c r="F119" s="85"/>
      <c r="G119" s="85"/>
      <c r="H119" s="85"/>
      <c r="I119" s="85"/>
      <c r="J119" s="85"/>
      <c r="K119" s="85"/>
      <c r="L119" s="85"/>
      <c r="M119" s="85"/>
      <c r="N119" s="85"/>
      <c r="O119" s="85"/>
      <c r="P119" s="85"/>
      <c r="Q119" s="392"/>
      <c r="R119" s="420"/>
      <c r="S119" s="392"/>
      <c r="T119" s="392"/>
      <c r="U119" s="392"/>
      <c r="V119" t="s">
        <v>176</v>
      </c>
    </row>
    <row r="120" spans="1:22" ht="14.45" customHeight="1">
      <c r="A120" s="474"/>
      <c r="B120" s="430"/>
      <c r="C120" s="431" t="s">
        <v>309</v>
      </c>
      <c r="D120" s="98" t="s">
        <v>172</v>
      </c>
      <c r="E120" s="85"/>
      <c r="F120" s="85"/>
      <c r="G120" s="85"/>
      <c r="H120" s="85"/>
      <c r="I120" s="85">
        <v>1</v>
      </c>
      <c r="J120" s="79"/>
      <c r="K120" s="85"/>
      <c r="L120" s="85"/>
      <c r="M120" s="85"/>
      <c r="N120" s="85"/>
      <c r="O120" s="85">
        <v>1</v>
      </c>
      <c r="P120" s="85"/>
      <c r="Q120" s="407">
        <f>IFERROR(IF(COUNT(E120:P120)&lt;1,0,IF(COUNT(E121:P121)&gt;=COUNT(E120:P120),1,(COUNT(E121:P121)/COUNT(E120:P120)))),0)</f>
        <v>0</v>
      </c>
      <c r="R120" s="420"/>
      <c r="S120" s="408" t="s">
        <v>286</v>
      </c>
      <c r="T120" s="408" t="s">
        <v>310</v>
      </c>
      <c r="U120" s="403" t="s">
        <v>184</v>
      </c>
      <c r="V120" t="s">
        <v>303</v>
      </c>
    </row>
    <row r="121" spans="1:22" ht="14.45" customHeight="1">
      <c r="A121" s="475"/>
      <c r="B121" s="430"/>
      <c r="C121" s="396"/>
      <c r="D121" s="99" t="s">
        <v>177</v>
      </c>
      <c r="E121" s="85"/>
      <c r="F121" s="85"/>
      <c r="G121" s="85"/>
      <c r="H121" s="85"/>
      <c r="I121" s="85"/>
      <c r="J121" s="85"/>
      <c r="K121" s="85"/>
      <c r="L121" s="85"/>
      <c r="M121" s="85"/>
      <c r="N121" s="85"/>
      <c r="O121" s="85"/>
      <c r="P121" s="85"/>
      <c r="Q121" s="392"/>
      <c r="R121" s="420"/>
      <c r="S121" s="392"/>
      <c r="T121" s="392"/>
      <c r="U121" s="392"/>
      <c r="V121" t="s">
        <v>303</v>
      </c>
    </row>
    <row r="122" spans="1:22" ht="14.45" customHeight="1">
      <c r="A122" s="397" t="s">
        <v>315</v>
      </c>
      <c r="B122" s="435"/>
      <c r="C122" s="436"/>
      <c r="D122" s="373"/>
      <c r="E122" s="373"/>
      <c r="F122" s="373"/>
      <c r="G122" s="373"/>
      <c r="H122" s="373"/>
      <c r="I122" s="373"/>
      <c r="J122" s="373"/>
      <c r="K122" s="373"/>
      <c r="L122" s="373"/>
      <c r="M122" s="373"/>
      <c r="N122" s="373"/>
      <c r="O122" s="373"/>
      <c r="P122" s="373"/>
      <c r="Q122" s="373"/>
      <c r="R122" s="373"/>
      <c r="S122" s="373"/>
      <c r="T122" s="373"/>
      <c r="U122" s="374"/>
    </row>
    <row r="123" spans="1:22" ht="14.45" customHeight="1">
      <c r="A123" s="474" t="s">
        <v>316</v>
      </c>
      <c r="B123" s="430" t="s">
        <v>317</v>
      </c>
      <c r="C123" s="431" t="s">
        <v>318</v>
      </c>
      <c r="D123" s="98" t="s">
        <v>172</v>
      </c>
      <c r="E123" s="85"/>
      <c r="F123" s="85">
        <v>1</v>
      </c>
      <c r="G123" s="85"/>
      <c r="H123" s="85"/>
      <c r="I123" s="85"/>
      <c r="J123" s="79"/>
      <c r="K123" s="85"/>
      <c r="L123" s="85"/>
      <c r="M123" s="85"/>
      <c r="N123" s="85"/>
      <c r="O123" s="85"/>
      <c r="P123" s="85"/>
      <c r="Q123" s="407">
        <f>IFERROR(IF(COUNT(E123:P123)&lt;1,0,IF(COUNT(E124:P124)&gt;=COUNT(E123:P123),1,(COUNT(E124:P124)/COUNT(E123:P123)))),0)</f>
        <v>0</v>
      </c>
      <c r="R123" s="407">
        <f>AVERAGE(Q123:Q126)</f>
        <v>0</v>
      </c>
      <c r="S123" s="408" t="s">
        <v>286</v>
      </c>
      <c r="T123" s="408" t="s">
        <v>308</v>
      </c>
      <c r="U123" s="403" t="s">
        <v>184</v>
      </c>
      <c r="V123" t="s">
        <v>176</v>
      </c>
    </row>
    <row r="124" spans="1:22" ht="14.45" customHeight="1">
      <c r="A124" s="474"/>
      <c r="B124" s="430"/>
      <c r="C124" s="396"/>
      <c r="D124" s="99" t="s">
        <v>177</v>
      </c>
      <c r="E124" s="85"/>
      <c r="F124" s="85"/>
      <c r="G124" s="85"/>
      <c r="H124" s="85"/>
      <c r="I124" s="85"/>
      <c r="J124" s="85"/>
      <c r="K124" s="85"/>
      <c r="L124" s="85"/>
      <c r="M124" s="85"/>
      <c r="N124" s="85"/>
      <c r="O124" s="85"/>
      <c r="P124" s="85"/>
      <c r="Q124" s="392"/>
      <c r="R124" s="420"/>
      <c r="S124" s="392"/>
      <c r="T124" s="392"/>
      <c r="U124" s="392"/>
      <c r="V124" t="s">
        <v>176</v>
      </c>
    </row>
    <row r="125" spans="1:22" ht="14.45" customHeight="1">
      <c r="A125" s="474"/>
      <c r="B125" s="430"/>
      <c r="C125" s="431" t="s">
        <v>309</v>
      </c>
      <c r="D125" s="98" t="s">
        <v>172</v>
      </c>
      <c r="E125" s="85"/>
      <c r="F125" s="85"/>
      <c r="G125" s="85"/>
      <c r="H125" s="85"/>
      <c r="I125" s="85">
        <v>1</v>
      </c>
      <c r="J125" s="79"/>
      <c r="K125" s="85"/>
      <c r="L125" s="85"/>
      <c r="M125" s="85"/>
      <c r="N125" s="85"/>
      <c r="O125" s="85">
        <v>1</v>
      </c>
      <c r="P125" s="85"/>
      <c r="Q125" s="407">
        <f>IFERROR(IF(COUNT(E125:P125)&lt;1,0,IF(COUNT(E126:P126)&gt;=COUNT(E125:P125),1,(COUNT(E126:P126)/COUNT(E125:P125)))),0)</f>
        <v>0</v>
      </c>
      <c r="R125" s="420"/>
      <c r="S125" s="408" t="s">
        <v>286</v>
      </c>
      <c r="T125" s="408" t="s">
        <v>310</v>
      </c>
      <c r="U125" s="403" t="s">
        <v>184</v>
      </c>
      <c r="V125" t="s">
        <v>303</v>
      </c>
    </row>
    <row r="126" spans="1:22" ht="14.45" customHeight="1">
      <c r="A126" s="475"/>
      <c r="B126" s="430"/>
      <c r="C126" s="396"/>
      <c r="D126" s="99" t="s">
        <v>177</v>
      </c>
      <c r="E126" s="85"/>
      <c r="F126" s="85"/>
      <c r="G126" s="85"/>
      <c r="H126" s="85"/>
      <c r="I126" s="85"/>
      <c r="J126" s="85"/>
      <c r="K126" s="85"/>
      <c r="L126" s="85"/>
      <c r="M126" s="85"/>
      <c r="N126" s="85"/>
      <c r="O126" s="85"/>
      <c r="P126" s="85"/>
      <c r="Q126" s="392"/>
      <c r="R126" s="420"/>
      <c r="S126" s="392"/>
      <c r="T126" s="392"/>
      <c r="U126" s="392"/>
      <c r="V126" t="s">
        <v>303</v>
      </c>
    </row>
    <row r="127" spans="1:22" ht="14.45" customHeight="1">
      <c r="A127" s="397" t="s">
        <v>319</v>
      </c>
      <c r="B127" s="435"/>
      <c r="C127" s="435"/>
      <c r="D127" s="373"/>
      <c r="E127" s="373"/>
      <c r="F127" s="373"/>
      <c r="G127" s="373"/>
      <c r="H127" s="373"/>
      <c r="I127" s="373"/>
      <c r="J127" s="373"/>
      <c r="K127" s="373"/>
      <c r="L127" s="373"/>
      <c r="M127" s="373"/>
      <c r="N127" s="373"/>
      <c r="O127" s="373"/>
      <c r="P127" s="373"/>
      <c r="Q127" s="373"/>
      <c r="R127" s="373"/>
      <c r="S127" s="373"/>
      <c r="T127" s="373"/>
      <c r="U127" s="374"/>
    </row>
    <row r="128" spans="1:22" ht="14.45" customHeight="1">
      <c r="A128" s="474" t="s">
        <v>320</v>
      </c>
      <c r="B128" s="430" t="s">
        <v>321</v>
      </c>
      <c r="C128" s="449" t="s">
        <v>322</v>
      </c>
      <c r="D128" s="98" t="s">
        <v>172</v>
      </c>
      <c r="E128" s="85"/>
      <c r="F128" s="85"/>
      <c r="G128" s="85"/>
      <c r="H128" s="85">
        <v>1</v>
      </c>
      <c r="I128" s="85"/>
      <c r="J128" s="79"/>
      <c r="K128" s="85"/>
      <c r="L128" s="85">
        <v>1</v>
      </c>
      <c r="M128" s="85"/>
      <c r="N128" s="85"/>
      <c r="O128" s="85"/>
      <c r="P128" s="85">
        <v>1</v>
      </c>
      <c r="Q128" s="407">
        <f>IFERROR(IF(COUNT(E128:P128)&lt;1,0,IF(COUNT(E129:P129)&gt;=COUNT(E128:P128),1,(COUNT(E129:P129)/COUNT(E128:P128)))),0)</f>
        <v>0</v>
      </c>
      <c r="R128" s="407">
        <f>AVERAGE(Q128:Q131)</f>
        <v>0</v>
      </c>
      <c r="S128" s="408" t="s">
        <v>260</v>
      </c>
      <c r="T128" s="408" t="s">
        <v>323</v>
      </c>
      <c r="U128" s="403" t="s">
        <v>184</v>
      </c>
      <c r="V128" t="s">
        <v>294</v>
      </c>
    </row>
    <row r="129" spans="1:22" ht="14.45" customHeight="1">
      <c r="A129" s="474"/>
      <c r="B129" s="430"/>
      <c r="C129" s="450"/>
      <c r="D129" s="99" t="s">
        <v>177</v>
      </c>
      <c r="E129" s="85"/>
      <c r="F129" s="85"/>
      <c r="G129" s="85"/>
      <c r="H129" s="85"/>
      <c r="I129" s="85"/>
      <c r="J129" s="85"/>
      <c r="K129" s="85"/>
      <c r="L129" s="85"/>
      <c r="M129" s="85"/>
      <c r="N129" s="85"/>
      <c r="O129" s="85"/>
      <c r="P129" s="85"/>
      <c r="Q129" s="392"/>
      <c r="R129" s="420"/>
      <c r="S129" s="392"/>
      <c r="T129" s="392"/>
      <c r="U129" s="392"/>
      <c r="V129" t="s">
        <v>294</v>
      </c>
    </row>
    <row r="130" spans="1:22" ht="14.45" customHeight="1">
      <c r="A130" s="474"/>
      <c r="B130" s="430"/>
      <c r="C130" s="449" t="s">
        <v>324</v>
      </c>
      <c r="D130" s="98" t="s">
        <v>172</v>
      </c>
      <c r="E130" s="85">
        <v>1</v>
      </c>
      <c r="F130" s="85">
        <v>1</v>
      </c>
      <c r="G130" s="85">
        <v>1</v>
      </c>
      <c r="H130" s="85">
        <v>1</v>
      </c>
      <c r="I130" s="85">
        <v>1</v>
      </c>
      <c r="J130" s="85">
        <v>1</v>
      </c>
      <c r="K130" s="85">
        <v>1</v>
      </c>
      <c r="L130" s="85">
        <v>1</v>
      </c>
      <c r="M130" s="85">
        <v>1</v>
      </c>
      <c r="N130" s="85">
        <v>1</v>
      </c>
      <c r="O130" s="85">
        <v>1</v>
      </c>
      <c r="P130" s="85">
        <v>1</v>
      </c>
      <c r="Q130" s="407">
        <f>IFERROR(IF(COUNT(E130:P130)&lt;1,0,IF(COUNT(E131:P131)&gt;=COUNT(E130:P130),1,(COUNT(E131:P131)/COUNT(E130:P130)))),0)</f>
        <v>0</v>
      </c>
      <c r="R130" s="420"/>
      <c r="S130" s="408" t="s">
        <v>286</v>
      </c>
      <c r="T130" s="408" t="s">
        <v>325</v>
      </c>
      <c r="U130" s="403" t="s">
        <v>184</v>
      </c>
      <c r="V130" t="s">
        <v>294</v>
      </c>
    </row>
    <row r="131" spans="1:22" ht="14.45" customHeight="1">
      <c r="A131" s="474"/>
      <c r="B131" s="430"/>
      <c r="C131" s="450"/>
      <c r="D131" s="99" t="s">
        <v>177</v>
      </c>
      <c r="E131" s="85"/>
      <c r="F131" s="85"/>
      <c r="G131" s="85"/>
      <c r="H131" s="85"/>
      <c r="I131" s="85"/>
      <c r="J131" s="85"/>
      <c r="K131" s="85"/>
      <c r="L131" s="85"/>
      <c r="M131" s="85"/>
      <c r="N131" s="85"/>
      <c r="O131" s="85"/>
      <c r="P131" s="85"/>
      <c r="Q131" s="392"/>
      <c r="R131" s="420"/>
      <c r="S131" s="392"/>
      <c r="T131" s="392"/>
      <c r="U131" s="392"/>
      <c r="V131" t="s">
        <v>294</v>
      </c>
    </row>
    <row r="132" spans="1:22" ht="53.1" customHeight="1">
      <c r="A132" s="474"/>
      <c r="B132" s="430"/>
      <c r="C132" s="449" t="s">
        <v>326</v>
      </c>
      <c r="D132" s="98" t="s">
        <v>172</v>
      </c>
      <c r="E132" s="85"/>
      <c r="F132" s="85"/>
      <c r="G132" s="85">
        <v>1</v>
      </c>
      <c r="H132" s="85"/>
      <c r="I132" s="85">
        <v>1</v>
      </c>
      <c r="J132" s="85"/>
      <c r="K132" s="85">
        <v>1</v>
      </c>
      <c r="L132" s="85"/>
      <c r="M132" s="85">
        <v>1</v>
      </c>
      <c r="N132" s="85"/>
      <c r="O132" s="85">
        <v>1</v>
      </c>
      <c r="P132" s="85"/>
      <c r="Q132" s="407">
        <f>IFERROR(IF(COUNT(E132:P132)&lt;1,0,IF(COUNT(E133:P133)&gt;=COUNT(E132:P132),1,(COUNT(E133:P133)/COUNT(E132:P132)))),0)</f>
        <v>0</v>
      </c>
      <c r="R132" s="420"/>
      <c r="S132" s="408" t="s">
        <v>286</v>
      </c>
      <c r="T132" s="408" t="s">
        <v>327</v>
      </c>
      <c r="U132" s="403" t="s">
        <v>184</v>
      </c>
      <c r="V132" t="s">
        <v>294</v>
      </c>
    </row>
    <row r="133" spans="1:22" ht="54" customHeight="1">
      <c r="A133" s="474"/>
      <c r="B133" s="430"/>
      <c r="C133" s="450"/>
      <c r="D133" s="99" t="s">
        <v>177</v>
      </c>
      <c r="E133" s="85"/>
      <c r="F133" s="85"/>
      <c r="G133" s="85"/>
      <c r="H133" s="85"/>
      <c r="I133" s="85"/>
      <c r="J133" s="85"/>
      <c r="K133" s="85"/>
      <c r="L133" s="85"/>
      <c r="M133" s="85"/>
      <c r="N133" s="85"/>
      <c r="O133" s="85"/>
      <c r="P133" s="85"/>
      <c r="Q133" s="392"/>
      <c r="R133" s="421"/>
      <c r="S133" s="392"/>
      <c r="T133" s="392"/>
      <c r="U133" s="392"/>
      <c r="V133" t="s">
        <v>294</v>
      </c>
    </row>
    <row r="134" spans="1:22">
      <c r="A134" s="397" t="s">
        <v>328</v>
      </c>
      <c r="B134" s="435"/>
      <c r="C134" s="435"/>
      <c r="D134" s="373"/>
      <c r="E134" s="373"/>
      <c r="F134" s="373"/>
      <c r="G134" s="373"/>
      <c r="H134" s="373"/>
      <c r="I134" s="373"/>
      <c r="J134" s="373"/>
      <c r="K134" s="373"/>
      <c r="L134" s="373"/>
      <c r="M134" s="373"/>
      <c r="N134" s="373"/>
      <c r="O134" s="373"/>
      <c r="P134" s="373"/>
      <c r="Q134" s="373"/>
      <c r="R134" s="373"/>
      <c r="S134" s="373"/>
      <c r="T134" s="373"/>
      <c r="U134" s="374"/>
    </row>
    <row r="135" spans="1:22">
      <c r="A135" s="480" t="s">
        <v>329</v>
      </c>
      <c r="B135" s="430" t="s">
        <v>330</v>
      </c>
      <c r="C135" s="462" t="s">
        <v>331</v>
      </c>
      <c r="D135" s="98" t="s">
        <v>172</v>
      </c>
      <c r="E135" s="85"/>
      <c r="F135" s="85">
        <v>1</v>
      </c>
      <c r="G135" s="85"/>
      <c r="H135" s="79"/>
      <c r="I135" s="92"/>
      <c r="J135" s="85"/>
      <c r="K135" s="85">
        <v>1</v>
      </c>
      <c r="L135" s="92"/>
      <c r="M135" s="79"/>
      <c r="N135" s="85"/>
      <c r="O135" s="85"/>
      <c r="P135" s="85"/>
      <c r="Q135" s="407">
        <f>IFERROR(IF(COUNT(E135:P135)&lt;1,0,IF(COUNT(E136:P136)&gt;=COUNT(E135:P135),1,(COUNT(E136:P136)/COUNT(E135:P135)))),0)</f>
        <v>0</v>
      </c>
      <c r="R135" s="451">
        <f>AVERAGE(Q137:Q144)</f>
        <v>0</v>
      </c>
      <c r="S135" s="408" t="s">
        <v>260</v>
      </c>
      <c r="T135" s="482" t="s">
        <v>332</v>
      </c>
      <c r="U135" s="403" t="s">
        <v>184</v>
      </c>
      <c r="V135" t="s">
        <v>269</v>
      </c>
    </row>
    <row r="136" spans="1:22">
      <c r="A136" s="480"/>
      <c r="B136" s="430"/>
      <c r="C136" s="462"/>
      <c r="D136" s="99" t="s">
        <v>177</v>
      </c>
      <c r="E136" s="85"/>
      <c r="F136" s="85"/>
      <c r="G136" s="85"/>
      <c r="H136" s="85"/>
      <c r="I136" s="85"/>
      <c r="J136" s="84"/>
      <c r="K136" s="89"/>
      <c r="L136" s="89"/>
      <c r="M136" s="87"/>
      <c r="N136" s="85"/>
      <c r="O136" s="85"/>
      <c r="P136" s="85"/>
      <c r="Q136" s="392"/>
      <c r="R136" s="452"/>
      <c r="S136" s="392"/>
      <c r="T136" s="483"/>
      <c r="U136" s="392"/>
      <c r="V136" t="s">
        <v>269</v>
      </c>
    </row>
    <row r="137" spans="1:22" ht="14.45" customHeight="1">
      <c r="A137" s="480"/>
      <c r="B137" s="430"/>
      <c r="C137" s="449" t="s">
        <v>333</v>
      </c>
      <c r="D137" s="98" t="s">
        <v>172</v>
      </c>
      <c r="E137" s="85"/>
      <c r="F137" s="85"/>
      <c r="G137" s="85">
        <v>1</v>
      </c>
      <c r="H137" s="79"/>
      <c r="I137" s="92"/>
      <c r="J137" s="85"/>
      <c r="L137" s="92">
        <v>1</v>
      </c>
      <c r="M137" s="79"/>
      <c r="N137" s="85"/>
      <c r="O137" s="85"/>
      <c r="P137" s="85"/>
      <c r="Q137" s="407">
        <f>IFERROR(IF(COUNT(E137:P137)&lt;1,0,IF(COUNT(E138:P138)&gt;=COUNT(E137:P137),1,(COUNT(E138:P138)/COUNT(E137:P137)))),0)</f>
        <v>0</v>
      </c>
      <c r="R137" s="452"/>
      <c r="S137" s="408" t="s">
        <v>286</v>
      </c>
      <c r="T137" s="408" t="s">
        <v>250</v>
      </c>
      <c r="U137" s="403" t="s">
        <v>334</v>
      </c>
      <c r="V137" t="s">
        <v>269</v>
      </c>
    </row>
    <row r="138" spans="1:22" ht="14.45" customHeight="1">
      <c r="A138" s="480"/>
      <c r="B138" s="430"/>
      <c r="C138" s="450"/>
      <c r="D138" s="99" t="s">
        <v>177</v>
      </c>
      <c r="E138" s="85"/>
      <c r="F138" s="85"/>
      <c r="G138" s="85"/>
      <c r="H138" s="85"/>
      <c r="I138" s="85"/>
      <c r="J138" s="84"/>
      <c r="K138" s="89"/>
      <c r="L138" s="89"/>
      <c r="M138" s="87"/>
      <c r="N138" s="85"/>
      <c r="O138" s="85"/>
      <c r="P138" s="85"/>
      <c r="Q138" s="392"/>
      <c r="R138" s="452"/>
      <c r="S138" s="392"/>
      <c r="T138" s="392"/>
      <c r="U138" s="392"/>
      <c r="V138" t="s">
        <v>269</v>
      </c>
    </row>
    <row r="139" spans="1:22" ht="14.45" customHeight="1">
      <c r="A139" s="480"/>
      <c r="B139" s="430"/>
      <c r="C139" s="449" t="s">
        <v>335</v>
      </c>
      <c r="D139" s="98" t="s">
        <v>172</v>
      </c>
      <c r="E139" s="85"/>
      <c r="F139" s="85"/>
      <c r="G139" s="85"/>
      <c r="H139" s="79"/>
      <c r="I139" s="92">
        <v>1</v>
      </c>
      <c r="J139" s="85"/>
      <c r="L139" s="92"/>
      <c r="M139" s="92">
        <v>1</v>
      </c>
      <c r="N139" s="85"/>
      <c r="O139" s="85"/>
      <c r="P139" s="85"/>
      <c r="Q139" s="407">
        <f>IFERROR(IF(COUNT(E139:P139)&lt;1,0,IF(COUNT(E140:P140)&gt;=COUNT(E139:P139),1,(COUNT(E140:P140)/COUNT(E139:P139)))),0)</f>
        <v>0</v>
      </c>
      <c r="R139" s="452"/>
      <c r="S139" s="408" t="s">
        <v>286</v>
      </c>
      <c r="T139" s="408" t="s">
        <v>336</v>
      </c>
      <c r="U139" s="403" t="s">
        <v>334</v>
      </c>
      <c r="V139" t="s">
        <v>269</v>
      </c>
    </row>
    <row r="140" spans="1:22" ht="14.45" customHeight="1">
      <c r="A140" s="480"/>
      <c r="B140" s="430"/>
      <c r="C140" s="450"/>
      <c r="D140" s="99" t="s">
        <v>177</v>
      </c>
      <c r="E140" s="85"/>
      <c r="F140" s="85"/>
      <c r="G140" s="85"/>
      <c r="H140" s="85"/>
      <c r="I140" s="85"/>
      <c r="J140" s="84"/>
      <c r="K140" s="89"/>
      <c r="L140" s="89"/>
      <c r="M140" s="87"/>
      <c r="N140" s="85"/>
      <c r="O140" s="85"/>
      <c r="P140" s="85"/>
      <c r="Q140" s="392"/>
      <c r="R140" s="452"/>
      <c r="S140" s="392"/>
      <c r="T140" s="392"/>
      <c r="U140" s="392"/>
      <c r="V140" t="s">
        <v>269</v>
      </c>
    </row>
    <row r="141" spans="1:22">
      <c r="A141" s="480"/>
      <c r="B141" s="430"/>
      <c r="C141" s="449" t="s">
        <v>337</v>
      </c>
      <c r="D141" s="98" t="s">
        <v>172</v>
      </c>
      <c r="E141" s="85"/>
      <c r="F141" s="85"/>
      <c r="G141" s="85"/>
      <c r="H141" s="79"/>
      <c r="I141" s="92"/>
      <c r="J141" s="85"/>
      <c r="L141" s="92"/>
      <c r="M141" s="79"/>
      <c r="N141" s="85"/>
      <c r="O141" s="85">
        <v>1</v>
      </c>
      <c r="P141" s="85"/>
      <c r="Q141" s="407">
        <f>IFERROR(IF(COUNT(E141:P141)&lt;1,0,IF(COUNT(E142:P142)&gt;=COUNT(E141:P141),1,(COUNT(E142:P142)/COUNT(E141:P141)))),0)</f>
        <v>0</v>
      </c>
      <c r="R141" s="452"/>
      <c r="S141" s="408" t="s">
        <v>286</v>
      </c>
      <c r="T141" s="408" t="s">
        <v>338</v>
      </c>
      <c r="U141" s="403" t="s">
        <v>334</v>
      </c>
      <c r="V141" t="s">
        <v>207</v>
      </c>
    </row>
    <row r="142" spans="1:22" ht="14.45" customHeight="1">
      <c r="A142" s="480"/>
      <c r="B142" s="430"/>
      <c r="C142" s="450"/>
      <c r="D142" s="99" t="s">
        <v>177</v>
      </c>
      <c r="E142" s="85"/>
      <c r="F142" s="85"/>
      <c r="G142" s="85"/>
      <c r="H142" s="85"/>
      <c r="I142" s="85"/>
      <c r="J142" s="84"/>
      <c r="K142" s="89"/>
      <c r="L142" s="89"/>
      <c r="M142" s="87"/>
      <c r="N142" s="85"/>
      <c r="O142" s="85"/>
      <c r="P142" s="85"/>
      <c r="Q142" s="392"/>
      <c r="R142" s="452"/>
      <c r="S142" s="392"/>
      <c r="T142" s="392"/>
      <c r="U142" s="392"/>
      <c r="V142" t="s">
        <v>207</v>
      </c>
    </row>
    <row r="143" spans="1:22">
      <c r="A143" s="480"/>
      <c r="B143" s="430"/>
      <c r="C143" s="469" t="s">
        <v>339</v>
      </c>
      <c r="D143" s="98" t="s">
        <v>172</v>
      </c>
      <c r="E143" s="85"/>
      <c r="F143" s="85"/>
      <c r="G143" s="79"/>
      <c r="H143" s="85"/>
      <c r="I143" s="85"/>
      <c r="J143" s="84"/>
      <c r="K143" s="92"/>
      <c r="L143" s="92"/>
      <c r="M143" s="87"/>
      <c r="O143" s="85"/>
      <c r="P143" s="85">
        <v>1</v>
      </c>
      <c r="Q143" s="407">
        <f>IFERROR(IF(COUNT(E143:P143)&lt;1,0,IF(COUNT(E144:P144)&gt;=COUNT(E143:P143),1,(COUNT(E144:P144)/COUNT(E143:P143)))),0)</f>
        <v>0</v>
      </c>
      <c r="R143" s="452"/>
      <c r="S143" s="408" t="s">
        <v>286</v>
      </c>
      <c r="T143" s="408" t="s">
        <v>340</v>
      </c>
      <c r="U143" s="403" t="s">
        <v>334</v>
      </c>
      <c r="V143" t="s">
        <v>341</v>
      </c>
    </row>
    <row r="144" spans="1:22" ht="14.45" customHeight="1">
      <c r="A144" s="480"/>
      <c r="B144" s="430"/>
      <c r="C144" s="469"/>
      <c r="D144" s="99" t="s">
        <v>177</v>
      </c>
      <c r="E144" s="85"/>
      <c r="F144" s="85"/>
      <c r="G144" s="85"/>
      <c r="H144" s="85"/>
      <c r="I144" s="85"/>
      <c r="J144" s="84"/>
      <c r="K144" s="89"/>
      <c r="L144" s="89"/>
      <c r="M144" s="87"/>
      <c r="N144" s="85"/>
      <c r="O144" s="85"/>
      <c r="P144" s="85"/>
      <c r="Q144" s="392"/>
      <c r="R144" s="453"/>
      <c r="S144" s="392"/>
      <c r="T144" s="392"/>
      <c r="U144" s="392"/>
      <c r="V144" t="s">
        <v>341</v>
      </c>
    </row>
    <row r="145" spans="1:22">
      <c r="A145" s="397" t="s">
        <v>342</v>
      </c>
      <c r="B145" s="425"/>
      <c r="C145" s="425"/>
      <c r="D145" s="373"/>
      <c r="E145" s="373"/>
      <c r="F145" s="373"/>
      <c r="G145" s="373"/>
      <c r="H145" s="373"/>
      <c r="I145" s="373"/>
      <c r="J145" s="373"/>
      <c r="K145" s="373"/>
      <c r="L145" s="373"/>
      <c r="M145" s="373"/>
      <c r="N145" s="373"/>
      <c r="O145" s="373"/>
      <c r="P145" s="373"/>
      <c r="Q145" s="425"/>
      <c r="R145" s="373"/>
      <c r="S145" s="425"/>
      <c r="T145" s="425"/>
      <c r="U145" s="374"/>
    </row>
    <row r="146" spans="1:22">
      <c r="A146" s="430" t="s">
        <v>343</v>
      </c>
      <c r="B146" s="430" t="s">
        <v>344</v>
      </c>
      <c r="C146" s="462" t="s">
        <v>345</v>
      </c>
      <c r="D146" s="98" t="s">
        <v>172</v>
      </c>
      <c r="E146" s="85"/>
      <c r="F146" s="85"/>
      <c r="G146" s="85"/>
      <c r="H146" s="85">
        <v>1</v>
      </c>
      <c r="I146" s="85"/>
      <c r="J146" s="85"/>
      <c r="K146" s="85"/>
      <c r="L146" s="85"/>
      <c r="M146" s="85"/>
      <c r="N146" s="85"/>
      <c r="O146" s="85"/>
      <c r="P146" s="84"/>
      <c r="Q146" s="476">
        <f>IFERROR(IF(COUNT(E146:P146)&lt;1,0,IF(COUNT(E147:P147)&gt;=COUNT(E146:P146),1,(COUNT(E147:P147)/COUNT(E146:P146)))),0)</f>
        <v>0</v>
      </c>
      <c r="R146" s="477">
        <f>AVERAGE(Q148:Q151)</f>
        <v>0</v>
      </c>
      <c r="S146" s="408" t="s">
        <v>286</v>
      </c>
      <c r="T146" s="484" t="s">
        <v>346</v>
      </c>
      <c r="U146" s="460" t="s">
        <v>347</v>
      </c>
      <c r="V146" t="s">
        <v>225</v>
      </c>
    </row>
    <row r="147" spans="1:22">
      <c r="A147" s="430"/>
      <c r="B147" s="430"/>
      <c r="C147" s="462"/>
      <c r="D147" s="99" t="s">
        <v>177</v>
      </c>
      <c r="E147" s="85"/>
      <c r="F147" s="85"/>
      <c r="G147" s="85"/>
      <c r="H147" s="85"/>
      <c r="I147" s="85"/>
      <c r="J147" s="85"/>
      <c r="K147" s="85"/>
      <c r="L147" s="85"/>
      <c r="M147" s="85"/>
      <c r="N147" s="85"/>
      <c r="O147" s="85"/>
      <c r="P147" s="84"/>
      <c r="Q147" s="476"/>
      <c r="R147" s="478"/>
      <c r="S147" s="392"/>
      <c r="T147" s="485"/>
      <c r="U147" s="392"/>
      <c r="V147" t="s">
        <v>225</v>
      </c>
    </row>
    <row r="148" spans="1:22" ht="14.45" customHeight="1">
      <c r="A148" s="430"/>
      <c r="B148" s="430"/>
      <c r="C148" s="486" t="s">
        <v>348</v>
      </c>
      <c r="D148" s="98" t="s">
        <v>172</v>
      </c>
      <c r="E148" s="85"/>
      <c r="F148" s="85">
        <v>1</v>
      </c>
      <c r="G148" s="85"/>
      <c r="H148" s="85"/>
      <c r="I148" s="85"/>
      <c r="J148" s="85"/>
      <c r="K148" s="85"/>
      <c r="L148" s="85"/>
      <c r="M148" s="85"/>
      <c r="N148" s="85"/>
      <c r="O148" s="85"/>
      <c r="P148" s="84"/>
      <c r="Q148" s="476">
        <f>IFERROR(IF(COUNT(E148:P148)&lt;1,0,IF(COUNT(E149:P149)&gt;=COUNT(E148:P148),1,(COUNT(E149:P149)/COUNT(E148:P148)))),0)</f>
        <v>0</v>
      </c>
      <c r="R148" s="478"/>
      <c r="S148" s="408" t="s">
        <v>286</v>
      </c>
      <c r="T148" s="403" t="s">
        <v>281</v>
      </c>
      <c r="U148" s="460" t="s">
        <v>347</v>
      </c>
      <c r="V148" t="s">
        <v>225</v>
      </c>
    </row>
    <row r="149" spans="1:22">
      <c r="A149" s="430"/>
      <c r="B149" s="430"/>
      <c r="C149" s="486"/>
      <c r="D149" s="99" t="s">
        <v>177</v>
      </c>
      <c r="E149" s="85"/>
      <c r="F149" s="85"/>
      <c r="G149" s="85"/>
      <c r="H149" s="85"/>
      <c r="I149" s="85"/>
      <c r="J149" s="85"/>
      <c r="K149" s="85"/>
      <c r="L149" s="85"/>
      <c r="M149" s="85"/>
      <c r="N149" s="85"/>
      <c r="O149" s="85"/>
      <c r="P149" s="84"/>
      <c r="Q149" s="476"/>
      <c r="R149" s="478"/>
      <c r="S149" s="392"/>
      <c r="T149" s="392"/>
      <c r="U149" s="392"/>
      <c r="V149" t="s">
        <v>225</v>
      </c>
    </row>
    <row r="150" spans="1:22" ht="14.45" customHeight="1">
      <c r="A150" s="430"/>
      <c r="B150" s="430"/>
      <c r="C150" s="449" t="s">
        <v>349</v>
      </c>
      <c r="D150" s="98" t="s">
        <v>172</v>
      </c>
      <c r="E150" s="85"/>
      <c r="F150" s="85"/>
      <c r="G150" s="85"/>
      <c r="H150" s="85"/>
      <c r="I150" s="85"/>
      <c r="J150" s="85"/>
      <c r="K150" s="85"/>
      <c r="L150" s="85"/>
      <c r="M150" s="85">
        <v>1</v>
      </c>
      <c r="N150" s="85"/>
      <c r="O150" s="85"/>
      <c r="P150" s="84"/>
      <c r="Q150" s="476">
        <f>IFERROR(IF(COUNT(E150:P150)&lt;1,0,IF(COUNT(E151:P151)&gt;=COUNT(E150:P150),1,(COUNT(E151:P151)/COUNT(E150:P150)))),0)</f>
        <v>0</v>
      </c>
      <c r="R150" s="478"/>
      <c r="S150" s="481" t="s">
        <v>173</v>
      </c>
      <c r="T150" s="403" t="s">
        <v>281</v>
      </c>
      <c r="U150" s="460" t="s">
        <v>347</v>
      </c>
      <c r="V150" t="s">
        <v>225</v>
      </c>
    </row>
    <row r="151" spans="1:22" ht="14.45" customHeight="1">
      <c r="A151" s="430"/>
      <c r="B151" s="430"/>
      <c r="C151" s="449"/>
      <c r="D151" s="99" t="s">
        <v>177</v>
      </c>
      <c r="E151" s="85"/>
      <c r="F151" s="85"/>
      <c r="G151" s="85"/>
      <c r="H151" s="85"/>
      <c r="I151" s="85"/>
      <c r="J151" s="85"/>
      <c r="K151" s="85"/>
      <c r="L151" s="85"/>
      <c r="M151" s="85"/>
      <c r="N151" s="85"/>
      <c r="O151" s="85"/>
      <c r="P151" s="84"/>
      <c r="Q151" s="476"/>
      <c r="R151" s="479"/>
      <c r="S151" s="481"/>
      <c r="T151" s="392"/>
      <c r="U151" s="392"/>
      <c r="V151" t="s">
        <v>225</v>
      </c>
    </row>
    <row r="152" spans="1:22">
      <c r="A152" s="411" t="s">
        <v>350</v>
      </c>
      <c r="B152" s="436"/>
      <c r="C152" s="436"/>
      <c r="D152" s="373"/>
      <c r="E152" s="373"/>
      <c r="F152" s="373"/>
      <c r="G152" s="373"/>
      <c r="H152" s="373"/>
      <c r="I152" s="373"/>
      <c r="J152" s="373"/>
      <c r="K152" s="373"/>
      <c r="L152" s="373"/>
      <c r="M152" s="373"/>
      <c r="N152" s="373"/>
      <c r="O152" s="373"/>
      <c r="P152" s="373"/>
      <c r="Q152" s="373"/>
      <c r="R152" s="373"/>
      <c r="S152" s="373"/>
      <c r="T152" s="436"/>
      <c r="U152" s="374"/>
    </row>
    <row r="153" spans="1:22">
      <c r="A153" s="422" t="s">
        <v>351</v>
      </c>
      <c r="B153" s="422" t="s">
        <v>352</v>
      </c>
      <c r="C153" s="406" t="s">
        <v>353</v>
      </c>
      <c r="D153" s="83" t="s">
        <v>172</v>
      </c>
      <c r="E153" s="85"/>
      <c r="F153" s="85"/>
      <c r="G153" s="85"/>
      <c r="H153" s="85"/>
      <c r="I153" s="85"/>
      <c r="J153" s="85"/>
      <c r="K153" s="85">
        <v>1</v>
      </c>
      <c r="L153" s="85"/>
      <c r="M153" s="85"/>
      <c r="N153" s="85"/>
      <c r="O153" s="85"/>
      <c r="P153" s="85"/>
      <c r="Q153" s="407">
        <f>IFERROR(IF(COUNT(E153:P153)&lt;1,0,IF(COUNT(E154:P154)&gt;=COUNT(E153:P153),1,(COUNT(E154:P154)/COUNT(E153:P153)))),0)</f>
        <v>0</v>
      </c>
      <c r="R153" s="407">
        <f>AVERAGE(Q153:Q154)</f>
        <v>0</v>
      </c>
      <c r="S153" s="408" t="s">
        <v>173</v>
      </c>
      <c r="T153" s="408" t="s">
        <v>354</v>
      </c>
      <c r="U153" s="460" t="s">
        <v>347</v>
      </c>
      <c r="V153" t="s">
        <v>355</v>
      </c>
    </row>
    <row r="154" spans="1:22">
      <c r="A154" s="409"/>
      <c r="B154" s="409"/>
      <c r="C154" s="392"/>
      <c r="D154" s="88" t="s">
        <v>177</v>
      </c>
      <c r="E154" s="85"/>
      <c r="F154" s="85"/>
      <c r="G154" s="85"/>
      <c r="H154" s="85"/>
      <c r="I154" s="85"/>
      <c r="J154" s="85"/>
      <c r="K154" s="85"/>
      <c r="L154" s="85"/>
      <c r="M154" s="85"/>
      <c r="N154" s="85"/>
      <c r="O154" s="85"/>
      <c r="P154" s="85"/>
      <c r="Q154" s="392"/>
      <c r="R154" s="409"/>
      <c r="S154" s="392"/>
      <c r="T154" s="392"/>
      <c r="U154" s="392"/>
      <c r="V154" t="s">
        <v>355</v>
      </c>
    </row>
    <row r="155" spans="1:22">
      <c r="A155" s="424" t="s">
        <v>356</v>
      </c>
      <c r="B155" s="373"/>
      <c r="C155" s="373"/>
      <c r="D155" s="373"/>
      <c r="E155" s="373"/>
      <c r="F155" s="373"/>
      <c r="G155" s="373"/>
      <c r="H155" s="373"/>
      <c r="I155" s="373"/>
      <c r="J155" s="373"/>
      <c r="K155" s="373"/>
      <c r="L155" s="373"/>
      <c r="M155" s="373"/>
      <c r="N155" s="373"/>
      <c r="O155" s="373"/>
      <c r="P155" s="373"/>
      <c r="Q155" s="373"/>
      <c r="R155" s="373"/>
      <c r="S155" s="373"/>
      <c r="T155" s="373"/>
      <c r="U155" s="374"/>
    </row>
    <row r="156" spans="1:22" ht="14.45" customHeight="1">
      <c r="A156" s="427" t="s">
        <v>357</v>
      </c>
      <c r="B156" s="422" t="s">
        <v>358</v>
      </c>
      <c r="C156" s="406" t="s">
        <v>359</v>
      </c>
      <c r="D156" s="83" t="s">
        <v>172</v>
      </c>
      <c r="E156" s="85">
        <v>1</v>
      </c>
      <c r="F156" s="85"/>
      <c r="G156" s="85"/>
      <c r="H156" s="85"/>
      <c r="I156" s="85"/>
      <c r="J156" s="85"/>
      <c r="K156" s="85"/>
      <c r="L156" s="85"/>
      <c r="M156" s="85"/>
      <c r="N156" s="85"/>
      <c r="O156" s="85"/>
      <c r="P156" s="85"/>
      <c r="Q156" s="407">
        <f>IFERROR(IF(COUNT(E156:P156)&lt;1,0,IF(COUNT(E157:P157)&gt;=COUNT(E156:P156),1,(COUNT(E157:P157)/COUNT(E156:P156)))),0)</f>
        <v>0</v>
      </c>
      <c r="R156" s="451">
        <f>AVERAGE(Q156:Q159)</f>
        <v>0</v>
      </c>
      <c r="S156" s="408" t="s">
        <v>173</v>
      </c>
      <c r="T156" s="408" t="s">
        <v>250</v>
      </c>
      <c r="U156" s="460" t="s">
        <v>360</v>
      </c>
      <c r="V156" t="s">
        <v>225</v>
      </c>
    </row>
    <row r="157" spans="1:22">
      <c r="A157" s="428"/>
      <c r="B157" s="392"/>
      <c r="C157" s="392"/>
      <c r="D157" s="88" t="s">
        <v>177</v>
      </c>
      <c r="E157" s="85"/>
      <c r="F157" s="85"/>
      <c r="G157" s="85"/>
      <c r="H157" s="85"/>
      <c r="I157" s="85"/>
      <c r="J157" s="85"/>
      <c r="K157" s="85"/>
      <c r="L157" s="85"/>
      <c r="M157" s="85"/>
      <c r="N157" s="85"/>
      <c r="O157" s="85"/>
      <c r="P157" s="85"/>
      <c r="Q157" s="392"/>
      <c r="R157" s="452"/>
      <c r="S157" s="392"/>
      <c r="T157" s="392"/>
      <c r="U157" s="392"/>
      <c r="V157" t="s">
        <v>225</v>
      </c>
    </row>
    <row r="158" spans="1:22">
      <c r="A158" s="428"/>
      <c r="B158" s="422" t="s">
        <v>358</v>
      </c>
      <c r="C158" s="406" t="s">
        <v>361</v>
      </c>
      <c r="D158" s="83" t="s">
        <v>172</v>
      </c>
      <c r="E158" s="85"/>
      <c r="F158" s="85"/>
      <c r="G158" s="85"/>
      <c r="H158" s="85">
        <v>1</v>
      </c>
      <c r="I158" s="85"/>
      <c r="J158" s="85"/>
      <c r="K158" s="85"/>
      <c r="L158" s="85"/>
      <c r="M158" s="85"/>
      <c r="N158" s="85"/>
      <c r="O158" s="85"/>
      <c r="P158" s="85"/>
      <c r="Q158" s="407">
        <f>IFERROR(IF(COUNT(E158:P158)&lt;1,0,IF(COUNT(E159:P159)&gt;=COUNT(E158:P158),1,(COUNT(E159:P159)/COUNT(E158:P158)))),0)</f>
        <v>0</v>
      </c>
      <c r="R158" s="452"/>
      <c r="S158" s="408" t="s">
        <v>173</v>
      </c>
      <c r="T158" s="408" t="s">
        <v>250</v>
      </c>
      <c r="U158" s="460" t="s">
        <v>360</v>
      </c>
      <c r="V158" t="s">
        <v>225</v>
      </c>
    </row>
    <row r="159" spans="1:22">
      <c r="A159" s="428"/>
      <c r="B159" s="392"/>
      <c r="C159" s="392"/>
      <c r="D159" s="88" t="s">
        <v>177</v>
      </c>
      <c r="E159" s="85"/>
      <c r="F159" s="85"/>
      <c r="G159" s="85"/>
      <c r="H159" s="85"/>
      <c r="I159" s="85"/>
      <c r="J159" s="85"/>
      <c r="K159" s="85"/>
      <c r="L159" s="85"/>
      <c r="M159" s="85"/>
      <c r="N159" s="85"/>
      <c r="O159" s="85"/>
      <c r="P159" s="85"/>
      <c r="Q159" s="392"/>
      <c r="R159" s="452"/>
      <c r="S159" s="392"/>
      <c r="T159" s="392"/>
      <c r="U159" s="392"/>
      <c r="V159" t="s">
        <v>225</v>
      </c>
    </row>
    <row r="160" spans="1:22">
      <c r="A160" s="428"/>
      <c r="B160" s="487" t="s">
        <v>362</v>
      </c>
      <c r="C160" s="488" t="s">
        <v>363</v>
      </c>
      <c r="D160" s="83" t="s">
        <v>172</v>
      </c>
      <c r="E160" s="85"/>
      <c r="F160" s="85"/>
      <c r="G160" s="85"/>
      <c r="H160" s="85">
        <v>1</v>
      </c>
      <c r="I160" s="85"/>
      <c r="J160" s="85"/>
      <c r="K160" s="85"/>
      <c r="L160" s="85"/>
      <c r="M160" s="85"/>
      <c r="N160" s="85"/>
      <c r="O160" s="85"/>
      <c r="P160" s="85"/>
      <c r="Q160" s="407">
        <f>IFERROR(IF(COUNT(E160:P160)&lt;1,0,IF(COUNT(E161:P161)&gt;=COUNT(E160:P160),1,(COUNT(E161:P161)/COUNT(E160:P160)))),0)</f>
        <v>0</v>
      </c>
      <c r="R160" s="452"/>
      <c r="S160" s="408" t="s">
        <v>173</v>
      </c>
      <c r="T160" s="423" t="s">
        <v>364</v>
      </c>
      <c r="U160" s="460" t="s">
        <v>360</v>
      </c>
      <c r="V160" t="s">
        <v>225</v>
      </c>
    </row>
    <row r="161" spans="1:22">
      <c r="A161" s="429"/>
      <c r="B161" s="419"/>
      <c r="C161" s="489"/>
      <c r="D161" s="88" t="s">
        <v>177</v>
      </c>
      <c r="E161" s="85"/>
      <c r="F161" s="85"/>
      <c r="G161" s="85"/>
      <c r="H161" s="85"/>
      <c r="I161" s="85"/>
      <c r="J161" s="85"/>
      <c r="K161" s="85"/>
      <c r="L161" s="85"/>
      <c r="M161" s="85"/>
      <c r="N161" s="85"/>
      <c r="O161" s="85"/>
      <c r="P161" s="85"/>
      <c r="Q161" s="392"/>
      <c r="R161" s="453"/>
      <c r="S161" s="392"/>
      <c r="T161" s="419"/>
      <c r="U161" s="392"/>
      <c r="V161" t="s">
        <v>225</v>
      </c>
    </row>
    <row r="162" spans="1:22">
      <c r="A162" s="424" t="s">
        <v>365</v>
      </c>
      <c r="B162" s="373"/>
      <c r="C162" s="373"/>
      <c r="D162" s="373"/>
      <c r="E162" s="373"/>
      <c r="F162" s="373"/>
      <c r="G162" s="373"/>
      <c r="H162" s="373"/>
      <c r="I162" s="373"/>
      <c r="J162" s="373"/>
      <c r="K162" s="373"/>
      <c r="L162" s="373"/>
      <c r="M162" s="373"/>
      <c r="N162" s="373"/>
      <c r="O162" s="373"/>
      <c r="P162" s="373"/>
      <c r="Q162" s="373"/>
      <c r="R162" s="373"/>
      <c r="S162" s="373"/>
      <c r="T162" s="373"/>
      <c r="U162" s="374"/>
    </row>
    <row r="163" spans="1:22">
      <c r="A163" s="422" t="s">
        <v>366</v>
      </c>
      <c r="B163" s="422" t="s">
        <v>367</v>
      </c>
      <c r="C163" s="406" t="s">
        <v>368</v>
      </c>
      <c r="D163" s="83" t="s">
        <v>172</v>
      </c>
      <c r="E163" s="85">
        <v>1</v>
      </c>
      <c r="F163" s="85">
        <v>1</v>
      </c>
      <c r="G163" s="85">
        <v>1</v>
      </c>
      <c r="H163" s="85">
        <v>1</v>
      </c>
      <c r="I163" s="85">
        <v>1</v>
      </c>
      <c r="J163" s="85">
        <v>1</v>
      </c>
      <c r="K163" s="85">
        <v>1</v>
      </c>
      <c r="L163" s="85">
        <v>1</v>
      </c>
      <c r="M163" s="85">
        <v>1</v>
      </c>
      <c r="N163" s="85">
        <v>1</v>
      </c>
      <c r="O163" s="85">
        <v>1</v>
      </c>
      <c r="P163" s="85">
        <v>1</v>
      </c>
      <c r="Q163" s="407">
        <f>IFERROR(IF(COUNT(E163:P163)&lt;1,0,IF(COUNT(E164:P164)&gt;=COUNT(E163:P163),1,(COUNT(E164:P164)/COUNT(E163:P163)))),0)</f>
        <v>0</v>
      </c>
      <c r="R163" s="407">
        <f>AVERAGE(Q163:Q168)</f>
        <v>0</v>
      </c>
      <c r="S163" s="408" t="s">
        <v>173</v>
      </c>
      <c r="T163" s="408" t="s">
        <v>369</v>
      </c>
      <c r="U163" s="460" t="s">
        <v>360</v>
      </c>
      <c r="V163" t="s">
        <v>370</v>
      </c>
    </row>
    <row r="164" spans="1:22">
      <c r="A164" s="405"/>
      <c r="B164" s="392"/>
      <c r="C164" s="392"/>
      <c r="D164" s="88" t="s">
        <v>177</v>
      </c>
      <c r="E164" s="85"/>
      <c r="F164" s="85"/>
      <c r="G164" s="89"/>
      <c r="H164" s="85"/>
      <c r="I164" s="85"/>
      <c r="J164" s="85"/>
      <c r="K164" s="85"/>
      <c r="L164" s="85"/>
      <c r="M164" s="85"/>
      <c r="N164" s="85"/>
      <c r="O164" s="85"/>
      <c r="P164" s="85"/>
      <c r="Q164" s="392"/>
      <c r="R164" s="420"/>
      <c r="S164" s="392"/>
      <c r="T164" s="392"/>
      <c r="U164" s="392"/>
      <c r="V164" t="s">
        <v>370</v>
      </c>
    </row>
    <row r="165" spans="1:22" ht="14.45" customHeight="1">
      <c r="A165" s="405"/>
      <c r="B165" s="422" t="s">
        <v>371</v>
      </c>
      <c r="C165" s="406" t="s">
        <v>372</v>
      </c>
      <c r="D165" s="83" t="s">
        <v>172</v>
      </c>
      <c r="E165" s="85">
        <v>1</v>
      </c>
      <c r="F165" s="85"/>
      <c r="G165" s="85"/>
      <c r="H165" s="85"/>
      <c r="I165" s="85"/>
      <c r="J165" s="85"/>
      <c r="K165" s="85"/>
      <c r="L165" s="85"/>
      <c r="M165" s="85"/>
      <c r="N165" s="85"/>
      <c r="O165" s="85"/>
      <c r="P165" s="85"/>
      <c r="Q165" s="407">
        <f>IFERROR(IF(COUNT(E165:P165)&lt;1,0,IF(COUNT(E166:P166)&gt;=COUNT(E165:P165),1,(COUNT(E166:P166)/COUNT(E165:P165)))),0)</f>
        <v>0</v>
      </c>
      <c r="R165" s="420"/>
      <c r="S165" s="408" t="s">
        <v>173</v>
      </c>
      <c r="T165" s="408" t="s">
        <v>209</v>
      </c>
      <c r="U165" s="460" t="s">
        <v>373</v>
      </c>
      <c r="V165" t="s">
        <v>225</v>
      </c>
    </row>
    <row r="166" spans="1:22">
      <c r="A166" s="405"/>
      <c r="B166" s="409"/>
      <c r="C166" s="392"/>
      <c r="D166" s="88" t="s">
        <v>177</v>
      </c>
      <c r="E166" s="85"/>
      <c r="F166" s="85"/>
      <c r="G166" s="85"/>
      <c r="H166" s="85"/>
      <c r="I166" s="85"/>
      <c r="J166" s="85"/>
      <c r="K166" s="85"/>
      <c r="L166" s="85"/>
      <c r="M166" s="85"/>
      <c r="N166" s="85"/>
      <c r="O166" s="85"/>
      <c r="P166" s="85"/>
      <c r="Q166" s="392"/>
      <c r="R166" s="420"/>
      <c r="S166" s="392"/>
      <c r="T166" s="392"/>
      <c r="U166" s="392"/>
      <c r="V166" t="s">
        <v>225</v>
      </c>
    </row>
    <row r="167" spans="1:22">
      <c r="A167" s="405"/>
      <c r="B167" s="409"/>
      <c r="C167" s="406" t="s">
        <v>374</v>
      </c>
      <c r="D167" s="83" t="s">
        <v>172</v>
      </c>
      <c r="E167" s="496" t="s">
        <v>375</v>
      </c>
      <c r="F167" s="497"/>
      <c r="G167" s="497"/>
      <c r="H167" s="497"/>
      <c r="I167" s="497"/>
      <c r="J167" s="497"/>
      <c r="K167" s="497"/>
      <c r="L167" s="497"/>
      <c r="M167" s="497"/>
      <c r="N167" s="497"/>
      <c r="O167" s="497"/>
      <c r="P167" s="498"/>
      <c r="Q167" s="407">
        <f>IFERROR(IF(COUNT(E167:P167)&lt;1,0,IF(COUNT(E168:P168)&gt;=COUNT(E167:P167),1,(COUNT(E168:P168)/COUNT(E167:P167)))),0)</f>
        <v>0</v>
      </c>
      <c r="R167" s="420"/>
      <c r="S167" s="408" t="s">
        <v>173</v>
      </c>
      <c r="T167" s="408" t="s">
        <v>376</v>
      </c>
      <c r="U167" s="460" t="s">
        <v>373</v>
      </c>
      <c r="V167" t="s">
        <v>225</v>
      </c>
    </row>
    <row r="168" spans="1:22">
      <c r="A168" s="490"/>
      <c r="B168" s="392"/>
      <c r="C168" s="392"/>
      <c r="D168" s="88" t="s">
        <v>177</v>
      </c>
      <c r="E168" s="85"/>
      <c r="F168" s="85"/>
      <c r="G168" s="85"/>
      <c r="H168" s="85"/>
      <c r="I168" s="85"/>
      <c r="J168" s="85"/>
      <c r="K168" s="85"/>
      <c r="L168" s="85"/>
      <c r="M168" s="85"/>
      <c r="N168" s="85"/>
      <c r="O168" s="85"/>
      <c r="P168" s="85"/>
      <c r="Q168" s="392"/>
      <c r="R168" s="421"/>
      <c r="S168" s="392"/>
      <c r="T168" s="392"/>
      <c r="U168" s="392"/>
      <c r="V168" t="s">
        <v>225</v>
      </c>
    </row>
    <row r="169" spans="1:22">
      <c r="A169" s="491" t="s">
        <v>377</v>
      </c>
      <c r="B169" s="373"/>
      <c r="C169" s="373"/>
      <c r="D169" s="374"/>
      <c r="E169" s="85">
        <f t="shared" ref="E169:P169" si="0">SUMIF($D$20:$D$168,"P*",E20:E168)</f>
        <v>16</v>
      </c>
      <c r="F169" s="85">
        <f t="shared" si="0"/>
        <v>19</v>
      </c>
      <c r="G169" s="85">
        <f t="shared" si="0"/>
        <v>13</v>
      </c>
      <c r="H169" s="85">
        <f t="shared" si="0"/>
        <v>16</v>
      </c>
      <c r="I169" s="85">
        <f t="shared" si="0"/>
        <v>21</v>
      </c>
      <c r="J169" s="85">
        <f t="shared" si="0"/>
        <v>18</v>
      </c>
      <c r="K169" s="85">
        <f t="shared" si="0"/>
        <v>13</v>
      </c>
      <c r="L169" s="85">
        <f t="shared" si="0"/>
        <v>14</v>
      </c>
      <c r="M169" s="85">
        <f t="shared" si="0"/>
        <v>20</v>
      </c>
      <c r="N169" s="85">
        <f t="shared" si="0"/>
        <v>12</v>
      </c>
      <c r="O169" s="85">
        <f t="shared" si="0"/>
        <v>16</v>
      </c>
      <c r="P169" s="85">
        <f t="shared" si="0"/>
        <v>19</v>
      </c>
      <c r="Q169" s="492"/>
      <c r="R169" s="493"/>
      <c r="S169" s="457"/>
      <c r="T169" s="425"/>
      <c r="U169" s="398"/>
    </row>
    <row r="170" spans="1:22">
      <c r="A170" s="491" t="s">
        <v>378</v>
      </c>
      <c r="B170" s="373"/>
      <c r="C170" s="373"/>
      <c r="D170" s="374"/>
      <c r="E170" s="85">
        <f>SUMIF($D$18:$D$168,"E*",E18:E168)</f>
        <v>0</v>
      </c>
      <c r="F170" s="85">
        <f t="shared" ref="F170:P170" si="1">SUMIF($D$20:$D$168,"E*",F20:F168)</f>
        <v>0</v>
      </c>
      <c r="G170" s="85">
        <f t="shared" si="1"/>
        <v>0</v>
      </c>
      <c r="H170" s="85">
        <f t="shared" si="1"/>
        <v>0</v>
      </c>
      <c r="I170" s="85">
        <f t="shared" si="1"/>
        <v>0</v>
      </c>
      <c r="J170" s="85">
        <f t="shared" si="1"/>
        <v>0</v>
      </c>
      <c r="K170" s="85">
        <f t="shared" si="1"/>
        <v>0</v>
      </c>
      <c r="L170" s="85">
        <f t="shared" si="1"/>
        <v>0</v>
      </c>
      <c r="M170" s="85">
        <f t="shared" si="1"/>
        <v>0</v>
      </c>
      <c r="N170" s="85">
        <f t="shared" si="1"/>
        <v>0</v>
      </c>
      <c r="O170" s="85">
        <f t="shared" si="1"/>
        <v>0</v>
      </c>
      <c r="P170" s="85">
        <f t="shared" si="1"/>
        <v>0</v>
      </c>
      <c r="Q170" s="494"/>
      <c r="R170" s="495"/>
      <c r="S170" s="400"/>
      <c r="T170" s="436"/>
      <c r="U170" s="396"/>
    </row>
    <row r="171" spans="1:22">
      <c r="A171" s="491" t="s">
        <v>379</v>
      </c>
      <c r="B171" s="373"/>
      <c r="C171" s="373"/>
      <c r="D171" s="373"/>
      <c r="E171" s="373"/>
      <c r="F171" s="373"/>
      <c r="G171" s="373"/>
      <c r="H171" s="373"/>
      <c r="I171" s="373"/>
      <c r="J171" s="373"/>
      <c r="K171" s="373"/>
      <c r="L171" s="373"/>
      <c r="M171" s="373"/>
      <c r="N171" s="373"/>
      <c r="O171" s="373"/>
      <c r="P171" s="373"/>
      <c r="Q171" s="373"/>
      <c r="R171" s="373"/>
      <c r="S171" s="373"/>
      <c r="T171" s="373"/>
      <c r="U171" s="374"/>
    </row>
    <row r="172" spans="1:22">
      <c r="A172" s="491" t="s">
        <v>380</v>
      </c>
      <c r="B172" s="373"/>
      <c r="C172" s="373"/>
      <c r="D172" s="374"/>
      <c r="E172" s="491" t="s">
        <v>381</v>
      </c>
      <c r="F172" s="373"/>
      <c r="G172" s="373"/>
      <c r="H172" s="373"/>
      <c r="I172" s="373"/>
      <c r="J172" s="373"/>
      <c r="K172" s="373"/>
      <c r="L172" s="373"/>
      <c r="M172" s="373"/>
      <c r="N172" s="373"/>
      <c r="O172" s="373"/>
      <c r="P172" s="373"/>
      <c r="Q172" s="373"/>
      <c r="R172" s="374"/>
      <c r="S172" s="491" t="s">
        <v>166</v>
      </c>
      <c r="T172" s="373"/>
      <c r="U172" s="374"/>
    </row>
    <row r="173" spans="1:22">
      <c r="A173" s="499" t="s">
        <v>382</v>
      </c>
      <c r="B173" s="500"/>
      <c r="C173" s="500"/>
      <c r="D173" s="501"/>
      <c r="E173" s="499" t="s">
        <v>383</v>
      </c>
      <c r="F173" s="500"/>
      <c r="G173" s="500"/>
      <c r="H173" s="500"/>
      <c r="I173" s="500"/>
      <c r="J173" s="500"/>
      <c r="K173" s="500"/>
      <c r="L173" s="500"/>
      <c r="M173" s="500"/>
      <c r="N173" s="500"/>
      <c r="O173" s="500"/>
      <c r="P173" s="500"/>
      <c r="Q173" s="500"/>
      <c r="R173" s="501"/>
      <c r="S173" s="499"/>
      <c r="T173" s="373"/>
      <c r="U173" s="374"/>
    </row>
    <row r="174" spans="1:22">
      <c r="A174" s="499" t="s">
        <v>384</v>
      </c>
      <c r="B174" s="500"/>
      <c r="C174" s="500"/>
      <c r="D174" s="501"/>
      <c r="E174" s="499" t="s">
        <v>385</v>
      </c>
      <c r="F174" s="500"/>
      <c r="G174" s="500"/>
      <c r="H174" s="500"/>
      <c r="I174" s="500"/>
      <c r="J174" s="500"/>
      <c r="K174" s="500"/>
      <c r="L174" s="500"/>
      <c r="M174" s="500"/>
      <c r="N174" s="500"/>
      <c r="O174" s="500"/>
      <c r="P174" s="500"/>
      <c r="Q174" s="500"/>
      <c r="R174" s="501"/>
      <c r="S174" s="499"/>
      <c r="T174" s="373"/>
      <c r="U174" s="374"/>
    </row>
    <row r="175" spans="1:22">
      <c r="A175" s="499" t="s">
        <v>386</v>
      </c>
      <c r="B175" s="500"/>
      <c r="C175" s="500"/>
      <c r="D175" s="501"/>
      <c r="E175" s="499" t="s">
        <v>387</v>
      </c>
      <c r="F175" s="500"/>
      <c r="G175" s="500"/>
      <c r="H175" s="500"/>
      <c r="I175" s="500"/>
      <c r="J175" s="500"/>
      <c r="K175" s="500"/>
      <c r="L175" s="500"/>
      <c r="M175" s="500"/>
      <c r="N175" s="500"/>
      <c r="O175" s="500"/>
      <c r="P175" s="500"/>
      <c r="Q175" s="500"/>
      <c r="R175" s="501"/>
      <c r="S175" s="499"/>
      <c r="T175" s="373"/>
      <c r="U175" s="374"/>
    </row>
    <row r="176" spans="1:22" ht="15.75" thickBot="1">
      <c r="A176" s="502" t="s">
        <v>388</v>
      </c>
      <c r="B176" s="435"/>
      <c r="C176" s="435"/>
      <c r="D176" s="435"/>
      <c r="E176" s="435"/>
      <c r="F176" s="435"/>
      <c r="G176" s="435"/>
      <c r="H176" s="435"/>
      <c r="I176" s="435"/>
      <c r="J176" s="435"/>
      <c r="K176" s="435"/>
      <c r="L176" s="435"/>
      <c r="M176" s="435"/>
      <c r="N176" s="435"/>
      <c r="O176" s="435"/>
      <c r="P176" s="435"/>
      <c r="Q176" s="435"/>
      <c r="R176" s="435"/>
      <c r="S176" s="435"/>
      <c r="T176" s="435"/>
      <c r="U176" s="503"/>
    </row>
    <row r="177" spans="1:21" ht="15.75" thickBot="1">
      <c r="A177" s="504" t="s">
        <v>389</v>
      </c>
      <c r="B177" s="505"/>
      <c r="C177" s="506"/>
      <c r="D177" s="506"/>
      <c r="E177" s="506"/>
      <c r="F177" s="506"/>
      <c r="G177" s="506"/>
      <c r="H177" s="506"/>
      <c r="I177" s="506"/>
      <c r="J177" s="506"/>
      <c r="K177" s="506"/>
      <c r="L177" s="506"/>
      <c r="M177" s="506"/>
      <c r="N177" s="506"/>
      <c r="O177" s="506"/>
      <c r="P177" s="506"/>
      <c r="Q177" s="506"/>
      <c r="R177" s="507"/>
      <c r="S177" s="508" t="s">
        <v>390</v>
      </c>
      <c r="T177" s="506"/>
      <c r="U177" s="509"/>
    </row>
    <row r="178" spans="1:21">
      <c r="A178" s="510" t="s">
        <v>391</v>
      </c>
      <c r="B178" s="373"/>
      <c r="C178" s="511" t="s">
        <v>392</v>
      </c>
      <c r="D178" s="512"/>
      <c r="E178" s="100" t="s">
        <v>151</v>
      </c>
      <c r="F178" s="100" t="s">
        <v>152</v>
      </c>
      <c r="G178" s="100" t="s">
        <v>153</v>
      </c>
      <c r="H178" s="100" t="s">
        <v>154</v>
      </c>
      <c r="I178" s="100" t="s">
        <v>155</v>
      </c>
      <c r="J178" s="100" t="s">
        <v>156</v>
      </c>
      <c r="K178" s="100" t="s">
        <v>157</v>
      </c>
      <c r="L178" s="100" t="s">
        <v>158</v>
      </c>
      <c r="M178" s="100" t="s">
        <v>159</v>
      </c>
      <c r="N178" s="100" t="s">
        <v>160</v>
      </c>
      <c r="O178" s="100" t="s">
        <v>161</v>
      </c>
      <c r="P178" s="100" t="s">
        <v>162</v>
      </c>
      <c r="Q178" s="511" t="s">
        <v>393</v>
      </c>
      <c r="R178" s="512"/>
      <c r="S178" s="513"/>
      <c r="T178" s="513"/>
      <c r="U178" s="513"/>
    </row>
    <row r="179" spans="1:21">
      <c r="A179" s="515" t="s">
        <v>394</v>
      </c>
      <c r="B179" s="518" t="s">
        <v>395</v>
      </c>
      <c r="C179" s="519" t="s">
        <v>396</v>
      </c>
      <c r="D179" s="512"/>
      <c r="E179" s="101">
        <f>E169</f>
        <v>16</v>
      </c>
      <c r="F179" s="101">
        <f>F169</f>
        <v>19</v>
      </c>
      <c r="G179" s="101">
        <f t="shared" ref="G179:P179" si="2">G169</f>
        <v>13</v>
      </c>
      <c r="H179" s="101">
        <f t="shared" si="2"/>
        <v>16</v>
      </c>
      <c r="I179" s="101">
        <f t="shared" si="2"/>
        <v>21</v>
      </c>
      <c r="J179" s="101">
        <f t="shared" si="2"/>
        <v>18</v>
      </c>
      <c r="K179" s="101">
        <f t="shared" si="2"/>
        <v>13</v>
      </c>
      <c r="L179" s="101">
        <f t="shared" si="2"/>
        <v>14</v>
      </c>
      <c r="M179" s="101">
        <f t="shared" si="2"/>
        <v>20</v>
      </c>
      <c r="N179" s="101">
        <f t="shared" si="2"/>
        <v>12</v>
      </c>
      <c r="O179" s="101">
        <f t="shared" si="2"/>
        <v>16</v>
      </c>
      <c r="P179" s="101">
        <f t="shared" si="2"/>
        <v>19</v>
      </c>
      <c r="Q179" s="529">
        <f t="shared" ref="Q179:Q180" si="3">SUM(E179:P179)</f>
        <v>197</v>
      </c>
      <c r="R179" s="512"/>
      <c r="S179" s="514"/>
      <c r="T179" s="514"/>
      <c r="U179" s="514"/>
    </row>
    <row r="180" spans="1:21">
      <c r="A180" s="516"/>
      <c r="B180" s="399"/>
      <c r="C180" s="519" t="s">
        <v>397</v>
      </c>
      <c r="D180" s="512"/>
      <c r="E180" s="101">
        <f>E170</f>
        <v>0</v>
      </c>
      <c r="F180" s="101">
        <f t="shared" ref="F180:P180" si="4">F170</f>
        <v>0</v>
      </c>
      <c r="G180" s="101">
        <f t="shared" si="4"/>
        <v>0</v>
      </c>
      <c r="H180" s="101">
        <f t="shared" si="4"/>
        <v>0</v>
      </c>
      <c r="I180" s="101">
        <f t="shared" si="4"/>
        <v>0</v>
      </c>
      <c r="J180" s="101">
        <f t="shared" si="4"/>
        <v>0</v>
      </c>
      <c r="K180" s="101">
        <f t="shared" si="4"/>
        <v>0</v>
      </c>
      <c r="L180" s="101">
        <f t="shared" si="4"/>
        <v>0</v>
      </c>
      <c r="M180" s="101">
        <f t="shared" si="4"/>
        <v>0</v>
      </c>
      <c r="N180" s="101">
        <f t="shared" si="4"/>
        <v>0</v>
      </c>
      <c r="O180" s="101">
        <f t="shared" si="4"/>
        <v>0</v>
      </c>
      <c r="P180" s="101">
        <f t="shared" si="4"/>
        <v>0</v>
      </c>
      <c r="Q180" s="529">
        <f t="shared" si="3"/>
        <v>0</v>
      </c>
      <c r="R180" s="512"/>
      <c r="S180" s="514"/>
      <c r="T180" s="514"/>
      <c r="U180" s="514"/>
    </row>
    <row r="181" spans="1:21">
      <c r="A181" s="516"/>
      <c r="B181" s="399"/>
      <c r="C181" s="530" t="s">
        <v>398</v>
      </c>
      <c r="D181" s="512"/>
      <c r="E181" s="102">
        <f>IFERROR(IF(E179&lt;1,"",IF((E180/E179)&gt;1,1,(E180/E179))),0)</f>
        <v>0</v>
      </c>
      <c r="F181" s="103">
        <f t="shared" ref="F181:Q181" si="5">IFERROR(IF(F179&lt;1,"",IF((F180/F179)&gt;1,1,(F180/F179))),0)</f>
        <v>0</v>
      </c>
      <c r="G181" s="103">
        <f t="shared" si="5"/>
        <v>0</v>
      </c>
      <c r="H181" s="103">
        <f t="shared" si="5"/>
        <v>0</v>
      </c>
      <c r="I181" s="103">
        <f t="shared" si="5"/>
        <v>0</v>
      </c>
      <c r="J181" s="103">
        <f t="shared" si="5"/>
        <v>0</v>
      </c>
      <c r="K181" s="103">
        <f t="shared" si="5"/>
        <v>0</v>
      </c>
      <c r="L181" s="103">
        <f>IFERROR(IF(L179&lt;1,"",IF((L180/L179)&gt;1,1,(L180/L179))),0)</f>
        <v>0</v>
      </c>
      <c r="M181" s="103">
        <f t="shared" si="5"/>
        <v>0</v>
      </c>
      <c r="N181" s="103">
        <f t="shared" si="5"/>
        <v>0</v>
      </c>
      <c r="O181" s="103">
        <f t="shared" si="5"/>
        <v>0</v>
      </c>
      <c r="P181" s="103">
        <f t="shared" si="5"/>
        <v>0</v>
      </c>
      <c r="Q181" s="531">
        <f t="shared" si="5"/>
        <v>0</v>
      </c>
      <c r="R181" s="512"/>
      <c r="S181" s="514"/>
      <c r="T181" s="514"/>
      <c r="U181" s="514"/>
    </row>
    <row r="182" spans="1:21">
      <c r="A182" s="517"/>
      <c r="B182" s="400"/>
      <c r="C182" s="530" t="s">
        <v>399</v>
      </c>
      <c r="D182" s="512"/>
      <c r="E182" s="103">
        <v>0.9</v>
      </c>
      <c r="F182" s="103">
        <v>0.9</v>
      </c>
      <c r="G182" s="103">
        <v>0.9</v>
      </c>
      <c r="H182" s="103">
        <v>0.9</v>
      </c>
      <c r="I182" s="103">
        <v>0.9</v>
      </c>
      <c r="J182" s="103">
        <v>0.9</v>
      </c>
      <c r="K182" s="103">
        <v>0.9</v>
      </c>
      <c r="L182" s="103">
        <v>0.9</v>
      </c>
      <c r="M182" s="103">
        <v>0.9</v>
      </c>
      <c r="N182" s="103">
        <v>0.9</v>
      </c>
      <c r="O182" s="103">
        <v>0.9</v>
      </c>
      <c r="P182" s="103">
        <v>0.9</v>
      </c>
      <c r="Q182" s="532">
        <v>0.9</v>
      </c>
      <c r="R182" s="512"/>
      <c r="S182" s="514"/>
      <c r="T182" s="514"/>
      <c r="U182" s="514"/>
    </row>
    <row r="183" spans="1:21">
      <c r="A183" s="520" t="s">
        <v>400</v>
      </c>
      <c r="B183" s="373"/>
      <c r="C183" s="436"/>
      <c r="D183" s="436"/>
      <c r="E183" s="436"/>
      <c r="F183" s="436"/>
      <c r="G183" s="436"/>
      <c r="H183" s="436"/>
      <c r="I183" s="436"/>
      <c r="J183" s="436"/>
      <c r="K183" s="436"/>
      <c r="L183" s="436"/>
      <c r="M183" s="436"/>
      <c r="N183" s="436"/>
      <c r="O183" s="436"/>
      <c r="P183" s="436"/>
      <c r="Q183" s="436"/>
      <c r="R183" s="436"/>
      <c r="S183" s="514"/>
      <c r="T183" s="514"/>
      <c r="U183" s="514"/>
    </row>
    <row r="184" spans="1:21">
      <c r="A184" s="521" t="s">
        <v>401</v>
      </c>
      <c r="B184" s="522"/>
      <c r="C184" s="521" t="s">
        <v>402</v>
      </c>
      <c r="D184" s="521"/>
      <c r="E184" s="521"/>
      <c r="F184" s="521"/>
      <c r="G184" s="521"/>
      <c r="H184" s="521"/>
      <c r="I184" s="521"/>
      <c r="J184" s="521"/>
      <c r="K184" s="521"/>
      <c r="L184" s="521"/>
      <c r="M184" s="521"/>
      <c r="N184" s="521"/>
      <c r="O184" s="521"/>
      <c r="P184" s="521"/>
      <c r="Q184" s="521"/>
      <c r="R184" s="525"/>
      <c r="S184" s="514"/>
      <c r="T184" s="514"/>
      <c r="U184" s="514"/>
    </row>
    <row r="185" spans="1:21">
      <c r="A185" s="523"/>
      <c r="B185" s="523"/>
      <c r="C185" s="448"/>
      <c r="D185" s="448"/>
      <c r="E185" s="448"/>
      <c r="F185" s="448"/>
      <c r="G185" s="448"/>
      <c r="H185" s="448"/>
      <c r="I185" s="448"/>
      <c r="J185" s="448"/>
      <c r="K185" s="448"/>
      <c r="L185" s="448"/>
      <c r="M185" s="448"/>
      <c r="N185" s="448"/>
      <c r="O185" s="448"/>
      <c r="P185" s="448"/>
      <c r="Q185" s="448"/>
      <c r="R185" s="526"/>
      <c r="S185" s="514"/>
      <c r="T185" s="514"/>
      <c r="U185" s="514"/>
    </row>
    <row r="186" spans="1:21">
      <c r="A186" s="523"/>
      <c r="B186" s="523"/>
      <c r="C186" s="448"/>
      <c r="D186" s="448"/>
      <c r="E186" s="448"/>
      <c r="F186" s="448"/>
      <c r="G186" s="448"/>
      <c r="H186" s="448"/>
      <c r="I186" s="448"/>
      <c r="J186" s="448"/>
      <c r="K186" s="448"/>
      <c r="L186" s="448"/>
      <c r="M186" s="448"/>
      <c r="N186" s="448"/>
      <c r="O186" s="448"/>
      <c r="P186" s="448"/>
      <c r="Q186" s="448"/>
      <c r="R186" s="526"/>
      <c r="S186" s="514"/>
      <c r="T186" s="514"/>
      <c r="U186" s="514"/>
    </row>
    <row r="187" spans="1:21">
      <c r="A187" s="523"/>
      <c r="B187" s="523"/>
      <c r="C187" s="448"/>
      <c r="D187" s="448"/>
      <c r="E187" s="448"/>
      <c r="F187" s="448"/>
      <c r="G187" s="448"/>
      <c r="H187" s="448"/>
      <c r="I187" s="448"/>
      <c r="J187" s="448"/>
      <c r="K187" s="448"/>
      <c r="L187" s="448"/>
      <c r="M187" s="448"/>
      <c r="N187" s="448"/>
      <c r="O187" s="448"/>
      <c r="P187" s="448"/>
      <c r="Q187" s="448"/>
      <c r="R187" s="526"/>
      <c r="S187" s="514"/>
      <c r="T187" s="514"/>
      <c r="U187" s="514"/>
    </row>
    <row r="188" spans="1:21">
      <c r="A188" s="523"/>
      <c r="B188" s="523"/>
      <c r="C188" s="448"/>
      <c r="D188" s="448"/>
      <c r="E188" s="448"/>
      <c r="F188" s="448"/>
      <c r="G188" s="448"/>
      <c r="H188" s="448"/>
      <c r="I188" s="448"/>
      <c r="J188" s="448"/>
      <c r="K188" s="448"/>
      <c r="L188" s="448"/>
      <c r="M188" s="448"/>
      <c r="N188" s="448"/>
      <c r="O188" s="448"/>
      <c r="P188" s="448"/>
      <c r="Q188" s="448"/>
      <c r="R188" s="526"/>
      <c r="S188" s="514"/>
      <c r="T188" s="514"/>
      <c r="U188" s="514"/>
    </row>
    <row r="189" spans="1:21">
      <c r="A189" s="523"/>
      <c r="B189" s="523"/>
      <c r="C189" s="448"/>
      <c r="D189" s="448"/>
      <c r="E189" s="448"/>
      <c r="F189" s="448"/>
      <c r="G189" s="448"/>
      <c r="H189" s="448"/>
      <c r="I189" s="448"/>
      <c r="J189" s="448"/>
      <c r="K189" s="448"/>
      <c r="L189" s="448"/>
      <c r="M189" s="448"/>
      <c r="N189" s="448"/>
      <c r="O189" s="448"/>
      <c r="P189" s="448"/>
      <c r="Q189" s="448"/>
      <c r="R189" s="526"/>
      <c r="S189" s="514"/>
      <c r="T189" s="514"/>
      <c r="U189" s="514"/>
    </row>
    <row r="190" spans="1:21" ht="15.75" thickBot="1">
      <c r="A190" s="524"/>
      <c r="B190" s="524"/>
      <c r="C190" s="527"/>
      <c r="D190" s="527"/>
      <c r="E190" s="527"/>
      <c r="F190" s="527"/>
      <c r="G190" s="527"/>
      <c r="H190" s="527"/>
      <c r="I190" s="527"/>
      <c r="J190" s="527"/>
      <c r="K190" s="527"/>
      <c r="L190" s="527"/>
      <c r="M190" s="527"/>
      <c r="N190" s="527"/>
      <c r="O190" s="527"/>
      <c r="P190" s="527"/>
      <c r="Q190" s="527"/>
      <c r="R190" s="528"/>
      <c r="S190" s="514"/>
      <c r="T190" s="514"/>
      <c r="U190" s="514"/>
    </row>
    <row r="191" spans="1:21">
      <c r="A191" s="79"/>
      <c r="B191" s="79"/>
      <c r="C191" s="79"/>
      <c r="D191" s="79"/>
      <c r="E191" s="79"/>
      <c r="F191" s="79"/>
      <c r="G191" s="79"/>
      <c r="H191" s="79"/>
      <c r="I191" s="79"/>
      <c r="J191" s="79"/>
      <c r="K191" s="79"/>
      <c r="L191" s="79"/>
      <c r="M191" s="79"/>
      <c r="N191" s="79"/>
      <c r="O191" s="79"/>
      <c r="P191" s="79"/>
      <c r="Q191" s="79"/>
      <c r="R191" s="79"/>
      <c r="S191" s="514"/>
      <c r="T191" s="514"/>
      <c r="U191" s="514"/>
    </row>
    <row r="192" spans="1:21">
      <c r="A192" s="79"/>
      <c r="B192" s="79"/>
      <c r="C192" s="79"/>
      <c r="D192" s="79"/>
      <c r="E192" s="79"/>
      <c r="F192" s="79"/>
      <c r="G192" s="79"/>
      <c r="H192" s="79"/>
      <c r="I192" s="79"/>
      <c r="J192" s="79"/>
      <c r="K192" s="79"/>
      <c r="L192" s="79"/>
      <c r="M192" s="79"/>
      <c r="N192" s="79"/>
      <c r="O192" s="79"/>
      <c r="P192" s="79"/>
      <c r="Q192" s="79"/>
      <c r="R192" s="79"/>
      <c r="S192" s="514"/>
      <c r="T192" s="514"/>
      <c r="U192" s="514"/>
    </row>
    <row r="193" spans="1:21">
      <c r="A193" s="79"/>
      <c r="B193" s="79"/>
      <c r="C193" s="79"/>
      <c r="D193" s="79"/>
      <c r="E193" s="79"/>
      <c r="F193" s="104"/>
      <c r="G193" s="79"/>
      <c r="H193" s="79"/>
      <c r="I193" s="79"/>
      <c r="J193" s="79"/>
      <c r="K193" s="79"/>
      <c r="L193" s="79"/>
      <c r="M193" s="79"/>
      <c r="N193" s="79"/>
      <c r="O193" s="79"/>
      <c r="P193" s="79"/>
      <c r="Q193" s="79"/>
      <c r="R193" s="79"/>
      <c r="S193" s="514"/>
      <c r="T193" s="514"/>
      <c r="U193" s="514"/>
    </row>
    <row r="194" spans="1:21">
      <c r="A194" s="79"/>
      <c r="B194" s="79"/>
      <c r="C194" s="79"/>
      <c r="D194" s="79"/>
      <c r="E194" s="79"/>
      <c r="F194" s="79"/>
      <c r="G194" s="79"/>
      <c r="H194" s="79"/>
      <c r="I194" s="79"/>
      <c r="J194" s="79"/>
      <c r="K194" s="79"/>
      <c r="L194" s="79"/>
      <c r="M194" s="79"/>
      <c r="N194" s="79"/>
      <c r="O194" s="79"/>
      <c r="P194" s="79"/>
      <c r="Q194" s="79"/>
      <c r="R194" s="79"/>
      <c r="S194" s="514"/>
      <c r="T194" s="514"/>
      <c r="U194" s="514"/>
    </row>
    <row r="195" spans="1:21">
      <c r="A195" s="79"/>
      <c r="B195" s="79"/>
      <c r="C195" s="79"/>
      <c r="D195" s="79"/>
      <c r="E195" s="79"/>
      <c r="F195" s="79"/>
      <c r="G195" s="79"/>
      <c r="H195" s="79"/>
      <c r="I195" s="79"/>
      <c r="J195" s="79"/>
      <c r="K195" s="79"/>
      <c r="L195" s="79"/>
      <c r="M195" s="79"/>
      <c r="N195" s="79"/>
      <c r="O195" s="79"/>
      <c r="P195" s="79"/>
      <c r="Q195" s="79"/>
      <c r="R195" s="79"/>
      <c r="S195" s="514"/>
      <c r="T195" s="514"/>
      <c r="U195" s="514"/>
    </row>
    <row r="196" spans="1:21">
      <c r="A196" s="79"/>
      <c r="B196" s="79"/>
      <c r="C196" s="79"/>
      <c r="D196" s="79"/>
      <c r="E196" s="79"/>
      <c r="F196" s="79"/>
      <c r="G196" s="79"/>
      <c r="H196" s="79"/>
      <c r="I196" s="79"/>
      <c r="J196" s="79"/>
      <c r="K196" s="79"/>
      <c r="L196" s="79"/>
      <c r="M196" s="79"/>
      <c r="N196" s="79"/>
      <c r="O196" s="79"/>
      <c r="P196" s="79"/>
      <c r="Q196" s="79"/>
      <c r="R196" s="79"/>
      <c r="S196" s="514"/>
      <c r="T196" s="514"/>
      <c r="U196" s="514"/>
    </row>
    <row r="197" spans="1:21">
      <c r="A197" s="79"/>
      <c r="B197" s="79"/>
      <c r="C197" s="79"/>
      <c r="D197" s="79"/>
      <c r="E197" s="79"/>
      <c r="F197" s="79"/>
      <c r="G197" s="79"/>
      <c r="H197" s="79"/>
      <c r="I197" s="79"/>
      <c r="J197" s="79"/>
      <c r="K197" s="79"/>
      <c r="L197" s="79"/>
      <c r="M197" s="79"/>
      <c r="N197" s="79"/>
      <c r="O197" s="79"/>
      <c r="P197" s="79"/>
      <c r="Q197" s="79"/>
      <c r="R197" s="79"/>
      <c r="S197" s="514"/>
      <c r="T197" s="514"/>
      <c r="U197" s="514"/>
    </row>
    <row r="198" spans="1:21">
      <c r="A198" s="79"/>
      <c r="B198" s="79"/>
      <c r="C198" s="79"/>
      <c r="D198" s="79"/>
      <c r="E198" s="79"/>
      <c r="F198" s="79"/>
      <c r="G198" s="79"/>
      <c r="H198" s="79"/>
      <c r="I198" s="79"/>
      <c r="J198" s="79"/>
      <c r="K198" s="79"/>
      <c r="L198" s="79"/>
      <c r="M198" s="79"/>
      <c r="N198" s="79"/>
      <c r="O198" s="79"/>
      <c r="P198" s="79"/>
      <c r="Q198" s="79"/>
      <c r="R198" s="79"/>
      <c r="S198" s="514"/>
      <c r="T198" s="514"/>
      <c r="U198" s="514"/>
    </row>
    <row r="199" spans="1:21">
      <c r="A199" s="79"/>
      <c r="B199" s="79"/>
      <c r="C199" s="79"/>
      <c r="D199" s="79"/>
      <c r="E199" s="79"/>
      <c r="F199" s="79"/>
      <c r="G199" s="79"/>
      <c r="H199" s="79"/>
      <c r="I199" s="79"/>
      <c r="J199" s="79"/>
      <c r="K199" s="79"/>
      <c r="L199" s="79"/>
      <c r="M199" s="79"/>
      <c r="N199" s="79"/>
      <c r="O199" s="79"/>
      <c r="P199" s="79"/>
      <c r="Q199" s="79"/>
      <c r="R199" s="79"/>
      <c r="S199" s="79"/>
      <c r="T199" s="79"/>
      <c r="U199" s="79"/>
    </row>
    <row r="200" spans="1:21">
      <c r="A200" s="79"/>
      <c r="B200" s="79"/>
      <c r="C200" s="79"/>
      <c r="D200" s="79"/>
      <c r="E200" s="79"/>
      <c r="F200" s="79"/>
      <c r="G200" s="79"/>
      <c r="H200" s="79"/>
      <c r="I200" s="79"/>
      <c r="J200" s="79"/>
      <c r="K200" s="79"/>
      <c r="L200" s="79"/>
      <c r="M200" s="79"/>
      <c r="N200" s="79"/>
      <c r="O200" s="79"/>
      <c r="P200" s="79"/>
      <c r="Q200" s="79"/>
      <c r="R200" s="79"/>
      <c r="S200" s="79"/>
      <c r="T200" s="79"/>
      <c r="U200" s="79"/>
    </row>
    <row r="201" spans="1:21">
      <c r="A201" s="79"/>
      <c r="B201" s="79"/>
      <c r="C201" s="79"/>
      <c r="D201" s="79"/>
      <c r="E201" s="79"/>
      <c r="F201" s="79"/>
      <c r="G201" s="79"/>
      <c r="H201" s="79"/>
      <c r="I201" s="79"/>
      <c r="J201" s="79"/>
      <c r="K201" s="79"/>
      <c r="L201" s="79"/>
      <c r="M201" s="79"/>
      <c r="N201" s="79"/>
      <c r="O201" s="79"/>
      <c r="P201" s="79"/>
      <c r="Q201" s="79"/>
      <c r="R201" s="79"/>
      <c r="S201" s="79"/>
      <c r="T201" s="79"/>
      <c r="U201" s="79"/>
    </row>
    <row r="202" spans="1:21">
      <c r="A202" s="79"/>
      <c r="B202" s="79"/>
      <c r="C202" s="79"/>
      <c r="D202" s="79"/>
      <c r="E202" s="79"/>
      <c r="F202" s="79"/>
      <c r="G202" s="79"/>
      <c r="H202" s="79"/>
      <c r="I202" s="79"/>
      <c r="J202" s="79"/>
      <c r="K202" s="79"/>
      <c r="L202" s="79"/>
      <c r="M202" s="79"/>
      <c r="N202" s="79"/>
      <c r="O202" s="79"/>
      <c r="P202" s="79"/>
      <c r="Q202" s="79"/>
      <c r="R202" s="79"/>
      <c r="S202" s="79"/>
      <c r="T202" s="79"/>
      <c r="U202" s="79"/>
    </row>
    <row r="203" spans="1:21">
      <c r="A203" s="79"/>
      <c r="B203" s="79"/>
      <c r="C203" s="79"/>
      <c r="D203" s="79"/>
      <c r="E203" s="79"/>
      <c r="F203" s="79"/>
      <c r="G203" s="79"/>
      <c r="H203" s="79"/>
      <c r="I203" s="79"/>
      <c r="J203" s="79"/>
      <c r="K203" s="79"/>
      <c r="L203" s="79"/>
      <c r="M203" s="79"/>
      <c r="N203" s="79"/>
      <c r="O203" s="79"/>
      <c r="P203" s="79"/>
      <c r="Q203" s="79"/>
      <c r="R203" s="79"/>
      <c r="S203" s="79"/>
      <c r="T203" s="79"/>
      <c r="U203" s="79"/>
    </row>
    <row r="204" spans="1:21">
      <c r="A204" s="79"/>
      <c r="B204" s="79"/>
      <c r="C204" s="79"/>
      <c r="D204" s="79"/>
      <c r="E204" s="79"/>
      <c r="F204" s="79"/>
      <c r="G204" s="79"/>
      <c r="H204" s="79"/>
      <c r="I204" s="79"/>
      <c r="J204" s="79"/>
      <c r="K204" s="79"/>
      <c r="L204" s="79"/>
      <c r="M204" s="79"/>
      <c r="N204" s="79"/>
      <c r="O204" s="79"/>
      <c r="P204" s="79"/>
      <c r="Q204" s="79"/>
      <c r="R204" s="79"/>
      <c r="S204" s="79"/>
      <c r="T204" s="79"/>
      <c r="U204" s="79"/>
    </row>
    <row r="205" spans="1:21">
      <c r="A205" s="79"/>
      <c r="B205" s="79"/>
      <c r="C205" s="79"/>
      <c r="D205" s="79"/>
      <c r="E205" s="79"/>
      <c r="F205" s="79"/>
      <c r="G205" s="79"/>
      <c r="H205" s="79"/>
      <c r="I205" s="79"/>
      <c r="J205" s="79"/>
      <c r="K205" s="79"/>
      <c r="L205" s="79"/>
      <c r="M205" s="79"/>
      <c r="N205" s="79"/>
      <c r="O205" s="79"/>
      <c r="P205" s="79"/>
      <c r="Q205" s="79"/>
      <c r="R205" s="79"/>
      <c r="S205" s="79"/>
      <c r="T205" s="79"/>
      <c r="U205" s="79"/>
    </row>
    <row r="206" spans="1:21">
      <c r="A206" s="79"/>
      <c r="B206" s="79"/>
      <c r="C206" s="79"/>
      <c r="D206" s="79"/>
      <c r="E206" s="79"/>
      <c r="F206" s="79"/>
      <c r="G206" s="79"/>
      <c r="H206" s="79"/>
      <c r="I206" s="79"/>
      <c r="J206" s="79"/>
      <c r="K206" s="79"/>
      <c r="L206" s="79"/>
      <c r="M206" s="79"/>
      <c r="N206" s="79"/>
      <c r="O206" s="79"/>
      <c r="P206" s="79"/>
      <c r="Q206" s="79"/>
      <c r="R206" s="79"/>
      <c r="S206" s="79"/>
      <c r="T206" s="79"/>
      <c r="U206" s="79"/>
    </row>
    <row r="207" spans="1:21">
      <c r="A207" s="79"/>
      <c r="B207" s="79"/>
      <c r="C207" s="79"/>
      <c r="D207" s="79"/>
      <c r="E207" s="79"/>
      <c r="F207" s="79"/>
      <c r="G207" s="79"/>
      <c r="H207" s="79"/>
      <c r="I207" s="79"/>
      <c r="J207" s="79"/>
      <c r="K207" s="79"/>
      <c r="L207" s="79"/>
      <c r="M207" s="79"/>
      <c r="N207" s="79"/>
      <c r="O207" s="79"/>
      <c r="P207" s="79"/>
      <c r="Q207" s="79"/>
      <c r="R207" s="79"/>
      <c r="S207" s="79"/>
      <c r="T207" s="79"/>
      <c r="U207" s="79"/>
    </row>
    <row r="208" spans="1:21">
      <c r="A208" s="79"/>
      <c r="B208" s="79"/>
      <c r="C208" s="79"/>
      <c r="D208" s="79"/>
      <c r="E208" s="79"/>
      <c r="F208" s="79"/>
      <c r="G208" s="79"/>
      <c r="H208" s="79"/>
      <c r="I208" s="79"/>
      <c r="J208" s="79"/>
      <c r="K208" s="79"/>
      <c r="L208" s="79"/>
      <c r="M208" s="79"/>
      <c r="N208" s="79"/>
      <c r="O208" s="79"/>
      <c r="P208" s="79"/>
      <c r="Q208" s="79"/>
      <c r="R208" s="79"/>
      <c r="S208" s="79"/>
      <c r="T208" s="79"/>
      <c r="U208" s="79"/>
    </row>
    <row r="209" spans="1:21">
      <c r="A209" s="79"/>
      <c r="B209" s="79"/>
      <c r="C209" s="79"/>
      <c r="D209" s="79"/>
      <c r="E209" s="79"/>
      <c r="F209" s="79"/>
      <c r="G209" s="79"/>
      <c r="H209" s="79"/>
      <c r="I209" s="79"/>
      <c r="J209" s="79"/>
      <c r="K209" s="79"/>
      <c r="L209" s="79"/>
      <c r="M209" s="79"/>
      <c r="N209" s="79"/>
      <c r="O209" s="79"/>
      <c r="P209" s="79"/>
      <c r="Q209" s="79"/>
      <c r="R209" s="79"/>
      <c r="S209" s="79"/>
      <c r="T209" s="79"/>
      <c r="U209" s="79"/>
    </row>
    <row r="210" spans="1:21">
      <c r="A210" s="79"/>
      <c r="B210" s="79"/>
      <c r="C210" s="79"/>
      <c r="D210" s="79"/>
      <c r="E210" s="79"/>
      <c r="F210" s="79"/>
      <c r="G210" s="79"/>
      <c r="H210" s="79"/>
      <c r="I210" s="79"/>
      <c r="J210" s="79"/>
      <c r="K210" s="79"/>
      <c r="L210" s="79"/>
      <c r="M210" s="79"/>
      <c r="N210" s="79"/>
      <c r="O210" s="79"/>
      <c r="P210" s="79"/>
      <c r="Q210" s="79"/>
      <c r="R210" s="79"/>
      <c r="S210" s="79"/>
      <c r="T210" s="79"/>
      <c r="U210" s="79"/>
    </row>
    <row r="211" spans="1:21">
      <c r="A211" s="79"/>
      <c r="B211" s="79"/>
      <c r="C211" s="79"/>
      <c r="D211" s="79"/>
      <c r="E211" s="79"/>
      <c r="F211" s="79"/>
      <c r="G211" s="79"/>
      <c r="H211" s="79"/>
      <c r="I211" s="79"/>
      <c r="J211" s="79"/>
      <c r="K211" s="79"/>
      <c r="L211" s="79"/>
      <c r="M211" s="79"/>
      <c r="N211" s="79"/>
      <c r="O211" s="79"/>
      <c r="P211" s="79"/>
      <c r="Q211" s="79"/>
      <c r="R211" s="79"/>
      <c r="S211" s="79"/>
      <c r="T211" s="79"/>
      <c r="U211" s="79"/>
    </row>
    <row r="212" spans="1:21">
      <c r="A212" s="79"/>
      <c r="B212" s="79"/>
      <c r="C212" s="79"/>
      <c r="D212" s="79"/>
      <c r="E212" s="79"/>
      <c r="F212" s="79"/>
      <c r="G212" s="79"/>
      <c r="H212" s="79"/>
      <c r="I212" s="79"/>
      <c r="J212" s="79"/>
      <c r="K212" s="79"/>
      <c r="L212" s="79"/>
      <c r="M212" s="79"/>
      <c r="N212" s="79"/>
      <c r="O212" s="79"/>
      <c r="P212" s="79"/>
      <c r="Q212" s="79"/>
      <c r="R212" s="79"/>
      <c r="S212" s="79"/>
      <c r="T212" s="79"/>
      <c r="U212" s="79"/>
    </row>
    <row r="213" spans="1:21">
      <c r="A213" s="79"/>
      <c r="B213" s="79"/>
      <c r="C213" s="79"/>
      <c r="D213" s="79"/>
      <c r="E213" s="79"/>
      <c r="F213" s="79"/>
      <c r="G213" s="79"/>
      <c r="H213" s="79"/>
      <c r="I213" s="79"/>
      <c r="J213" s="79"/>
      <c r="K213" s="79"/>
      <c r="L213" s="79"/>
      <c r="M213" s="79"/>
      <c r="N213" s="79"/>
      <c r="O213" s="79"/>
      <c r="P213" s="79"/>
      <c r="Q213" s="79"/>
      <c r="R213" s="79"/>
      <c r="S213" s="79"/>
      <c r="T213" s="79"/>
      <c r="U213" s="79"/>
    </row>
    <row r="214" spans="1:21">
      <c r="A214" s="79"/>
      <c r="B214" s="79"/>
      <c r="C214" s="79"/>
      <c r="D214" s="79"/>
      <c r="E214" s="79"/>
      <c r="F214" s="79"/>
      <c r="G214" s="79"/>
      <c r="H214" s="79"/>
      <c r="I214" s="79"/>
      <c r="J214" s="79"/>
      <c r="K214" s="79"/>
      <c r="L214" s="79"/>
      <c r="M214" s="79"/>
      <c r="N214" s="79"/>
      <c r="O214" s="79"/>
      <c r="P214" s="79"/>
      <c r="Q214" s="79"/>
      <c r="R214" s="79"/>
      <c r="S214" s="79"/>
      <c r="T214" s="79"/>
      <c r="U214" s="79"/>
    </row>
    <row r="215" spans="1:21">
      <c r="A215" s="79"/>
      <c r="B215" s="79"/>
      <c r="C215" s="79"/>
      <c r="D215" s="79"/>
      <c r="E215" s="79"/>
      <c r="F215" s="79"/>
      <c r="G215" s="79"/>
      <c r="H215" s="79"/>
      <c r="I215" s="79"/>
      <c r="J215" s="79"/>
      <c r="K215" s="79"/>
      <c r="L215" s="79"/>
      <c r="M215" s="79"/>
      <c r="N215" s="79"/>
      <c r="O215" s="79"/>
      <c r="P215" s="79"/>
      <c r="Q215" s="79"/>
      <c r="R215" s="79"/>
      <c r="S215" s="79"/>
      <c r="T215" s="79"/>
      <c r="U215" s="79"/>
    </row>
    <row r="216" spans="1:21">
      <c r="A216" s="79"/>
      <c r="B216" s="79"/>
      <c r="C216" s="79"/>
      <c r="D216" s="79"/>
      <c r="E216" s="79"/>
      <c r="F216" s="79"/>
      <c r="G216" s="79"/>
      <c r="H216" s="79"/>
      <c r="I216" s="79"/>
      <c r="J216" s="79"/>
      <c r="K216" s="79"/>
      <c r="L216" s="79"/>
      <c r="M216" s="79"/>
      <c r="N216" s="79"/>
      <c r="O216" s="79"/>
      <c r="P216" s="79"/>
      <c r="Q216" s="79"/>
      <c r="R216" s="79"/>
      <c r="S216" s="79"/>
      <c r="T216" s="79"/>
      <c r="U216" s="79"/>
    </row>
    <row r="217" spans="1:21">
      <c r="A217" s="79"/>
      <c r="B217" s="79"/>
      <c r="C217" s="79"/>
      <c r="D217" s="79"/>
      <c r="E217" s="79"/>
      <c r="F217" s="79"/>
      <c r="G217" s="79"/>
      <c r="H217" s="79"/>
      <c r="I217" s="79"/>
      <c r="J217" s="79"/>
      <c r="K217" s="79"/>
      <c r="L217" s="79"/>
      <c r="M217" s="79"/>
      <c r="N217" s="79"/>
      <c r="O217" s="79"/>
      <c r="P217" s="79"/>
      <c r="Q217" s="79"/>
      <c r="R217" s="79"/>
      <c r="S217" s="79"/>
      <c r="T217" s="79"/>
      <c r="U217" s="79"/>
    </row>
  </sheetData>
  <autoFilter ref="E14:P190" xr:uid="{0BF5328D-7FC2-4B12-A29F-6CDDF3BCB79C}"/>
  <mergeCells count="487">
    <mergeCell ref="A176:U176"/>
    <mergeCell ref="A177:R177"/>
    <mergeCell ref="S177:U177"/>
    <mergeCell ref="A178:B178"/>
    <mergeCell ref="C178:D178"/>
    <mergeCell ref="Q178:R178"/>
    <mergeCell ref="S178:U198"/>
    <mergeCell ref="A179:A182"/>
    <mergeCell ref="B179:B182"/>
    <mergeCell ref="C179:D179"/>
    <mergeCell ref="A183:R183"/>
    <mergeCell ref="A184:B190"/>
    <mergeCell ref="C184:R190"/>
    <mergeCell ref="Q179:R179"/>
    <mergeCell ref="C180:D180"/>
    <mergeCell ref="Q180:R180"/>
    <mergeCell ref="C181:D181"/>
    <mergeCell ref="Q181:R181"/>
    <mergeCell ref="C182:D182"/>
    <mergeCell ref="Q182:R182"/>
    <mergeCell ref="A174:D174"/>
    <mergeCell ref="E174:R174"/>
    <mergeCell ref="S174:U174"/>
    <mergeCell ref="A175:D175"/>
    <mergeCell ref="E175:R175"/>
    <mergeCell ref="S175:U175"/>
    <mergeCell ref="A172:D172"/>
    <mergeCell ref="E172:R172"/>
    <mergeCell ref="S172:U172"/>
    <mergeCell ref="A173:D173"/>
    <mergeCell ref="E173:R173"/>
    <mergeCell ref="S173:U173"/>
    <mergeCell ref="A169:D169"/>
    <mergeCell ref="Q169:R170"/>
    <mergeCell ref="S169:U170"/>
    <mergeCell ref="A170:D170"/>
    <mergeCell ref="A171:U171"/>
    <mergeCell ref="C165:C166"/>
    <mergeCell ref="Q165:Q166"/>
    <mergeCell ref="S165:S166"/>
    <mergeCell ref="T165:T166"/>
    <mergeCell ref="U165:U166"/>
    <mergeCell ref="C167:C168"/>
    <mergeCell ref="E167:P167"/>
    <mergeCell ref="Q167:Q168"/>
    <mergeCell ref="S167:S168"/>
    <mergeCell ref="T167:T168"/>
    <mergeCell ref="C158:C159"/>
    <mergeCell ref="Q158:Q159"/>
    <mergeCell ref="S158:S159"/>
    <mergeCell ref="T158:T159"/>
    <mergeCell ref="U158:U159"/>
    <mergeCell ref="A162:U162"/>
    <mergeCell ref="A163:A168"/>
    <mergeCell ref="B163:B164"/>
    <mergeCell ref="C163:C164"/>
    <mergeCell ref="Q163:Q164"/>
    <mergeCell ref="R163:R168"/>
    <mergeCell ref="S163:S164"/>
    <mergeCell ref="T163:T164"/>
    <mergeCell ref="U163:U164"/>
    <mergeCell ref="B165:B168"/>
    <mergeCell ref="U167:U168"/>
    <mergeCell ref="T153:T154"/>
    <mergeCell ref="U153:U154"/>
    <mergeCell ref="A155:U155"/>
    <mergeCell ref="A156:A161"/>
    <mergeCell ref="B156:B157"/>
    <mergeCell ref="C156:C157"/>
    <mergeCell ref="Q156:Q157"/>
    <mergeCell ref="R156:R161"/>
    <mergeCell ref="S156:S157"/>
    <mergeCell ref="T156:T157"/>
    <mergeCell ref="A153:A154"/>
    <mergeCell ref="B153:B154"/>
    <mergeCell ref="C153:C154"/>
    <mergeCell ref="Q153:Q154"/>
    <mergeCell ref="R153:R154"/>
    <mergeCell ref="S153:S154"/>
    <mergeCell ref="B160:B161"/>
    <mergeCell ref="C160:C161"/>
    <mergeCell ref="Q160:Q161"/>
    <mergeCell ref="S160:S161"/>
    <mergeCell ref="T160:T161"/>
    <mergeCell ref="U160:U161"/>
    <mergeCell ref="U156:U157"/>
    <mergeCell ref="B158:B159"/>
    <mergeCell ref="A152:U152"/>
    <mergeCell ref="S146:S147"/>
    <mergeCell ref="T146:T147"/>
    <mergeCell ref="U146:U147"/>
    <mergeCell ref="C148:C149"/>
    <mergeCell ref="Q148:Q149"/>
    <mergeCell ref="S148:S149"/>
    <mergeCell ref="T148:T149"/>
    <mergeCell ref="U148:U149"/>
    <mergeCell ref="A145:U145"/>
    <mergeCell ref="A146:A151"/>
    <mergeCell ref="B146:B151"/>
    <mergeCell ref="C146:C147"/>
    <mergeCell ref="Q146:Q147"/>
    <mergeCell ref="R146:R151"/>
    <mergeCell ref="A135:A144"/>
    <mergeCell ref="B135:B144"/>
    <mergeCell ref="C150:C151"/>
    <mergeCell ref="Q150:Q151"/>
    <mergeCell ref="S150:S151"/>
    <mergeCell ref="T150:T151"/>
    <mergeCell ref="U150:U151"/>
    <mergeCell ref="T139:T140"/>
    <mergeCell ref="U139:U140"/>
    <mergeCell ref="C141:C142"/>
    <mergeCell ref="Q141:Q142"/>
    <mergeCell ref="S141:S142"/>
    <mergeCell ref="T141:T142"/>
    <mergeCell ref="U141:U142"/>
    <mergeCell ref="T135:T136"/>
    <mergeCell ref="U135:U136"/>
    <mergeCell ref="C137:C138"/>
    <mergeCell ref="Q137:Q138"/>
    <mergeCell ref="S137:S138"/>
    <mergeCell ref="T137:T138"/>
    <mergeCell ref="U137:U138"/>
    <mergeCell ref="C135:C136"/>
    <mergeCell ref="Q135:Q136"/>
    <mergeCell ref="R135:R144"/>
    <mergeCell ref="S135:S136"/>
    <mergeCell ref="C139:C140"/>
    <mergeCell ref="Q139:Q140"/>
    <mergeCell ref="S139:S140"/>
    <mergeCell ref="C143:C144"/>
    <mergeCell ref="Q143:Q144"/>
    <mergeCell ref="S143:S144"/>
    <mergeCell ref="T143:T144"/>
    <mergeCell ref="U143:U144"/>
    <mergeCell ref="A134:U134"/>
    <mergeCell ref="S128:S129"/>
    <mergeCell ref="T128:T129"/>
    <mergeCell ref="U128:U129"/>
    <mergeCell ref="C130:C131"/>
    <mergeCell ref="Q130:Q131"/>
    <mergeCell ref="S130:S131"/>
    <mergeCell ref="T130:T131"/>
    <mergeCell ref="U130:U131"/>
    <mergeCell ref="A127:U127"/>
    <mergeCell ref="A128:A133"/>
    <mergeCell ref="B128:B133"/>
    <mergeCell ref="C128:C129"/>
    <mergeCell ref="Q128:Q129"/>
    <mergeCell ref="R128:R133"/>
    <mergeCell ref="C132:C133"/>
    <mergeCell ref="Q132:Q133"/>
    <mergeCell ref="S132:S133"/>
    <mergeCell ref="T132:T133"/>
    <mergeCell ref="U132:U133"/>
    <mergeCell ref="A122:U122"/>
    <mergeCell ref="A123:A126"/>
    <mergeCell ref="B123:B126"/>
    <mergeCell ref="C123:C124"/>
    <mergeCell ref="Q123:Q124"/>
    <mergeCell ref="R123:R126"/>
    <mergeCell ref="S123:S124"/>
    <mergeCell ref="T123:T124"/>
    <mergeCell ref="U123:U124"/>
    <mergeCell ref="C125:C126"/>
    <mergeCell ref="Q125:Q126"/>
    <mergeCell ref="S125:S126"/>
    <mergeCell ref="T125:T126"/>
    <mergeCell ref="U125:U126"/>
    <mergeCell ref="S118:S119"/>
    <mergeCell ref="T118:T119"/>
    <mergeCell ref="U118:U119"/>
    <mergeCell ref="C120:C121"/>
    <mergeCell ref="Q120:Q121"/>
    <mergeCell ref="S120:S121"/>
    <mergeCell ref="T120:T121"/>
    <mergeCell ref="U120:U121"/>
    <mergeCell ref="Q115:Q116"/>
    <mergeCell ref="S115:S116"/>
    <mergeCell ref="T115:T116"/>
    <mergeCell ref="U115:U116"/>
    <mergeCell ref="A117:U117"/>
    <mergeCell ref="A118:A121"/>
    <mergeCell ref="B118:B121"/>
    <mergeCell ref="C118:C119"/>
    <mergeCell ref="Q118:Q119"/>
    <mergeCell ref="R118:R121"/>
    <mergeCell ref="A112:U112"/>
    <mergeCell ref="A113:A116"/>
    <mergeCell ref="B113:B116"/>
    <mergeCell ref="C113:C114"/>
    <mergeCell ref="Q113:Q114"/>
    <mergeCell ref="R113:R116"/>
    <mergeCell ref="S113:S114"/>
    <mergeCell ref="T113:T114"/>
    <mergeCell ref="U113:U114"/>
    <mergeCell ref="C115:C116"/>
    <mergeCell ref="T108:T109"/>
    <mergeCell ref="U108:U109"/>
    <mergeCell ref="C110:C111"/>
    <mergeCell ref="Q110:Q111"/>
    <mergeCell ref="S110:S111"/>
    <mergeCell ref="T110:T111"/>
    <mergeCell ref="U110:U111"/>
    <mergeCell ref="A108:A111"/>
    <mergeCell ref="B108:B111"/>
    <mergeCell ref="C108:C109"/>
    <mergeCell ref="Q108:Q109"/>
    <mergeCell ref="R108:R111"/>
    <mergeCell ref="S108:S109"/>
    <mergeCell ref="A107:U107"/>
    <mergeCell ref="Q101:Q102"/>
    <mergeCell ref="S101:S102"/>
    <mergeCell ref="T101:T102"/>
    <mergeCell ref="U101:U102"/>
    <mergeCell ref="C103:C104"/>
    <mergeCell ref="Q103:Q104"/>
    <mergeCell ref="S103:S104"/>
    <mergeCell ref="T103:T104"/>
    <mergeCell ref="U103:U104"/>
    <mergeCell ref="C96:C97"/>
    <mergeCell ref="Q96:Q97"/>
    <mergeCell ref="S96:S97"/>
    <mergeCell ref="T96:T97"/>
    <mergeCell ref="U96:U97"/>
    <mergeCell ref="A98:U98"/>
    <mergeCell ref="A99:A106"/>
    <mergeCell ref="B99:B106"/>
    <mergeCell ref="C99:C100"/>
    <mergeCell ref="Q99:Q100"/>
    <mergeCell ref="R99:R106"/>
    <mergeCell ref="S99:S100"/>
    <mergeCell ref="T99:T100"/>
    <mergeCell ref="U99:U100"/>
    <mergeCell ref="C101:C102"/>
    <mergeCell ref="C105:C106"/>
    <mergeCell ref="Q105:Q106"/>
    <mergeCell ref="S105:S106"/>
    <mergeCell ref="T105:T106"/>
    <mergeCell ref="U105:U106"/>
    <mergeCell ref="C92:C93"/>
    <mergeCell ref="Q92:Q93"/>
    <mergeCell ref="S92:S93"/>
    <mergeCell ref="T92:T93"/>
    <mergeCell ref="U92:U93"/>
    <mergeCell ref="C94:C95"/>
    <mergeCell ref="Q94:Q95"/>
    <mergeCell ref="S94:S95"/>
    <mergeCell ref="T94:T95"/>
    <mergeCell ref="U94:U95"/>
    <mergeCell ref="T86:T87"/>
    <mergeCell ref="U86:U87"/>
    <mergeCell ref="C88:C89"/>
    <mergeCell ref="Q88:Q89"/>
    <mergeCell ref="S88:S89"/>
    <mergeCell ref="T88:T89"/>
    <mergeCell ref="U88:U89"/>
    <mergeCell ref="C90:C91"/>
    <mergeCell ref="Q90:Q91"/>
    <mergeCell ref="S90:S91"/>
    <mergeCell ref="T90:T91"/>
    <mergeCell ref="U90:U91"/>
    <mergeCell ref="T77:T78"/>
    <mergeCell ref="U77:U78"/>
    <mergeCell ref="A79:U79"/>
    <mergeCell ref="A80:A97"/>
    <mergeCell ref="B80:B97"/>
    <mergeCell ref="C80:C81"/>
    <mergeCell ref="Q80:Q81"/>
    <mergeCell ref="R80:R97"/>
    <mergeCell ref="S80:S81"/>
    <mergeCell ref="T80:T81"/>
    <mergeCell ref="U80:U81"/>
    <mergeCell ref="C82:C83"/>
    <mergeCell ref="Q82:Q83"/>
    <mergeCell ref="S82:S83"/>
    <mergeCell ref="T82:T83"/>
    <mergeCell ref="U82:U83"/>
    <mergeCell ref="C84:C85"/>
    <mergeCell ref="Q84:Q85"/>
    <mergeCell ref="S84:S85"/>
    <mergeCell ref="T84:T85"/>
    <mergeCell ref="U84:U85"/>
    <mergeCell ref="C86:C87"/>
    <mergeCell ref="Q86:Q87"/>
    <mergeCell ref="S86:S87"/>
    <mergeCell ref="T71:T72"/>
    <mergeCell ref="U71:U72"/>
    <mergeCell ref="C73:C74"/>
    <mergeCell ref="Q73:Q74"/>
    <mergeCell ref="S73:S74"/>
    <mergeCell ref="T73:T74"/>
    <mergeCell ref="U73:U74"/>
    <mergeCell ref="C75:C76"/>
    <mergeCell ref="Q75:Q76"/>
    <mergeCell ref="S75:S76"/>
    <mergeCell ref="T75:T76"/>
    <mergeCell ref="U75:U76"/>
    <mergeCell ref="T67:T68"/>
    <mergeCell ref="U67:U68"/>
    <mergeCell ref="C69:C70"/>
    <mergeCell ref="Q69:Q70"/>
    <mergeCell ref="S69:S70"/>
    <mergeCell ref="T69:T70"/>
    <mergeCell ref="U69:U70"/>
    <mergeCell ref="T63:T64"/>
    <mergeCell ref="U63:U64"/>
    <mergeCell ref="C65:C66"/>
    <mergeCell ref="Q65:Q66"/>
    <mergeCell ref="S65:S66"/>
    <mergeCell ref="T65:T66"/>
    <mergeCell ref="U65:U66"/>
    <mergeCell ref="A63:A78"/>
    <mergeCell ref="B63:B78"/>
    <mergeCell ref="C63:C64"/>
    <mergeCell ref="Q63:Q64"/>
    <mergeCell ref="R63:R78"/>
    <mergeCell ref="S63:S64"/>
    <mergeCell ref="C67:C68"/>
    <mergeCell ref="Q67:Q68"/>
    <mergeCell ref="S67:S68"/>
    <mergeCell ref="C71:C72"/>
    <mergeCell ref="Q71:Q72"/>
    <mergeCell ref="S71:S72"/>
    <mergeCell ref="C77:C78"/>
    <mergeCell ref="Q77:Q78"/>
    <mergeCell ref="S77:S78"/>
    <mergeCell ref="Q60:Q61"/>
    <mergeCell ref="S60:S61"/>
    <mergeCell ref="T60:T61"/>
    <mergeCell ref="U60:U61"/>
    <mergeCell ref="A62:U62"/>
    <mergeCell ref="C56:C57"/>
    <mergeCell ref="Q56:Q57"/>
    <mergeCell ref="S56:S57"/>
    <mergeCell ref="T56:T57"/>
    <mergeCell ref="U56:U57"/>
    <mergeCell ref="C58:C59"/>
    <mergeCell ref="Q58:Q59"/>
    <mergeCell ref="S58:S59"/>
    <mergeCell ref="T58:T59"/>
    <mergeCell ref="U58:U59"/>
    <mergeCell ref="Q47:Q48"/>
    <mergeCell ref="S47:S48"/>
    <mergeCell ref="T47:T48"/>
    <mergeCell ref="U47:U48"/>
    <mergeCell ref="A49:U49"/>
    <mergeCell ref="A50:A61"/>
    <mergeCell ref="B50:B61"/>
    <mergeCell ref="C50:C51"/>
    <mergeCell ref="Q50:Q51"/>
    <mergeCell ref="R50:R61"/>
    <mergeCell ref="S50:S51"/>
    <mergeCell ref="T50:T51"/>
    <mergeCell ref="U50:U51"/>
    <mergeCell ref="C52:C53"/>
    <mergeCell ref="Q52:Q53"/>
    <mergeCell ref="S52:S53"/>
    <mergeCell ref="T52:T53"/>
    <mergeCell ref="U52:U53"/>
    <mergeCell ref="C54:C55"/>
    <mergeCell ref="Q54:Q55"/>
    <mergeCell ref="S54:S55"/>
    <mergeCell ref="T54:T55"/>
    <mergeCell ref="U54:U55"/>
    <mergeCell ref="C60:C61"/>
    <mergeCell ref="S41:S42"/>
    <mergeCell ref="T41:T42"/>
    <mergeCell ref="U41:U42"/>
    <mergeCell ref="C43:C44"/>
    <mergeCell ref="Q43:Q44"/>
    <mergeCell ref="S43:S44"/>
    <mergeCell ref="T43:T44"/>
    <mergeCell ref="U43:U44"/>
    <mergeCell ref="Q38:Q39"/>
    <mergeCell ref="S38:S39"/>
    <mergeCell ref="T38:T39"/>
    <mergeCell ref="U38:U39"/>
    <mergeCell ref="A40:U40"/>
    <mergeCell ref="A41:A48"/>
    <mergeCell ref="B41:B48"/>
    <mergeCell ref="C41:C42"/>
    <mergeCell ref="Q41:Q42"/>
    <mergeCell ref="R41:R48"/>
    <mergeCell ref="C45:C46"/>
    <mergeCell ref="Q45:Q46"/>
    <mergeCell ref="S45:S46"/>
    <mergeCell ref="T45:T46"/>
    <mergeCell ref="U45:U46"/>
    <mergeCell ref="C47:C48"/>
    <mergeCell ref="A35:U35"/>
    <mergeCell ref="A36:A39"/>
    <mergeCell ref="B36:B39"/>
    <mergeCell ref="C36:C37"/>
    <mergeCell ref="Q36:Q37"/>
    <mergeCell ref="R36:R39"/>
    <mergeCell ref="S36:S37"/>
    <mergeCell ref="T36:T37"/>
    <mergeCell ref="U36:U37"/>
    <mergeCell ref="C38:C39"/>
    <mergeCell ref="B33:B34"/>
    <mergeCell ref="C33:C34"/>
    <mergeCell ref="Q33:Q34"/>
    <mergeCell ref="S33:S34"/>
    <mergeCell ref="T33:T34"/>
    <mergeCell ref="U33:U34"/>
    <mergeCell ref="A30:U30"/>
    <mergeCell ref="A31:A32"/>
    <mergeCell ref="B31:B32"/>
    <mergeCell ref="C31:C32"/>
    <mergeCell ref="Q31:Q32"/>
    <mergeCell ref="R31:R34"/>
    <mergeCell ref="S31:S32"/>
    <mergeCell ref="T31:T32"/>
    <mergeCell ref="U31:U32"/>
    <mergeCell ref="A33:A34"/>
    <mergeCell ref="B28:B29"/>
    <mergeCell ref="C28:C29"/>
    <mergeCell ref="Q28:Q29"/>
    <mergeCell ref="S28:S29"/>
    <mergeCell ref="T28:T29"/>
    <mergeCell ref="U28:U29"/>
    <mergeCell ref="B26:B27"/>
    <mergeCell ref="C26:C27"/>
    <mergeCell ref="Q26:Q27"/>
    <mergeCell ref="S26:S27"/>
    <mergeCell ref="T26:T27"/>
    <mergeCell ref="U26:U27"/>
    <mergeCell ref="B24:B25"/>
    <mergeCell ref="C24:C25"/>
    <mergeCell ref="Q24:Q25"/>
    <mergeCell ref="S24:S25"/>
    <mergeCell ref="T24:T25"/>
    <mergeCell ref="U24:U25"/>
    <mergeCell ref="B22:B23"/>
    <mergeCell ref="C22:C23"/>
    <mergeCell ref="Q22:Q23"/>
    <mergeCell ref="S22:S23"/>
    <mergeCell ref="T22:T23"/>
    <mergeCell ref="U22:U23"/>
    <mergeCell ref="U18:U19"/>
    <mergeCell ref="B20:B21"/>
    <mergeCell ref="C20:C21"/>
    <mergeCell ref="Q20:Q21"/>
    <mergeCell ref="S20:S21"/>
    <mergeCell ref="T20:T21"/>
    <mergeCell ref="U20:U21"/>
    <mergeCell ref="U14:U16"/>
    <mergeCell ref="E16:P16"/>
    <mergeCell ref="A17:U17"/>
    <mergeCell ref="A18:A29"/>
    <mergeCell ref="B18:B19"/>
    <mergeCell ref="C18:C19"/>
    <mergeCell ref="Q18:Q19"/>
    <mergeCell ref="R18:R29"/>
    <mergeCell ref="S18:S19"/>
    <mergeCell ref="T18:T19"/>
    <mergeCell ref="N14:N15"/>
    <mergeCell ref="O14:O15"/>
    <mergeCell ref="P14:P15"/>
    <mergeCell ref="Q14:R16"/>
    <mergeCell ref="S14:S16"/>
    <mergeCell ref="T14:T16"/>
    <mergeCell ref="H14:H15"/>
    <mergeCell ref="I14:I15"/>
    <mergeCell ref="J14:J15"/>
    <mergeCell ref="K14:K15"/>
    <mergeCell ref="L14:L15"/>
    <mergeCell ref="M14:M15"/>
    <mergeCell ref="A14:A16"/>
    <mergeCell ref="B14:B16"/>
    <mergeCell ref="C14:D16"/>
    <mergeCell ref="E14:E15"/>
    <mergeCell ref="F14:F15"/>
    <mergeCell ref="G14:G15"/>
    <mergeCell ref="A9:U9"/>
    <mergeCell ref="A10:U10"/>
    <mergeCell ref="A11:U11"/>
    <mergeCell ref="A12:U12"/>
    <mergeCell ref="A13:D13"/>
    <mergeCell ref="E13:U13"/>
    <mergeCell ref="A1:U2"/>
    <mergeCell ref="A3:U3"/>
    <mergeCell ref="A4:U4"/>
    <mergeCell ref="A6:U6"/>
    <mergeCell ref="A7:U7"/>
    <mergeCell ref="A8:U8"/>
  </mergeCells>
  <conditionalFormatting sqref="E28 E21:F21 H21:P21 E87:F88 K88:L88 N88:O88 E89:P89">
    <cfRule type="cellIs" dxfId="220" priority="146" stopIfTrue="1" operator="between">
      <formula>1</formula>
      <formula>20</formula>
    </cfRule>
  </conditionalFormatting>
  <conditionalFormatting sqref="E20:F20">
    <cfRule type="cellIs" dxfId="219" priority="94" stopIfTrue="1" operator="between">
      <formula>1</formula>
      <formula>20</formula>
    </cfRule>
  </conditionalFormatting>
  <conditionalFormatting sqref="E26:F26 E33">
    <cfRule type="cellIs" dxfId="218" priority="104" stopIfTrue="1" operator="between">
      <formula>1</formula>
      <formula>20</formula>
    </cfRule>
  </conditionalFormatting>
  <conditionalFormatting sqref="E143:F143">
    <cfRule type="cellIs" dxfId="217" priority="156" stopIfTrue="1" operator="between">
      <formula>1</formula>
      <formula>20</formula>
    </cfRule>
  </conditionalFormatting>
  <conditionalFormatting sqref="E28:G28 I28 K28:P28">
    <cfRule type="cellIs" dxfId="216" priority="105" stopIfTrue="1" operator="between">
      <formula>1</formula>
      <formula>20</formula>
    </cfRule>
  </conditionalFormatting>
  <conditionalFormatting sqref="E135:G135">
    <cfRule type="cellIs" dxfId="215" priority="16" stopIfTrue="1" operator="between">
      <formula>1</formula>
      <formula>20</formula>
    </cfRule>
  </conditionalFormatting>
  <conditionalFormatting sqref="E137:G137">
    <cfRule type="cellIs" dxfId="214" priority="110" stopIfTrue="1" operator="between">
      <formula>1</formula>
      <formula>20</formula>
    </cfRule>
  </conditionalFormatting>
  <conditionalFormatting sqref="E139:G139">
    <cfRule type="cellIs" dxfId="213" priority="154" stopIfTrue="1" operator="between">
      <formula>1</formula>
      <formula>20</formula>
    </cfRule>
  </conditionalFormatting>
  <conditionalFormatting sqref="E141:G141">
    <cfRule type="cellIs" dxfId="212" priority="96" stopIfTrue="1" operator="between">
      <formula>1</formula>
      <formula>20</formula>
    </cfRule>
  </conditionalFormatting>
  <conditionalFormatting sqref="E54:H55">
    <cfRule type="cellIs" dxfId="211" priority="120" stopIfTrue="1" operator="between">
      <formula>1</formula>
      <formula>20</formula>
    </cfRule>
  </conditionalFormatting>
  <conditionalFormatting sqref="E71:H71 N71:P71">
    <cfRule type="cellIs" dxfId="210" priority="130" stopIfTrue="1" operator="between">
      <formula>1</formula>
      <formula>20</formula>
    </cfRule>
  </conditionalFormatting>
  <conditionalFormatting sqref="E72:H72 J72:P72">
    <cfRule type="cellIs" dxfId="209" priority="131" stopIfTrue="1" operator="between">
      <formula>1</formula>
      <formula>20</formula>
    </cfRule>
  </conditionalFormatting>
  <conditionalFormatting sqref="E73:H73">
    <cfRule type="cellIs" dxfId="208" priority="65" stopIfTrue="1" operator="between">
      <formula>1</formula>
      <formula>20</formula>
    </cfRule>
  </conditionalFormatting>
  <conditionalFormatting sqref="E92:H92 J92:K92 M92:P92 E93:P93 E94:F94 K94 N94:O94 E95:P95">
    <cfRule type="cellIs" dxfId="207" priority="148" stopIfTrue="1" operator="between">
      <formula>1</formula>
      <formula>20</formula>
    </cfRule>
  </conditionalFormatting>
  <conditionalFormatting sqref="E103:H103">
    <cfRule type="cellIs" dxfId="206" priority="165" stopIfTrue="1" operator="between">
      <formula>1</formula>
      <formula>20</formula>
    </cfRule>
  </conditionalFormatting>
  <conditionalFormatting sqref="E18:I18">
    <cfRule type="cellIs" dxfId="205" priority="88" stopIfTrue="1" operator="between">
      <formula>1</formula>
      <formula>20</formula>
    </cfRule>
  </conditionalFormatting>
  <conditionalFormatting sqref="E56:I56">
    <cfRule type="cellIs" dxfId="204" priority="107" stopIfTrue="1" operator="between">
      <formula>1</formula>
      <formula>20</formula>
    </cfRule>
  </conditionalFormatting>
  <conditionalFormatting sqref="E60:I60">
    <cfRule type="cellIs" dxfId="203" priority="68" stopIfTrue="1" operator="between">
      <formula>1</formula>
      <formula>20</formula>
    </cfRule>
  </conditionalFormatting>
  <conditionalFormatting sqref="E96:I96 K96 M96:P96">
    <cfRule type="cellIs" dxfId="202" priority="13" stopIfTrue="1" operator="between">
      <formula>1</formula>
      <formula>20</formula>
    </cfRule>
  </conditionalFormatting>
  <conditionalFormatting sqref="E99:I99">
    <cfRule type="cellIs" dxfId="201" priority="163" stopIfTrue="1" operator="between">
      <formula>1</formula>
      <formula>20</formula>
    </cfRule>
  </conditionalFormatting>
  <conditionalFormatting sqref="E113:I113">
    <cfRule type="cellIs" dxfId="200" priority="43" stopIfTrue="1" operator="between">
      <formula>1</formula>
      <formula>20</formula>
    </cfRule>
  </conditionalFormatting>
  <conditionalFormatting sqref="E115:I115">
    <cfRule type="cellIs" dxfId="199" priority="40" stopIfTrue="1" operator="between">
      <formula>1</formula>
      <formula>20</formula>
    </cfRule>
  </conditionalFormatting>
  <conditionalFormatting sqref="E118:I118">
    <cfRule type="cellIs" dxfId="198" priority="34" stopIfTrue="1" operator="between">
      <formula>1</formula>
      <formula>20</formula>
    </cfRule>
  </conditionalFormatting>
  <conditionalFormatting sqref="E120:I120">
    <cfRule type="cellIs" dxfId="197" priority="31" stopIfTrue="1" operator="between">
      <formula>1</formula>
      <formula>20</formula>
    </cfRule>
  </conditionalFormatting>
  <conditionalFormatting sqref="E123:I123">
    <cfRule type="cellIs" dxfId="196" priority="25" stopIfTrue="1" operator="between">
      <formula>1</formula>
      <formula>20</formula>
    </cfRule>
  </conditionalFormatting>
  <conditionalFormatting sqref="E125:I125">
    <cfRule type="cellIs" dxfId="195" priority="22" stopIfTrue="1" operator="between">
      <formula>1</formula>
      <formula>20</formula>
    </cfRule>
  </conditionalFormatting>
  <conditionalFormatting sqref="E128:I128">
    <cfRule type="cellIs" dxfId="194" priority="7" stopIfTrue="1" operator="between">
      <formula>1</formula>
      <formula>20</formula>
    </cfRule>
  </conditionalFormatting>
  <conditionalFormatting sqref="E75:J75">
    <cfRule type="cellIs" dxfId="193" priority="52" stopIfTrue="1" operator="between">
      <formula>1</formula>
      <formula>20</formula>
    </cfRule>
  </conditionalFormatting>
  <conditionalFormatting sqref="E77:J77">
    <cfRule type="cellIs" dxfId="192" priority="49" stopIfTrue="1" operator="between">
      <formula>1</formula>
      <formula>20</formula>
    </cfRule>
  </conditionalFormatting>
  <conditionalFormatting sqref="E90:L90 N90:P90 E91:P91">
    <cfRule type="cellIs" dxfId="191" priority="159" stopIfTrue="1" operator="between">
      <formula>1</formula>
      <formula>20</formula>
    </cfRule>
  </conditionalFormatting>
  <conditionalFormatting sqref="E108:L108">
    <cfRule type="cellIs" dxfId="190" priority="161" stopIfTrue="1" operator="between">
      <formula>1</formula>
      <formula>20</formula>
    </cfRule>
  </conditionalFormatting>
  <conditionalFormatting sqref="E45:N45">
    <cfRule type="cellIs" dxfId="189" priority="109" stopIfTrue="1" operator="between">
      <formula>1</formula>
      <formula>20</formula>
    </cfRule>
  </conditionalFormatting>
  <conditionalFormatting sqref="E156:O156">
    <cfRule type="cellIs" dxfId="188" priority="210" stopIfTrue="1" operator="between">
      <formula>1</formula>
      <formula>20</formula>
    </cfRule>
  </conditionalFormatting>
  <conditionalFormatting sqref="E158:O158">
    <cfRule type="cellIs" dxfId="187" priority="125" stopIfTrue="1" operator="between">
      <formula>1</formula>
      <formula>20</formula>
    </cfRule>
  </conditionalFormatting>
  <conditionalFormatting sqref="E160:O160">
    <cfRule type="cellIs" dxfId="186" priority="10" stopIfTrue="1" operator="between">
      <formula>1</formula>
      <formula>20</formula>
    </cfRule>
  </conditionalFormatting>
  <conditionalFormatting sqref="E19:P19">
    <cfRule type="cellIs" dxfId="185" priority="83" stopIfTrue="1" operator="between">
      <formula>1</formula>
      <formula>20</formula>
    </cfRule>
  </conditionalFormatting>
  <conditionalFormatting sqref="E22:P22">
    <cfRule type="cellIs" dxfId="184" priority="178" stopIfTrue="1" operator="between">
      <formula>1</formula>
      <formula>20</formula>
    </cfRule>
  </conditionalFormatting>
  <conditionalFormatting sqref="E23:P23">
    <cfRule type="cellIs" dxfId="183" priority="179" stopIfTrue="1" operator="between">
      <formula>1</formula>
      <formula>20</formula>
    </cfRule>
  </conditionalFormatting>
  <conditionalFormatting sqref="E25:P25">
    <cfRule type="cellIs" dxfId="182" priority="181" stopIfTrue="1" operator="between">
      <formula>1</formula>
      <formula>20</formula>
    </cfRule>
  </conditionalFormatting>
  <conditionalFormatting sqref="E27:P27">
    <cfRule type="cellIs" dxfId="181" priority="82" stopIfTrue="1" operator="between">
      <formula>1</formula>
      <formula>20</formula>
    </cfRule>
  </conditionalFormatting>
  <conditionalFormatting sqref="E29:P29">
    <cfRule type="cellIs" dxfId="180" priority="84" stopIfTrue="1" operator="between">
      <formula>1</formula>
      <formula>20</formula>
    </cfRule>
  </conditionalFormatting>
  <conditionalFormatting sqref="E32:P32 E34:P34">
    <cfRule type="cellIs" dxfId="179" priority="187" stopIfTrue="1" operator="between">
      <formula>1</formula>
      <formula>20</formula>
    </cfRule>
  </conditionalFormatting>
  <conditionalFormatting sqref="E42:P42">
    <cfRule type="cellIs" dxfId="178" priority="175" stopIfTrue="1" operator="between">
      <formula>1</formula>
      <formula>20</formula>
    </cfRule>
  </conditionalFormatting>
  <conditionalFormatting sqref="E44:P44">
    <cfRule type="cellIs" dxfId="177" priority="176" stopIfTrue="1" operator="between">
      <formula>1</formula>
      <formula>20</formula>
    </cfRule>
  </conditionalFormatting>
  <conditionalFormatting sqref="E46:P46">
    <cfRule type="cellIs" dxfId="176" priority="174" stopIfTrue="1" operator="between">
      <formula>1</formula>
      <formula>20</formula>
    </cfRule>
  </conditionalFormatting>
  <conditionalFormatting sqref="E48:P48">
    <cfRule type="cellIs" dxfId="175" priority="144" stopIfTrue="1" operator="between">
      <formula>1</formula>
      <formula>20</formula>
    </cfRule>
  </conditionalFormatting>
  <conditionalFormatting sqref="E50:P50">
    <cfRule type="cellIs" dxfId="174" priority="205" stopIfTrue="1" operator="between">
      <formula>1</formula>
      <formula>20</formula>
    </cfRule>
  </conditionalFormatting>
  <conditionalFormatting sqref="E57:P57">
    <cfRule type="cellIs" dxfId="173" priority="207" stopIfTrue="1" operator="between">
      <formula>1</formula>
      <formula>20</formula>
    </cfRule>
  </conditionalFormatting>
  <conditionalFormatting sqref="E58:P58">
    <cfRule type="cellIs" dxfId="172" priority="69" stopIfTrue="1" operator="between">
      <formula>1</formula>
      <formula>20</formula>
    </cfRule>
  </conditionalFormatting>
  <conditionalFormatting sqref="E59:P59">
    <cfRule type="cellIs" dxfId="171" priority="99" stopIfTrue="1" operator="between">
      <formula>1</formula>
      <formula>20</formula>
    </cfRule>
  </conditionalFormatting>
  <conditionalFormatting sqref="E61:P61">
    <cfRule type="cellIs" dxfId="170" priority="117" stopIfTrue="1" operator="between">
      <formula>1</formula>
      <formula>20</formula>
    </cfRule>
  </conditionalFormatting>
  <conditionalFormatting sqref="E64:P64">
    <cfRule type="cellIs" dxfId="169" priority="138" stopIfTrue="1" operator="between">
      <formula>1</formula>
      <formula>20</formula>
    </cfRule>
  </conditionalFormatting>
  <conditionalFormatting sqref="E65:P65">
    <cfRule type="cellIs" dxfId="168" priority="169" stopIfTrue="1" operator="between">
      <formula>1</formula>
      <formula>20</formula>
    </cfRule>
  </conditionalFormatting>
  <conditionalFormatting sqref="E66:P66">
    <cfRule type="cellIs" dxfId="167" priority="170" stopIfTrue="1" operator="between">
      <formula>1</formula>
      <formula>20</formula>
    </cfRule>
  </conditionalFormatting>
  <conditionalFormatting sqref="E67:P67">
    <cfRule type="cellIs" dxfId="166" priority="132" stopIfTrue="1" operator="between">
      <formula>1</formula>
      <formula>20</formula>
    </cfRule>
  </conditionalFormatting>
  <conditionalFormatting sqref="E68:P68">
    <cfRule type="cellIs" dxfId="165" priority="133" stopIfTrue="1" operator="between">
      <formula>1</formula>
      <formula>20</formula>
    </cfRule>
  </conditionalFormatting>
  <conditionalFormatting sqref="E69:P69">
    <cfRule type="cellIs" dxfId="164" priority="128" stopIfTrue="1" operator="between">
      <formula>1</formula>
      <formula>20</formula>
    </cfRule>
  </conditionalFormatting>
  <conditionalFormatting sqref="E74:P74 E76:P76 E78:P78">
    <cfRule type="cellIs" dxfId="163" priority="66" stopIfTrue="1" operator="between">
      <formula>1</formula>
      <formula>20</formula>
    </cfRule>
  </conditionalFormatting>
  <conditionalFormatting sqref="E80:P80">
    <cfRule type="cellIs" dxfId="162" priority="184" stopIfTrue="1" operator="between">
      <formula>1</formula>
      <formula>20</formula>
    </cfRule>
  </conditionalFormatting>
  <conditionalFormatting sqref="E81:P81">
    <cfRule type="cellIs" dxfId="161" priority="81" stopIfTrue="1" operator="between">
      <formula>1</formula>
      <formula>20</formula>
    </cfRule>
  </conditionalFormatting>
  <conditionalFormatting sqref="E82:P82">
    <cfRule type="cellIs" dxfId="160" priority="185" stopIfTrue="1" operator="between">
      <formula>1</formula>
      <formula>20</formula>
    </cfRule>
  </conditionalFormatting>
  <conditionalFormatting sqref="E83:P83">
    <cfRule type="cellIs" dxfId="159" priority="188" stopIfTrue="1" operator="between">
      <formula>1</formula>
      <formula>20</formula>
    </cfRule>
  </conditionalFormatting>
  <conditionalFormatting sqref="E84:P84">
    <cfRule type="cellIs" dxfId="158" priority="186" stopIfTrue="1" operator="between">
      <formula>1</formula>
      <formula>20</formula>
    </cfRule>
  </conditionalFormatting>
  <conditionalFormatting sqref="E85:P85">
    <cfRule type="cellIs" dxfId="157" priority="80" stopIfTrue="1" operator="between">
      <formula>1</formula>
      <formula>20</formula>
    </cfRule>
  </conditionalFormatting>
  <conditionalFormatting sqref="E86:P86">
    <cfRule type="cellIs" dxfId="156" priority="215" stopIfTrue="1" operator="between">
      <formula>1</formula>
      <formula>20</formula>
    </cfRule>
  </conditionalFormatting>
  <conditionalFormatting sqref="E97:P97">
    <cfRule type="cellIs" dxfId="155" priority="14" stopIfTrue="1" operator="between">
      <formula>1</formula>
      <formula>20</formula>
    </cfRule>
  </conditionalFormatting>
  <conditionalFormatting sqref="E100:P100">
    <cfRule type="cellIs" dxfId="154" priority="164" stopIfTrue="1" operator="between">
      <formula>1</formula>
      <formula>20</formula>
    </cfRule>
  </conditionalFormatting>
  <conditionalFormatting sqref="E101:P101">
    <cfRule type="cellIs" dxfId="153" priority="196" stopIfTrue="1" operator="between">
      <formula>1</formula>
      <formula>20</formula>
    </cfRule>
  </conditionalFormatting>
  <conditionalFormatting sqref="E102:P102">
    <cfRule type="cellIs" dxfId="152" priority="78" stopIfTrue="1" operator="between">
      <formula>1</formula>
      <formula>20</formula>
    </cfRule>
  </conditionalFormatting>
  <conditionalFormatting sqref="E104:P104">
    <cfRule type="cellIs" dxfId="151" priority="198" stopIfTrue="1" operator="between">
      <formula>1</formula>
      <formula>20</formula>
    </cfRule>
  </conditionalFormatting>
  <conditionalFormatting sqref="E105:P105">
    <cfRule type="cellIs" dxfId="150" priority="197" stopIfTrue="1" operator="between">
      <formula>1</formula>
      <formula>20</formula>
    </cfRule>
  </conditionalFormatting>
  <conditionalFormatting sqref="E106:P106">
    <cfRule type="cellIs" dxfId="149" priority="77" stopIfTrue="1" operator="between">
      <formula>1</formula>
      <formula>20</formula>
    </cfRule>
  </conditionalFormatting>
  <conditionalFormatting sqref="E109:P109">
    <cfRule type="cellIs" dxfId="148" priority="162" stopIfTrue="1" operator="between">
      <formula>1</formula>
      <formula>20</formula>
    </cfRule>
  </conditionalFormatting>
  <conditionalFormatting sqref="E111:P111">
    <cfRule type="cellIs" dxfId="147" priority="166" stopIfTrue="1" operator="between">
      <formula>1</formula>
      <formula>20</formula>
    </cfRule>
  </conditionalFormatting>
  <conditionalFormatting sqref="E114:P114">
    <cfRule type="cellIs" dxfId="146" priority="44" stopIfTrue="1" operator="between">
      <formula>1</formula>
      <formula>20</formula>
    </cfRule>
  </conditionalFormatting>
  <conditionalFormatting sqref="E116:P116">
    <cfRule type="cellIs" dxfId="145" priority="41" stopIfTrue="1" operator="between">
      <formula>1</formula>
      <formula>20</formula>
    </cfRule>
  </conditionalFormatting>
  <conditionalFormatting sqref="E119:P119">
    <cfRule type="cellIs" dxfId="144" priority="35" stopIfTrue="1" operator="between">
      <formula>1</formula>
      <formula>20</formula>
    </cfRule>
  </conditionalFormatting>
  <conditionalFormatting sqref="E121:P121">
    <cfRule type="cellIs" dxfId="143" priority="32" stopIfTrue="1" operator="between">
      <formula>1</formula>
      <formula>20</formula>
    </cfRule>
  </conditionalFormatting>
  <conditionalFormatting sqref="E124:P124">
    <cfRule type="cellIs" dxfId="142" priority="26" stopIfTrue="1" operator="between">
      <formula>1</formula>
      <formula>20</formula>
    </cfRule>
  </conditionalFormatting>
  <conditionalFormatting sqref="E126:P126 E131:P131 E133:P133">
    <cfRule type="cellIs" dxfId="141" priority="23" stopIfTrue="1" operator="between">
      <formula>1</formula>
      <formula>20</formula>
    </cfRule>
  </conditionalFormatting>
  <conditionalFormatting sqref="E129:P129">
    <cfRule type="cellIs" dxfId="140" priority="8" stopIfTrue="1" operator="between">
      <formula>1</formula>
      <formula>20</formula>
    </cfRule>
  </conditionalFormatting>
  <conditionalFormatting sqref="E130:P130">
    <cfRule type="cellIs" dxfId="139" priority="3" stopIfTrue="1" operator="between">
      <formula>1</formula>
      <formula>20</formula>
    </cfRule>
  </conditionalFormatting>
  <conditionalFormatting sqref="E132:P132">
    <cfRule type="cellIs" dxfId="138" priority="2" stopIfTrue="1" operator="between">
      <formula>1</formula>
      <formula>20</formula>
    </cfRule>
  </conditionalFormatting>
  <conditionalFormatting sqref="E136:P136">
    <cfRule type="cellIs" dxfId="137" priority="17" stopIfTrue="1" operator="between">
      <formula>1</formula>
      <formula>20</formula>
    </cfRule>
  </conditionalFormatting>
  <conditionalFormatting sqref="E138:P138">
    <cfRule type="cellIs" dxfId="136" priority="111" stopIfTrue="1" operator="between">
      <formula>1</formula>
      <formula>20</formula>
    </cfRule>
  </conditionalFormatting>
  <conditionalFormatting sqref="E140:P140 E142:P142">
    <cfRule type="cellIs" dxfId="135" priority="155" stopIfTrue="1" operator="between">
      <formula>1</formula>
      <formula>20</formula>
    </cfRule>
  </conditionalFormatting>
  <conditionalFormatting sqref="E144:P144">
    <cfRule type="cellIs" dxfId="134" priority="157" stopIfTrue="1" operator="between">
      <formula>1</formula>
      <formula>20</formula>
    </cfRule>
  </conditionalFormatting>
  <conditionalFormatting sqref="E146:P146 E147:H147 K147:P147">
    <cfRule type="cellIs" dxfId="133" priority="12" stopIfTrue="1" operator="between">
      <formula>1</formula>
      <formula>20</formula>
    </cfRule>
  </conditionalFormatting>
  <conditionalFormatting sqref="E148:P148 E149:H149 K149:P149 E150:P150 E151:I151 K151:P151">
    <cfRule type="cellIs" dxfId="132" priority="182" stopIfTrue="1" operator="between">
      <formula>1</formula>
      <formula>20</formula>
    </cfRule>
  </conditionalFormatting>
  <conditionalFormatting sqref="E153:P153">
    <cfRule type="cellIs" dxfId="131" priority="149" stopIfTrue="1" operator="between">
      <formula>1</formula>
      <formula>20</formula>
    </cfRule>
  </conditionalFormatting>
  <conditionalFormatting sqref="E154:P154">
    <cfRule type="cellIs" dxfId="130" priority="150" stopIfTrue="1" operator="between">
      <formula>1</formula>
      <formula>20</formula>
    </cfRule>
  </conditionalFormatting>
  <conditionalFormatting sqref="E163:P163">
    <cfRule type="cellIs" dxfId="129" priority="121" stopIfTrue="1" operator="between">
      <formula>1</formula>
      <formula>20</formula>
    </cfRule>
  </conditionalFormatting>
  <conditionalFormatting sqref="E164:P164">
    <cfRule type="cellIs" dxfId="128" priority="76" stopIfTrue="1" operator="between">
      <formula>1</formula>
      <formula>20</formula>
    </cfRule>
  </conditionalFormatting>
  <conditionalFormatting sqref="E165:P165">
    <cfRule type="cellIs" dxfId="127" priority="208" stopIfTrue="1" operator="between">
      <formula>1</formula>
      <formula>20</formula>
    </cfRule>
  </conditionalFormatting>
  <conditionalFormatting sqref="E166:P166">
    <cfRule type="cellIs" dxfId="126" priority="209" stopIfTrue="1" operator="between">
      <formula>1</formula>
      <formula>20</formula>
    </cfRule>
  </conditionalFormatting>
  <conditionalFormatting sqref="E168:P168">
    <cfRule type="cellIs" dxfId="125" priority="195" stopIfTrue="1" operator="between">
      <formula>1</formula>
      <formula>20</formula>
    </cfRule>
  </conditionalFormatting>
  <conditionalFormatting sqref="F36">
    <cfRule type="cellIs" dxfId="124" priority="177" stopIfTrue="1" operator="between">
      <formula>1</formula>
      <formula>20</formula>
    </cfRule>
  </conditionalFormatting>
  <conditionalFormatting sqref="F38">
    <cfRule type="cellIs" dxfId="123" priority="71" stopIfTrue="1" operator="between">
      <formula>1</formula>
      <formula>20</formula>
    </cfRule>
  </conditionalFormatting>
  <conditionalFormatting sqref="G88:H88">
    <cfRule type="cellIs" dxfId="122" priority="126" stopIfTrue="1" operator="between">
      <formula>1</formula>
      <formula>20</formula>
    </cfRule>
  </conditionalFormatting>
  <conditionalFormatting sqref="G94:J94">
    <cfRule type="cellIs" dxfId="121" priority="57" stopIfTrue="1" operator="between">
      <formula>1</formula>
      <formula>20</formula>
    </cfRule>
  </conditionalFormatting>
  <conditionalFormatting sqref="G33:P33">
    <cfRule type="cellIs" dxfId="120" priority="103" stopIfTrue="1" operator="between">
      <formula>1</formula>
      <formula>20</formula>
    </cfRule>
  </conditionalFormatting>
  <conditionalFormatting sqref="G53:P53">
    <cfRule type="cellIs" dxfId="119" priority="139" stopIfTrue="1" operator="between">
      <formula>1</formula>
      <formula>20</formula>
    </cfRule>
  </conditionalFormatting>
  <conditionalFormatting sqref="G87:P87">
    <cfRule type="cellIs" dxfId="118" priority="79" stopIfTrue="1" operator="between">
      <formula>1</formula>
      <formula>20</formula>
    </cfRule>
  </conditionalFormatting>
  <conditionalFormatting sqref="H63:I63">
    <cfRule type="cellIs" dxfId="117" priority="62" stopIfTrue="1" operator="between">
      <formula>1</formula>
      <formula>20</formula>
    </cfRule>
  </conditionalFormatting>
  <conditionalFormatting sqref="H36:J36">
    <cfRule type="cellIs" dxfId="116" priority="93" stopIfTrue="1" operator="between">
      <formula>1</formula>
      <formula>20</formula>
    </cfRule>
  </conditionalFormatting>
  <conditionalFormatting sqref="I26 K26:P26">
    <cfRule type="cellIs" dxfId="115" priority="95" stopIfTrue="1" operator="between">
      <formula>1</formula>
      <formula>20</formula>
    </cfRule>
  </conditionalFormatting>
  <conditionalFormatting sqref="I69:I72 E70:H70 J70:P70">
    <cfRule type="cellIs" dxfId="114" priority="167" stopIfTrue="1" operator="between">
      <formula>1</formula>
      <formula>20</formula>
    </cfRule>
  </conditionalFormatting>
  <conditionalFormatting sqref="I92">
    <cfRule type="cellIs" dxfId="113" priority="58" stopIfTrue="1" operator="between">
      <formula>1</formula>
      <formula>20</formula>
    </cfRule>
  </conditionalFormatting>
  <conditionalFormatting sqref="I137:J137 L137">
    <cfRule type="cellIs" dxfId="112" priority="113" stopIfTrue="1" operator="between">
      <formula>1</formula>
      <formula>20</formula>
    </cfRule>
  </conditionalFormatting>
  <conditionalFormatting sqref="I141:J141 L141">
    <cfRule type="cellIs" dxfId="111" priority="98" stopIfTrue="1" operator="between">
      <formula>1</formula>
      <formula>20</formula>
    </cfRule>
  </conditionalFormatting>
  <conditionalFormatting sqref="I147:J147">
    <cfRule type="cellIs" dxfId="110" priority="11" stopIfTrue="1" operator="between">
      <formula>1</formula>
      <formula>20</formula>
    </cfRule>
  </conditionalFormatting>
  <conditionalFormatting sqref="I149:J149">
    <cfRule type="cellIs" dxfId="109" priority="72" stopIfTrue="1" operator="between">
      <formula>1</formula>
      <formula>20</formula>
    </cfRule>
  </conditionalFormatting>
  <conditionalFormatting sqref="I56:K56">
    <cfRule type="cellIs" dxfId="108" priority="108" stopIfTrue="1" operator="between">
      <formula>1</formula>
      <formula>20</formula>
    </cfRule>
  </conditionalFormatting>
  <conditionalFormatting sqref="I60:L60">
    <cfRule type="cellIs" dxfId="107" priority="106" stopIfTrue="1" operator="between">
      <formula>1</formula>
      <formula>20</formula>
    </cfRule>
  </conditionalFormatting>
  <conditionalFormatting sqref="I135:L135">
    <cfRule type="cellIs" dxfId="106" priority="15" stopIfTrue="1" operator="between">
      <formula>1</formula>
      <formula>20</formula>
    </cfRule>
  </conditionalFormatting>
  <conditionalFormatting sqref="I47:N47 P47">
    <cfRule type="cellIs" dxfId="105" priority="145" stopIfTrue="1" operator="between">
      <formula>1</formula>
      <formula>20</formula>
    </cfRule>
  </conditionalFormatting>
  <conditionalFormatting sqref="I54:P54">
    <cfRule type="cellIs" dxfId="104" priority="135" stopIfTrue="1" operator="between">
      <formula>1</formula>
      <formula>20</formula>
    </cfRule>
  </conditionalFormatting>
  <conditionalFormatting sqref="I55:P55">
    <cfRule type="cellIs" dxfId="103" priority="119" stopIfTrue="1" operator="between">
      <formula>1</formula>
      <formula>20</formula>
    </cfRule>
  </conditionalFormatting>
  <conditionalFormatting sqref="J73">
    <cfRule type="cellIs" dxfId="102" priority="61" stopIfTrue="1" operator="between">
      <formula>1</formula>
      <formula>20</formula>
    </cfRule>
  </conditionalFormatting>
  <conditionalFormatting sqref="J88">
    <cfRule type="cellIs" dxfId="101" priority="60" stopIfTrue="1" operator="between">
      <formula>1</formula>
      <formula>20</formula>
    </cfRule>
  </conditionalFormatting>
  <conditionalFormatting sqref="J151">
    <cfRule type="cellIs" dxfId="100" priority="137" stopIfTrue="1" operator="between">
      <formula>1</formula>
      <formula>20</formula>
    </cfRule>
  </conditionalFormatting>
  <conditionalFormatting sqref="J71:L71">
    <cfRule type="cellIs" dxfId="99" priority="127" stopIfTrue="1" operator="between">
      <formula>1</formula>
      <formula>20</formula>
    </cfRule>
  </conditionalFormatting>
  <conditionalFormatting sqref="K38">
    <cfRule type="cellIs" dxfId="98" priority="70" stopIfTrue="1" operator="between">
      <formula>1</formula>
      <formula>20</formula>
    </cfRule>
  </conditionalFormatting>
  <conditionalFormatting sqref="K18:P18">
    <cfRule type="cellIs" dxfId="97" priority="89" stopIfTrue="1" operator="between">
      <formula>1</formula>
      <formula>20</formula>
    </cfRule>
  </conditionalFormatting>
  <conditionalFormatting sqref="K20:P20 E31 H31:P31 E36 E41:I41 K41:N41 P41 P45 H52:I52 K99:P99 N108:P108 E167">
    <cfRule type="cellIs" dxfId="96" priority="183" stopIfTrue="1" operator="between">
      <formula>1</formula>
      <formula>20</formula>
    </cfRule>
  </conditionalFormatting>
  <conditionalFormatting sqref="K73:P73 I73">
    <cfRule type="cellIs" dxfId="95" priority="64" stopIfTrue="1" operator="between">
      <formula>1</formula>
      <formula>20</formula>
    </cfRule>
  </conditionalFormatting>
  <conditionalFormatting sqref="K75:P75">
    <cfRule type="cellIs" dxfId="94" priority="54" stopIfTrue="1" operator="between">
      <formula>1</formula>
      <formula>20</formula>
    </cfRule>
  </conditionalFormatting>
  <conditionalFormatting sqref="K113:P113">
    <cfRule type="cellIs" dxfId="93" priority="45" stopIfTrue="1" operator="between">
      <formula>1</formula>
      <formula>20</formula>
    </cfRule>
  </conditionalFormatting>
  <conditionalFormatting sqref="K115:P115">
    <cfRule type="cellIs" dxfId="92" priority="42" stopIfTrue="1" operator="between">
      <formula>1</formula>
      <formula>20</formula>
    </cfRule>
  </conditionalFormatting>
  <conditionalFormatting sqref="K118:P118">
    <cfRule type="cellIs" dxfId="91" priority="36" stopIfTrue="1" operator="between">
      <formula>1</formula>
      <formula>20</formula>
    </cfRule>
  </conditionalFormatting>
  <conditionalFormatting sqref="K120:P120">
    <cfRule type="cellIs" dxfId="90" priority="33" stopIfTrue="1" operator="between">
      <formula>1</formula>
      <formula>20</formula>
    </cfRule>
  </conditionalFormatting>
  <conditionalFormatting sqref="K123:P123">
    <cfRule type="cellIs" dxfId="89" priority="27" stopIfTrue="1" operator="between">
      <formula>1</formula>
      <formula>20</formula>
    </cfRule>
  </conditionalFormatting>
  <conditionalFormatting sqref="K125:P125">
    <cfRule type="cellIs" dxfId="88" priority="24" stopIfTrue="1" operator="between">
      <formula>1</formula>
      <formula>20</formula>
    </cfRule>
  </conditionalFormatting>
  <conditionalFormatting sqref="K128:P128">
    <cfRule type="cellIs" dxfId="87" priority="9" stopIfTrue="1" operator="between">
      <formula>1</formula>
      <formula>20</formula>
    </cfRule>
  </conditionalFormatting>
  <conditionalFormatting sqref="L36">
    <cfRule type="cellIs" dxfId="86" priority="136" stopIfTrue="1" operator="between">
      <formula>1</formula>
      <formula>20</formula>
    </cfRule>
  </conditionalFormatting>
  <conditionalFormatting sqref="L55">
    <cfRule type="cellIs" dxfId="85" priority="118" stopIfTrue="1" operator="between">
      <formula>1</formula>
      <formula>20</formula>
    </cfRule>
  </conditionalFormatting>
  <conditionalFormatting sqref="L92">
    <cfRule type="cellIs" dxfId="84" priority="147" stopIfTrue="1" operator="between">
      <formula>1</formula>
      <formula>20</formula>
    </cfRule>
  </conditionalFormatting>
  <conditionalFormatting sqref="L94:M94">
    <cfRule type="cellIs" dxfId="83" priority="56" stopIfTrue="1" operator="between">
      <formula>1</formula>
      <formula>20</formula>
    </cfRule>
  </conditionalFormatting>
  <conditionalFormatting sqref="L52:P52 E51:P51 J52 E52:F53">
    <cfRule type="cellIs" dxfId="82" priority="206" stopIfTrue="1" operator="between">
      <formula>1</formula>
      <formula>20</formula>
    </cfRule>
  </conditionalFormatting>
  <conditionalFormatting sqref="L63:P63 E63:F63 J63">
    <cfRule type="cellIs" dxfId="81" priority="141" stopIfTrue="1" operator="between">
      <formula>1</formula>
      <formula>20</formula>
    </cfRule>
  </conditionalFormatting>
  <conditionalFormatting sqref="L139:P139">
    <cfRule type="cellIs" dxfId="80" priority="158" stopIfTrue="1" operator="between">
      <formula>1</formula>
      <formula>20</formula>
    </cfRule>
  </conditionalFormatting>
  <conditionalFormatting sqref="M36 E37:L37 N37:P39 E38 G38:J38 L38 E39:L39">
    <cfRule type="cellIs" dxfId="79" priority="171" stopIfTrue="1" operator="between">
      <formula>1</formula>
      <formula>20</formula>
    </cfRule>
  </conditionalFormatting>
  <conditionalFormatting sqref="M36 L37:L39 H20:I20 E24:G24 I24 K24:P24 E43:H43 J43:P43 E47:G47 J103:O103 E110:L110 N110:P110 I139:J139 H143:M143 O143:P143">
    <cfRule type="cellIs" dxfId="78" priority="180" stopIfTrue="1" operator="between">
      <formula>1</formula>
      <formula>20</formula>
    </cfRule>
  </conditionalFormatting>
  <conditionalFormatting sqref="M56">
    <cfRule type="cellIs" dxfId="77" priority="115" stopIfTrue="1" operator="between">
      <formula>1</formula>
      <formula>20</formula>
    </cfRule>
  </conditionalFormatting>
  <conditionalFormatting sqref="M69">
    <cfRule type="cellIs" dxfId="76" priority="168" stopIfTrue="1" operator="between">
      <formula>1</formula>
      <formula>20</formula>
    </cfRule>
  </conditionalFormatting>
  <conditionalFormatting sqref="M71">
    <cfRule type="cellIs" dxfId="75" priority="129" stopIfTrue="1" operator="between">
      <formula>1</formula>
      <formula>20</formula>
    </cfRule>
  </conditionalFormatting>
  <conditionalFormatting sqref="M77">
    <cfRule type="cellIs" dxfId="74" priority="1" stopIfTrue="1" operator="between">
      <formula>1</formula>
      <formula>20</formula>
    </cfRule>
  </conditionalFormatting>
  <conditionalFormatting sqref="M90">
    <cfRule type="cellIs" dxfId="73" priority="160" stopIfTrue="1" operator="between">
      <formula>1</formula>
      <formula>20</formula>
    </cfRule>
  </conditionalFormatting>
  <conditionalFormatting sqref="M60:O60">
    <cfRule type="cellIs" dxfId="72" priority="67" stopIfTrue="1" operator="between">
      <formula>1</formula>
      <formula>20</formula>
    </cfRule>
  </conditionalFormatting>
  <conditionalFormatting sqref="M56:P56">
    <cfRule type="cellIs" dxfId="71" priority="116" stopIfTrue="1" operator="between">
      <formula>1</formula>
      <formula>20</formula>
    </cfRule>
  </conditionalFormatting>
  <conditionalFormatting sqref="N63:O63">
    <cfRule type="cellIs" dxfId="70" priority="140" stopIfTrue="1" operator="between">
      <formula>1</formula>
      <formula>20</formula>
    </cfRule>
  </conditionalFormatting>
  <conditionalFormatting sqref="N60:P60">
    <cfRule type="cellIs" dxfId="69" priority="114" stopIfTrue="1" operator="between">
      <formula>1</formula>
      <formula>20</formula>
    </cfRule>
  </conditionalFormatting>
  <conditionalFormatting sqref="N77:P77 K77:L77">
    <cfRule type="cellIs" dxfId="68" priority="51" stopIfTrue="1" operator="between">
      <formula>1</formula>
      <formula>20</formula>
    </cfRule>
  </conditionalFormatting>
  <conditionalFormatting sqref="N135:P135">
    <cfRule type="cellIs" dxfId="67" priority="18" stopIfTrue="1" operator="between">
      <formula>1</formula>
      <formula>20</formula>
    </cfRule>
  </conditionalFormatting>
  <conditionalFormatting sqref="N137:P137">
    <cfRule type="cellIs" dxfId="66" priority="112" stopIfTrue="1" operator="between">
      <formula>1</formula>
      <formula>20</formula>
    </cfRule>
  </conditionalFormatting>
  <conditionalFormatting sqref="N141:P141">
    <cfRule type="cellIs" dxfId="65" priority="97" stopIfTrue="1" operator="between">
      <formula>1</formula>
      <formula>20</formula>
    </cfRule>
  </conditionalFormatting>
  <conditionalFormatting sqref="O36">
    <cfRule type="cellIs" dxfId="64" priority="143" stopIfTrue="1" operator="between">
      <formula>1</formula>
      <formula>20</formula>
    </cfRule>
  </conditionalFormatting>
  <conditionalFormatting sqref="O41">
    <cfRule type="cellIs" dxfId="63" priority="173" stopIfTrue="1" operator="between">
      <formula>1</formula>
      <formula>20</formula>
    </cfRule>
  </conditionalFormatting>
  <conditionalFormatting sqref="O52">
    <cfRule type="cellIs" dxfId="62" priority="172" stopIfTrue="1" operator="between">
      <formula>1</formula>
      <formula>20</formula>
    </cfRule>
  </conditionalFormatting>
  <conditionalFormatting sqref="O73">
    <cfRule type="cellIs" dxfId="61" priority="63" stopIfTrue="1" operator="between">
      <formula>1</formula>
      <formula>20</formula>
    </cfRule>
  </conditionalFormatting>
  <conditionalFormatting sqref="O75">
    <cfRule type="cellIs" dxfId="60" priority="53" stopIfTrue="1" operator="between">
      <formula>1</formula>
      <formula>20</formula>
    </cfRule>
  </conditionalFormatting>
  <conditionalFormatting sqref="O77">
    <cfRule type="cellIs" dxfId="59" priority="50" stopIfTrue="1" operator="between">
      <formula>1</formula>
      <formula>20</formula>
    </cfRule>
  </conditionalFormatting>
  <conditionalFormatting sqref="O54:P54">
    <cfRule type="cellIs" dxfId="58" priority="134" stopIfTrue="1" operator="between">
      <formula>1</formula>
      <formula>20</formula>
    </cfRule>
  </conditionalFormatting>
  <conditionalFormatting sqref="P36">
    <cfRule type="cellIs" dxfId="57" priority="142" stopIfTrue="1" operator="between">
      <formula>1</formula>
      <formula>20</formula>
    </cfRule>
  </conditionalFormatting>
  <conditionalFormatting sqref="P88">
    <cfRule type="cellIs" dxfId="56" priority="59" stopIfTrue="1" operator="between">
      <formula>1</formula>
      <formula>20</formula>
    </cfRule>
  </conditionalFormatting>
  <conditionalFormatting sqref="P94">
    <cfRule type="cellIs" dxfId="55" priority="55" stopIfTrue="1" operator="between">
      <formula>1</formula>
      <formula>20</formula>
    </cfRule>
  </conditionalFormatting>
  <conditionalFormatting sqref="P156 E157:P157 P158 E159:P159 P160 E161:P161">
    <cfRule type="cellIs" dxfId="54" priority="211" stopIfTrue="1" operator="between">
      <formula>1</formula>
      <formula>20</formula>
    </cfRule>
  </conditionalFormatting>
  <conditionalFormatting sqref="R18 R146">
    <cfRule type="cellIs" dxfId="53" priority="91" stopIfTrue="1" operator="between">
      <formula>0.69</formula>
      <formula>0.45</formula>
    </cfRule>
    <cfRule type="cellIs" dxfId="52" priority="92" stopIfTrue="1" operator="between">
      <formula>0</formula>
      <formula>0.44</formula>
    </cfRule>
    <cfRule type="cellIs" dxfId="51" priority="90" stopIfTrue="1" operator="greaterThan">
      <formula>0.7</formula>
    </cfRule>
  </conditionalFormatting>
  <conditionalFormatting sqref="R31">
    <cfRule type="cellIs" dxfId="50" priority="194" stopIfTrue="1" operator="between">
      <formula>0</formula>
      <formula>0.44</formula>
    </cfRule>
    <cfRule type="cellIs" dxfId="49" priority="192" stopIfTrue="1" operator="greaterThan">
      <formula>0.7</formula>
    </cfRule>
    <cfRule type="cellIs" dxfId="48" priority="193" stopIfTrue="1" operator="between">
      <formula>0.69</formula>
      <formula>0.45</formula>
    </cfRule>
  </conditionalFormatting>
  <conditionalFormatting sqref="R36">
    <cfRule type="cellIs" dxfId="47" priority="200" stopIfTrue="1" operator="between">
      <formula>0.69</formula>
      <formula>0.45</formula>
    </cfRule>
    <cfRule type="cellIs" dxfId="46" priority="201" stopIfTrue="1" operator="between">
      <formula>0</formula>
      <formula>0.44</formula>
    </cfRule>
    <cfRule type="cellIs" dxfId="45" priority="199" stopIfTrue="1" operator="greaterThan">
      <formula>0.7</formula>
    </cfRule>
  </conditionalFormatting>
  <conditionalFormatting sqref="R41">
    <cfRule type="cellIs" dxfId="44" priority="204" stopIfTrue="1" operator="between">
      <formula>0</formula>
      <formula>0.44</formula>
    </cfRule>
    <cfRule type="cellIs" dxfId="43" priority="203" stopIfTrue="1" operator="between">
      <formula>0.69</formula>
      <formula>0.45</formula>
    </cfRule>
    <cfRule type="cellIs" dxfId="42" priority="202" stopIfTrue="1" operator="greaterThan">
      <formula>0.7</formula>
    </cfRule>
  </conditionalFormatting>
  <conditionalFormatting sqref="R50">
    <cfRule type="cellIs" dxfId="41" priority="221" stopIfTrue="1" operator="between">
      <formula>0</formula>
      <formula>0.44</formula>
    </cfRule>
    <cfRule type="cellIs" dxfId="40" priority="219" stopIfTrue="1" operator="greaterThan">
      <formula>0.7</formula>
    </cfRule>
    <cfRule type="cellIs" dxfId="39" priority="220" stopIfTrue="1" operator="between">
      <formula>0.69</formula>
      <formula>0.45</formula>
    </cfRule>
  </conditionalFormatting>
  <conditionalFormatting sqref="R58">
    <cfRule type="cellIs" dxfId="38" priority="102" stopIfTrue="1" operator="between">
      <formula>0</formula>
      <formula>0.44</formula>
    </cfRule>
    <cfRule type="cellIs" dxfId="37" priority="101" stopIfTrue="1" operator="between">
      <formula>0.69</formula>
      <formula>0.45</formula>
    </cfRule>
    <cfRule type="cellIs" dxfId="36" priority="100" stopIfTrue="1" operator="greaterThan">
      <formula>0.7</formula>
    </cfRule>
  </conditionalFormatting>
  <conditionalFormatting sqref="R63">
    <cfRule type="cellIs" dxfId="35" priority="189" stopIfTrue="1" operator="greaterThan">
      <formula>0.7</formula>
    </cfRule>
    <cfRule type="cellIs" dxfId="34" priority="190" stopIfTrue="1" operator="between">
      <formula>0.69</formula>
      <formula>0.45</formula>
    </cfRule>
    <cfRule type="cellIs" dxfId="33" priority="191" stopIfTrue="1" operator="between">
      <formula>0</formula>
      <formula>0.44</formula>
    </cfRule>
  </conditionalFormatting>
  <conditionalFormatting sqref="R80">
    <cfRule type="cellIs" dxfId="32" priority="216" stopIfTrue="1" operator="greaterThan">
      <formula>0.7</formula>
    </cfRule>
    <cfRule type="cellIs" dxfId="31" priority="217" stopIfTrue="1" operator="between">
      <formula>0.69</formula>
      <formula>0.45</formula>
    </cfRule>
    <cfRule type="cellIs" dxfId="30" priority="218" stopIfTrue="1" operator="between">
      <formula>0</formula>
      <formula>0.44</formula>
    </cfRule>
  </conditionalFormatting>
  <conditionalFormatting sqref="R99">
    <cfRule type="cellIs" dxfId="29" priority="73" stopIfTrue="1" operator="greaterThan">
      <formula>0.7</formula>
    </cfRule>
    <cfRule type="cellIs" dxfId="28" priority="74" stopIfTrue="1" operator="between">
      <formula>0.69</formula>
      <formula>0.45</formula>
    </cfRule>
    <cfRule type="cellIs" dxfId="27" priority="75" stopIfTrue="1" operator="between">
      <formula>0</formula>
      <formula>0.44</formula>
    </cfRule>
  </conditionalFormatting>
  <conditionalFormatting sqref="R108">
    <cfRule type="cellIs" dxfId="26" priority="46" stopIfTrue="1" operator="greaterThan">
      <formula>0.7</formula>
    </cfRule>
    <cfRule type="cellIs" dxfId="25" priority="47" stopIfTrue="1" operator="between">
      <formula>0.69</formula>
      <formula>0.45</formula>
    </cfRule>
    <cfRule type="cellIs" dxfId="24" priority="48" stopIfTrue="1" operator="between">
      <formula>0</formula>
      <formula>0.44</formula>
    </cfRule>
  </conditionalFormatting>
  <conditionalFormatting sqref="R113">
    <cfRule type="cellIs" dxfId="23" priority="39" stopIfTrue="1" operator="between">
      <formula>0</formula>
      <formula>0.44</formula>
    </cfRule>
    <cfRule type="cellIs" dxfId="22" priority="38" stopIfTrue="1" operator="between">
      <formula>0.69</formula>
      <formula>0.45</formula>
    </cfRule>
    <cfRule type="cellIs" dxfId="21" priority="37" stopIfTrue="1" operator="greaterThan">
      <formula>0.7</formula>
    </cfRule>
  </conditionalFormatting>
  <conditionalFormatting sqref="R118">
    <cfRule type="cellIs" dxfId="20" priority="28" stopIfTrue="1" operator="greaterThan">
      <formula>0.7</formula>
    </cfRule>
    <cfRule type="cellIs" dxfId="19" priority="30" stopIfTrue="1" operator="between">
      <formula>0</formula>
      <formula>0.44</formula>
    </cfRule>
    <cfRule type="cellIs" dxfId="18" priority="29" stopIfTrue="1" operator="between">
      <formula>0.69</formula>
      <formula>0.45</formula>
    </cfRule>
  </conditionalFormatting>
  <conditionalFormatting sqref="R123">
    <cfRule type="cellIs" dxfId="17" priority="19" stopIfTrue="1" operator="greaterThan">
      <formula>0.7</formula>
    </cfRule>
    <cfRule type="cellIs" dxfId="16" priority="20" stopIfTrue="1" operator="between">
      <formula>0.69</formula>
      <formula>0.45</formula>
    </cfRule>
    <cfRule type="cellIs" dxfId="15" priority="21" stopIfTrue="1" operator="between">
      <formula>0</formula>
      <formula>0.44</formula>
    </cfRule>
  </conditionalFormatting>
  <conditionalFormatting sqref="R128">
    <cfRule type="cellIs" dxfId="14" priority="5" stopIfTrue="1" operator="between">
      <formula>0.69</formula>
      <formula>0.45</formula>
    </cfRule>
    <cfRule type="cellIs" dxfId="13" priority="4" stopIfTrue="1" operator="greaterThan">
      <formula>0.7</formula>
    </cfRule>
    <cfRule type="cellIs" dxfId="12" priority="6" stopIfTrue="1" operator="between">
      <formula>0</formula>
      <formula>0.44</formula>
    </cfRule>
  </conditionalFormatting>
  <conditionalFormatting sqref="R135">
    <cfRule type="cellIs" dxfId="11" priority="85" stopIfTrue="1" operator="greaterThan">
      <formula>0.7</formula>
    </cfRule>
    <cfRule type="cellIs" dxfId="10" priority="86" stopIfTrue="1" operator="between">
      <formula>0.69</formula>
      <formula>0.45</formula>
    </cfRule>
    <cfRule type="cellIs" dxfId="9" priority="87" stopIfTrue="1" operator="between">
      <formula>0</formula>
      <formula>0.44</formula>
    </cfRule>
  </conditionalFormatting>
  <conditionalFormatting sqref="R153">
    <cfRule type="cellIs" dxfId="8" priority="153" stopIfTrue="1" operator="between">
      <formula>0</formula>
      <formula>0.44</formula>
    </cfRule>
    <cfRule type="cellIs" dxfId="7" priority="152" stopIfTrue="1" operator="between">
      <formula>0.69</formula>
      <formula>0.45</formula>
    </cfRule>
    <cfRule type="cellIs" dxfId="6" priority="151" stopIfTrue="1" operator="greaterThan">
      <formula>0.7</formula>
    </cfRule>
  </conditionalFormatting>
  <conditionalFormatting sqref="R156">
    <cfRule type="cellIs" dxfId="5" priority="212" stopIfTrue="1" operator="greaterThan">
      <formula>0.7</formula>
    </cfRule>
    <cfRule type="cellIs" dxfId="4" priority="213" stopIfTrue="1" operator="between">
      <formula>0.69</formula>
      <formula>0.45</formula>
    </cfRule>
    <cfRule type="cellIs" dxfId="3" priority="214" stopIfTrue="1" operator="between">
      <formula>0</formula>
      <formula>0.44</formula>
    </cfRule>
  </conditionalFormatting>
  <conditionalFormatting sqref="R163">
    <cfRule type="cellIs" dxfId="2" priority="123" stopIfTrue="1" operator="between">
      <formula>0.69</formula>
      <formula>0.45</formula>
    </cfRule>
    <cfRule type="cellIs" dxfId="1" priority="124" stopIfTrue="1" operator="between">
      <formula>0</formula>
      <formula>0.44</formula>
    </cfRule>
    <cfRule type="cellIs" dxfId="0" priority="122" stopIfTrue="1" operator="greaterThan">
      <formula>0.7</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Integración_PAA</vt:lpstr>
      <vt:lpstr>PINAR </vt:lpstr>
      <vt:lpstr>Plan_Anual_Adquisiciones</vt:lpstr>
      <vt:lpstr>Plan_de_Vacantes</vt:lpstr>
      <vt:lpstr>Plan_de_Previsión</vt:lpstr>
      <vt:lpstr>PETH</vt:lpstr>
      <vt:lpstr>PIC 2026</vt:lpstr>
      <vt:lpstr>PLAN BIENESTAR 2026</vt:lpstr>
      <vt:lpstr>PLAN_ANUAL_DE_TRABAJO</vt:lpstr>
      <vt:lpstr>PETI </vt:lpstr>
      <vt:lpstr>Tratamiento_de_riesgos</vt:lpstr>
      <vt:lpstr>Seguridad_de_Información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Hernandez Gonzalez Idanela Maria</dc:creator>
  <cp:lastModifiedBy>Hernandez Gonzalez Idanela Maria</cp:lastModifiedBy>
  <dcterms:created xsi:type="dcterms:W3CDTF">2025-12-04T14:23:01Z</dcterms:created>
  <dcterms:modified xsi:type="dcterms:W3CDTF">2026-01-30T14:30:15Z</dcterms:modified>
</cp:coreProperties>
</file>