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jap9\Downloads\Ajustes Dotación FCP 290825\"/>
    </mc:Choice>
  </mc:AlternateContent>
  <xr:revisionPtr revIDLastSave="0" documentId="13_ncr:1_{D2FD56F2-BB8E-46C3-BA29-C10F68E58EEE}" xr6:coauthVersionLast="47" xr6:coauthVersionMax="47" xr10:uidLastSave="{00000000-0000-0000-0000-000000000000}"/>
  <bookViews>
    <workbookView xWindow="-108" yWindow="-108" windowWidth="23256" windowHeight="12456" tabRatio="821" activeTab="4" xr2:uid="{7FCC8FBC-CB0B-4431-8222-A716667B93A3}"/>
  </bookViews>
  <sheets>
    <sheet name="General" sheetId="43" r:id="rId1"/>
    <sheet name="UDS_30042024" sheetId="38" r:id="rId2"/>
    <sheet name="Resumen presupuesto" sheetId="39" r:id="rId3"/>
    <sheet name="Proyección Institucional" sheetId="41" r:id="rId4"/>
    <sheet name="Proyección Comunitaria" sheetId="42" r:id="rId5"/>
    <sheet name="Elementos Inst" sheetId="49" r:id="rId6"/>
    <sheet name="Elementos Comun" sheetId="50" r:id="rId7"/>
  </sheets>
  <externalReferences>
    <externalReference r:id="rId8"/>
  </externalReferences>
  <definedNames>
    <definedName name="_xlnm._FilterDatabase" localSheetId="6" hidden="1">'Elementos Comun'!$B$4:$M$156</definedName>
    <definedName name="_xlnm._FilterDatabase" localSheetId="5" hidden="1">'Elementos Inst'!$B$11:$M$229</definedName>
    <definedName name="_xlnm._FilterDatabase" localSheetId="4" hidden="1">'Proyección Comunitaria'!$B$4:$R$240</definedName>
    <definedName name="_xlnm._FilterDatabase" localSheetId="3" hidden="1">'Proyección Institucional'!$B$11:$R$243</definedName>
    <definedName name="_xlnm._FilterDatabase" localSheetId="1" hidden="1">UDS_30042024!$A$1:$AJ$277</definedName>
    <definedName name="_xlcn.WorksheetConnection_UDS_30042024_UNICASA1CP611521" hidden="1">[1]UDS_30042024_UNICAS!$A$1:$CO$61152</definedName>
    <definedName name="AD">#REF!</definedName>
    <definedName name="Adición">#REF!</definedName>
    <definedName name="Adición_Nuevo_Contrato">#REF!</definedName>
  </definedNames>
  <calcPr calcId="191028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UDS_30042024_UNICAS!$A$1:$CP$6115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41" l="1"/>
  <c r="H126" i="41"/>
  <c r="H127" i="41"/>
  <c r="E56" i="39" l="1"/>
  <c r="G57" i="43"/>
  <c r="D10" i="49" l="1"/>
  <c r="G10" i="49"/>
  <c r="J10" i="49"/>
  <c r="M10" i="49"/>
  <c r="E57" i="39"/>
  <c r="G58" i="43"/>
  <c r="M243" i="41" l="1"/>
  <c r="F239" i="42"/>
  <c r="F238" i="42"/>
  <c r="H238" i="42" s="1"/>
  <c r="F237" i="42"/>
  <c r="F236" i="42"/>
  <c r="F235" i="42"/>
  <c r="F234" i="42"/>
  <c r="H234" i="42" s="1"/>
  <c r="F233" i="42"/>
  <c r="F232" i="42"/>
  <c r="F231" i="42"/>
  <c r="F230" i="42"/>
  <c r="F229" i="42"/>
  <c r="F228" i="42"/>
  <c r="F227" i="42"/>
  <c r="F226" i="42"/>
  <c r="F225" i="42"/>
  <c r="F224" i="42"/>
  <c r="F223" i="42"/>
  <c r="H223" i="42" s="1"/>
  <c r="F222" i="42"/>
  <c r="F221" i="42"/>
  <c r="F220" i="42"/>
  <c r="F219" i="42"/>
  <c r="H219" i="42" s="1"/>
  <c r="F218" i="42"/>
  <c r="F217" i="42"/>
  <c r="F216" i="42"/>
  <c r="H216" i="42" s="1"/>
  <c r="F215" i="42"/>
  <c r="F214" i="42"/>
  <c r="F213" i="42"/>
  <c r="F212" i="42"/>
  <c r="F211" i="42"/>
  <c r="F210" i="42"/>
  <c r="F209" i="42"/>
  <c r="F208" i="42"/>
  <c r="H208" i="42" s="1"/>
  <c r="F207" i="42"/>
  <c r="H207" i="42" s="1"/>
  <c r="F206" i="42"/>
  <c r="F205" i="42"/>
  <c r="F204" i="42"/>
  <c r="H204" i="42" s="1"/>
  <c r="F203" i="42"/>
  <c r="F202" i="42"/>
  <c r="F201" i="42"/>
  <c r="F200" i="42"/>
  <c r="H200" i="42" s="1"/>
  <c r="F199" i="42"/>
  <c r="H199" i="42" s="1"/>
  <c r="F198" i="42"/>
  <c r="F197" i="42"/>
  <c r="F196" i="42"/>
  <c r="H196" i="42" s="1"/>
  <c r="F195" i="42"/>
  <c r="F194" i="42"/>
  <c r="F193" i="42"/>
  <c r="F192" i="42"/>
  <c r="H192" i="42" s="1"/>
  <c r="F191" i="42"/>
  <c r="H191" i="42" s="1"/>
  <c r="F190" i="42"/>
  <c r="F189" i="42"/>
  <c r="F188" i="42"/>
  <c r="H188" i="42" s="1"/>
  <c r="F187" i="42"/>
  <c r="F186" i="42"/>
  <c r="F185" i="42"/>
  <c r="F184" i="42"/>
  <c r="H184" i="42" s="1"/>
  <c r="F183" i="42"/>
  <c r="H183" i="42" s="1"/>
  <c r="F182" i="42"/>
  <c r="F181" i="42"/>
  <c r="F180" i="42"/>
  <c r="H180" i="42" s="1"/>
  <c r="F179" i="42"/>
  <c r="F178" i="42"/>
  <c r="F177" i="42"/>
  <c r="F176" i="42"/>
  <c r="H176" i="42" s="1"/>
  <c r="F175" i="42"/>
  <c r="F174" i="42"/>
  <c r="F173" i="42"/>
  <c r="F172" i="42"/>
  <c r="H172" i="42" s="1"/>
  <c r="F171" i="42"/>
  <c r="H171" i="42" s="1"/>
  <c r="F170" i="42"/>
  <c r="F169" i="42"/>
  <c r="F168" i="42"/>
  <c r="H168" i="42" s="1"/>
  <c r="F167" i="42"/>
  <c r="H167" i="42" s="1"/>
  <c r="F166" i="42"/>
  <c r="F165" i="42"/>
  <c r="F164" i="42"/>
  <c r="H164" i="42" s="1"/>
  <c r="F163" i="42"/>
  <c r="F162" i="42"/>
  <c r="F161" i="42"/>
  <c r="F160" i="42"/>
  <c r="H160" i="42" s="1"/>
  <c r="F159" i="42"/>
  <c r="F158" i="42"/>
  <c r="F157" i="42"/>
  <c r="F156" i="42"/>
  <c r="H156" i="42" s="1"/>
  <c r="F155" i="42"/>
  <c r="H155" i="42" s="1"/>
  <c r="F154" i="42"/>
  <c r="F153" i="42"/>
  <c r="F152" i="42"/>
  <c r="H152" i="42" s="1"/>
  <c r="F151" i="42"/>
  <c r="H151" i="42" s="1"/>
  <c r="F150" i="42"/>
  <c r="F149" i="42"/>
  <c r="F148" i="42"/>
  <c r="H148" i="42" s="1"/>
  <c r="F147" i="42"/>
  <c r="F146" i="42"/>
  <c r="F145" i="42"/>
  <c r="F144" i="42"/>
  <c r="H144" i="42" s="1"/>
  <c r="F143" i="42"/>
  <c r="F142" i="42"/>
  <c r="F141" i="42"/>
  <c r="F140" i="42"/>
  <c r="H140" i="42" s="1"/>
  <c r="F139" i="42"/>
  <c r="H139" i="42" s="1"/>
  <c r="F138" i="42"/>
  <c r="F137" i="42"/>
  <c r="F136" i="42"/>
  <c r="H136" i="42" s="1"/>
  <c r="F135" i="42"/>
  <c r="H135" i="42" s="1"/>
  <c r="F134" i="42"/>
  <c r="F133" i="42"/>
  <c r="F132" i="42"/>
  <c r="H132" i="42" s="1"/>
  <c r="F131" i="42"/>
  <c r="F130" i="42"/>
  <c r="F129" i="42"/>
  <c r="F128" i="42"/>
  <c r="F127" i="42"/>
  <c r="F126" i="42"/>
  <c r="F125" i="42"/>
  <c r="F124" i="42"/>
  <c r="H124" i="42" s="1"/>
  <c r="F123" i="42"/>
  <c r="H123" i="42" s="1"/>
  <c r="F122" i="42"/>
  <c r="H122" i="42" s="1"/>
  <c r="F121" i="42"/>
  <c r="F120" i="42"/>
  <c r="H120" i="42" s="1"/>
  <c r="F119" i="42"/>
  <c r="H119" i="42" s="1"/>
  <c r="F118" i="42"/>
  <c r="F117" i="42"/>
  <c r="F116" i="42"/>
  <c r="H116" i="42" s="1"/>
  <c r="F115" i="42"/>
  <c r="F114" i="42"/>
  <c r="F113" i="42"/>
  <c r="F112" i="42"/>
  <c r="F111" i="42"/>
  <c r="H111" i="42" s="1"/>
  <c r="F110" i="42"/>
  <c r="F109" i="42"/>
  <c r="F108" i="42"/>
  <c r="H108" i="42" s="1"/>
  <c r="F107" i="42"/>
  <c r="H107" i="42" s="1"/>
  <c r="F106" i="42"/>
  <c r="F105" i="42"/>
  <c r="F104" i="42"/>
  <c r="F103" i="42"/>
  <c r="H103" i="42" s="1"/>
  <c r="F102" i="42"/>
  <c r="F101" i="42"/>
  <c r="F100" i="42"/>
  <c r="H100" i="42" s="1"/>
  <c r="F99" i="42"/>
  <c r="F98" i="42"/>
  <c r="F97" i="42"/>
  <c r="F96" i="42"/>
  <c r="F95" i="42"/>
  <c r="H95" i="42" s="1"/>
  <c r="F94" i="42"/>
  <c r="F93" i="42"/>
  <c r="F92" i="42"/>
  <c r="H92" i="42" s="1"/>
  <c r="F91" i="42"/>
  <c r="H91" i="42" s="1"/>
  <c r="F90" i="42"/>
  <c r="F89" i="42"/>
  <c r="F88" i="42"/>
  <c r="F87" i="42"/>
  <c r="F86" i="42"/>
  <c r="H86" i="42" s="1"/>
  <c r="F85" i="42"/>
  <c r="F84" i="42"/>
  <c r="F83" i="42"/>
  <c r="F82" i="42"/>
  <c r="H82" i="42" s="1"/>
  <c r="F81" i="42"/>
  <c r="F80" i="42"/>
  <c r="F79" i="42"/>
  <c r="F78" i="42"/>
  <c r="H78" i="42" s="1"/>
  <c r="F77" i="42"/>
  <c r="H77" i="42" s="1"/>
  <c r="F76" i="42"/>
  <c r="F75" i="42"/>
  <c r="F74" i="42"/>
  <c r="H74" i="42" s="1"/>
  <c r="F73" i="42"/>
  <c r="F72" i="42"/>
  <c r="F71" i="42"/>
  <c r="F70" i="42"/>
  <c r="H70" i="42" s="1"/>
  <c r="F69" i="42"/>
  <c r="F68" i="42"/>
  <c r="F67" i="42"/>
  <c r="F66" i="42"/>
  <c r="H66" i="42" s="1"/>
  <c r="F65" i="42"/>
  <c r="H65" i="42" s="1"/>
  <c r="F64" i="42"/>
  <c r="F63" i="42"/>
  <c r="F62" i="42"/>
  <c r="H62" i="42" s="1"/>
  <c r="F61" i="42"/>
  <c r="H61" i="42" s="1"/>
  <c r="F60" i="42"/>
  <c r="F59" i="42"/>
  <c r="F58" i="42"/>
  <c r="H58" i="42" s="1"/>
  <c r="F57" i="42"/>
  <c r="H57" i="42" s="1"/>
  <c r="F56" i="42"/>
  <c r="F55" i="42"/>
  <c r="F54" i="42"/>
  <c r="H54" i="42" s="1"/>
  <c r="F53" i="42"/>
  <c r="F52" i="42"/>
  <c r="F51" i="42"/>
  <c r="F50" i="42"/>
  <c r="H50" i="42" s="1"/>
  <c r="F49" i="42"/>
  <c r="F48" i="42"/>
  <c r="F47" i="42"/>
  <c r="F46" i="42"/>
  <c r="H46" i="42" s="1"/>
  <c r="F45" i="42"/>
  <c r="H45" i="42" s="1"/>
  <c r="F44" i="42"/>
  <c r="F43" i="42"/>
  <c r="F42" i="42"/>
  <c r="H42" i="42" s="1"/>
  <c r="F41" i="42"/>
  <c r="F40" i="42"/>
  <c r="F39" i="42"/>
  <c r="F38" i="42"/>
  <c r="H38" i="42" s="1"/>
  <c r="F37" i="42"/>
  <c r="F36" i="42"/>
  <c r="F35" i="42"/>
  <c r="F34" i="42"/>
  <c r="H34" i="42" s="1"/>
  <c r="F33" i="42"/>
  <c r="F32" i="42"/>
  <c r="F31" i="42"/>
  <c r="F30" i="42"/>
  <c r="H30" i="42" s="1"/>
  <c r="F29" i="42"/>
  <c r="H29" i="42" s="1"/>
  <c r="F28" i="42"/>
  <c r="F27" i="42"/>
  <c r="F26" i="42"/>
  <c r="H26" i="42" s="1"/>
  <c r="F25" i="42"/>
  <c r="F24" i="42"/>
  <c r="F23" i="42"/>
  <c r="F22" i="42"/>
  <c r="H22" i="42" s="1"/>
  <c r="F21" i="42"/>
  <c r="F20" i="42"/>
  <c r="F19" i="42"/>
  <c r="F18" i="42"/>
  <c r="H18" i="42" s="1"/>
  <c r="F17" i="42"/>
  <c r="F16" i="42"/>
  <c r="F15" i="42"/>
  <c r="F14" i="42"/>
  <c r="H14" i="42" s="1"/>
  <c r="F13" i="42"/>
  <c r="H13" i="42" s="1"/>
  <c r="F12" i="42"/>
  <c r="F11" i="42"/>
  <c r="F10" i="42"/>
  <c r="F9" i="42"/>
  <c r="H9" i="42" s="1"/>
  <c r="F8" i="42"/>
  <c r="F7" i="42"/>
  <c r="F6" i="42"/>
  <c r="H6" i="42" s="1"/>
  <c r="F5" i="42"/>
  <c r="K240" i="42"/>
  <c r="M240" i="42"/>
  <c r="O240" i="42"/>
  <c r="Q240" i="42"/>
  <c r="K10" i="41"/>
  <c r="L10" i="41"/>
  <c r="M10" i="41"/>
  <c r="N10" i="41"/>
  <c r="O10" i="41"/>
  <c r="P10" i="41"/>
  <c r="Q10" i="41"/>
  <c r="R10" i="41"/>
  <c r="F12" i="41"/>
  <c r="H12" i="41" s="1"/>
  <c r="F13" i="41"/>
  <c r="H13" i="41" s="1"/>
  <c r="F14" i="41"/>
  <c r="H14" i="41" s="1"/>
  <c r="F15" i="41"/>
  <c r="H15" i="41" s="1"/>
  <c r="F16" i="41"/>
  <c r="H16" i="41" s="1"/>
  <c r="F17" i="41"/>
  <c r="H17" i="41" s="1"/>
  <c r="F18" i="41"/>
  <c r="H18" i="41" s="1"/>
  <c r="F19" i="41"/>
  <c r="H19" i="41" s="1"/>
  <c r="F20" i="41"/>
  <c r="H20" i="41" s="1"/>
  <c r="F21" i="41"/>
  <c r="H21" i="41" s="1"/>
  <c r="F22" i="41"/>
  <c r="H22" i="41" s="1"/>
  <c r="F23" i="41"/>
  <c r="H23" i="41" s="1"/>
  <c r="F24" i="41"/>
  <c r="H24" i="41" s="1"/>
  <c r="F25" i="41"/>
  <c r="H25" i="41" s="1"/>
  <c r="F26" i="41"/>
  <c r="H26" i="41" s="1"/>
  <c r="F27" i="41"/>
  <c r="H27" i="41" s="1"/>
  <c r="F28" i="41"/>
  <c r="H28" i="41" s="1"/>
  <c r="F29" i="41"/>
  <c r="H29" i="41" s="1"/>
  <c r="F30" i="41"/>
  <c r="H30" i="41" s="1"/>
  <c r="F31" i="41"/>
  <c r="H31" i="41" s="1"/>
  <c r="F32" i="41"/>
  <c r="H32" i="41" s="1"/>
  <c r="F33" i="41"/>
  <c r="H33" i="41" s="1"/>
  <c r="F34" i="41"/>
  <c r="H34" i="41" s="1"/>
  <c r="F35" i="41"/>
  <c r="H35" i="41" s="1"/>
  <c r="F36" i="41"/>
  <c r="H36" i="41" s="1"/>
  <c r="F37" i="41"/>
  <c r="H37" i="41" s="1"/>
  <c r="F38" i="41"/>
  <c r="H38" i="41" s="1"/>
  <c r="F39" i="41"/>
  <c r="H39" i="41" s="1"/>
  <c r="F40" i="41"/>
  <c r="H40" i="41" s="1"/>
  <c r="F41" i="41"/>
  <c r="H41" i="41" s="1"/>
  <c r="F42" i="41"/>
  <c r="H42" i="41" s="1"/>
  <c r="F43" i="41"/>
  <c r="H43" i="41" s="1"/>
  <c r="F44" i="41"/>
  <c r="H44" i="41" s="1"/>
  <c r="F45" i="41"/>
  <c r="H45" i="41" s="1"/>
  <c r="F46" i="41"/>
  <c r="H46" i="41" s="1"/>
  <c r="F47" i="41"/>
  <c r="H47" i="41" s="1"/>
  <c r="F48" i="41"/>
  <c r="H48" i="41" s="1"/>
  <c r="F49" i="41"/>
  <c r="F50" i="41"/>
  <c r="H50" i="41" s="1"/>
  <c r="F51" i="41"/>
  <c r="H51" i="41" s="1"/>
  <c r="F52" i="41"/>
  <c r="H52" i="41" s="1"/>
  <c r="F53" i="41"/>
  <c r="H53" i="41" s="1"/>
  <c r="F54" i="41"/>
  <c r="H54" i="41" s="1"/>
  <c r="F55" i="41"/>
  <c r="H55" i="41" s="1"/>
  <c r="F56" i="41"/>
  <c r="H56" i="41" s="1"/>
  <c r="F57" i="41"/>
  <c r="H57" i="41" s="1"/>
  <c r="F58" i="41"/>
  <c r="H58" i="41" s="1"/>
  <c r="F59" i="41"/>
  <c r="H59" i="41" s="1"/>
  <c r="F60" i="41"/>
  <c r="H60" i="41" s="1"/>
  <c r="F61" i="41"/>
  <c r="H61" i="41" s="1"/>
  <c r="F62" i="41"/>
  <c r="H62" i="41" s="1"/>
  <c r="F63" i="41"/>
  <c r="H63" i="41" s="1"/>
  <c r="F64" i="41"/>
  <c r="H64" i="41" s="1"/>
  <c r="F65" i="41"/>
  <c r="H65" i="41" s="1"/>
  <c r="F66" i="41"/>
  <c r="H66" i="41" s="1"/>
  <c r="F67" i="41"/>
  <c r="H67" i="41" s="1"/>
  <c r="F68" i="41"/>
  <c r="H68" i="41" s="1"/>
  <c r="F69" i="41"/>
  <c r="H69" i="41" s="1"/>
  <c r="F70" i="41"/>
  <c r="H70" i="41" s="1"/>
  <c r="F71" i="41"/>
  <c r="H71" i="41" s="1"/>
  <c r="F72" i="41"/>
  <c r="H72" i="41" s="1"/>
  <c r="F73" i="41"/>
  <c r="H73" i="41" s="1"/>
  <c r="F74" i="41"/>
  <c r="H74" i="41" s="1"/>
  <c r="F75" i="41"/>
  <c r="H75" i="41" s="1"/>
  <c r="F76" i="41"/>
  <c r="H76" i="41" s="1"/>
  <c r="F77" i="41"/>
  <c r="H77" i="41" s="1"/>
  <c r="F78" i="41"/>
  <c r="H78" i="41" s="1"/>
  <c r="F79" i="41"/>
  <c r="H79" i="41" s="1"/>
  <c r="F80" i="41"/>
  <c r="H80" i="41" s="1"/>
  <c r="F81" i="41"/>
  <c r="F82" i="41"/>
  <c r="H82" i="41" s="1"/>
  <c r="F83" i="41"/>
  <c r="H83" i="41" s="1"/>
  <c r="F84" i="41"/>
  <c r="H84" i="41" s="1"/>
  <c r="F85" i="41"/>
  <c r="H85" i="41" s="1"/>
  <c r="F86" i="41"/>
  <c r="H86" i="41" s="1"/>
  <c r="F87" i="41"/>
  <c r="H87" i="41" s="1"/>
  <c r="F88" i="41"/>
  <c r="H88" i="41" s="1"/>
  <c r="F89" i="41"/>
  <c r="H89" i="41" s="1"/>
  <c r="F90" i="41"/>
  <c r="H90" i="41" s="1"/>
  <c r="F91" i="41"/>
  <c r="H91" i="41" s="1"/>
  <c r="F92" i="41"/>
  <c r="H92" i="41" s="1"/>
  <c r="F93" i="41"/>
  <c r="H93" i="41" s="1"/>
  <c r="F94" i="41"/>
  <c r="H94" i="41" s="1"/>
  <c r="F95" i="41"/>
  <c r="H95" i="41" s="1"/>
  <c r="F96" i="41"/>
  <c r="H96" i="41" s="1"/>
  <c r="F97" i="41"/>
  <c r="H97" i="41" s="1"/>
  <c r="F98" i="41"/>
  <c r="H98" i="41" s="1"/>
  <c r="F99" i="41"/>
  <c r="H99" i="41" s="1"/>
  <c r="F100" i="41"/>
  <c r="H100" i="41" s="1"/>
  <c r="F101" i="41"/>
  <c r="H101" i="41" s="1"/>
  <c r="F102" i="41"/>
  <c r="H102" i="41" s="1"/>
  <c r="F103" i="41"/>
  <c r="H103" i="41" s="1"/>
  <c r="F104" i="41"/>
  <c r="H104" i="41" s="1"/>
  <c r="F105" i="41"/>
  <c r="H105" i="41" s="1"/>
  <c r="F106" i="41"/>
  <c r="H106" i="41" s="1"/>
  <c r="F107" i="41"/>
  <c r="H107" i="41" s="1"/>
  <c r="F108" i="41"/>
  <c r="H108" i="41" s="1"/>
  <c r="F109" i="41"/>
  <c r="H109" i="41" s="1"/>
  <c r="F110" i="41"/>
  <c r="H110" i="41" s="1"/>
  <c r="F111" i="41"/>
  <c r="H111" i="41" s="1"/>
  <c r="F112" i="41"/>
  <c r="H112" i="41" s="1"/>
  <c r="F113" i="41"/>
  <c r="H113" i="41" s="1"/>
  <c r="F114" i="41"/>
  <c r="H114" i="41" s="1"/>
  <c r="F115" i="41"/>
  <c r="H115" i="41" s="1"/>
  <c r="F116" i="41"/>
  <c r="H116" i="41" s="1"/>
  <c r="F117" i="41"/>
  <c r="H117" i="41" s="1"/>
  <c r="F118" i="41"/>
  <c r="H118" i="41" s="1"/>
  <c r="F119" i="41"/>
  <c r="H119" i="41" s="1"/>
  <c r="F120" i="41"/>
  <c r="H120" i="41" s="1"/>
  <c r="F121" i="41"/>
  <c r="H121" i="41" s="1"/>
  <c r="F122" i="41"/>
  <c r="H122" i="41" s="1"/>
  <c r="F123" i="41"/>
  <c r="H123" i="41" s="1"/>
  <c r="F124" i="41"/>
  <c r="H124" i="41" s="1"/>
  <c r="F125" i="41"/>
  <c r="H125" i="41" s="1"/>
  <c r="F126" i="41"/>
  <c r="F127" i="41"/>
  <c r="F128" i="41"/>
  <c r="F129" i="41"/>
  <c r="H129" i="41" s="1"/>
  <c r="F130" i="41"/>
  <c r="H130" i="41" s="1"/>
  <c r="F131" i="41"/>
  <c r="H131" i="41" s="1"/>
  <c r="F132" i="41"/>
  <c r="H132" i="41" s="1"/>
  <c r="F133" i="41"/>
  <c r="H133" i="41" s="1"/>
  <c r="F134" i="41"/>
  <c r="H134" i="41" s="1"/>
  <c r="F135" i="41"/>
  <c r="H135" i="41" s="1"/>
  <c r="F136" i="41"/>
  <c r="H136" i="41" s="1"/>
  <c r="F137" i="41"/>
  <c r="H137" i="41" s="1"/>
  <c r="F138" i="41"/>
  <c r="H138" i="41" s="1"/>
  <c r="F139" i="41"/>
  <c r="H139" i="41" s="1"/>
  <c r="F140" i="41"/>
  <c r="H140" i="41" s="1"/>
  <c r="F141" i="41"/>
  <c r="H141" i="41" s="1"/>
  <c r="F142" i="41"/>
  <c r="H142" i="41" s="1"/>
  <c r="F143" i="41"/>
  <c r="H143" i="41" s="1"/>
  <c r="F144" i="41"/>
  <c r="H144" i="41" s="1"/>
  <c r="F145" i="41"/>
  <c r="H145" i="41" s="1"/>
  <c r="F146" i="41"/>
  <c r="H146" i="41" s="1"/>
  <c r="F147" i="41"/>
  <c r="H147" i="41" s="1"/>
  <c r="F148" i="41"/>
  <c r="H148" i="41" s="1"/>
  <c r="F149" i="41"/>
  <c r="H149" i="41" s="1"/>
  <c r="F150" i="41"/>
  <c r="H150" i="41" s="1"/>
  <c r="F151" i="41"/>
  <c r="H151" i="41" s="1"/>
  <c r="F152" i="41"/>
  <c r="H152" i="41" s="1"/>
  <c r="F153" i="41"/>
  <c r="H153" i="41" s="1"/>
  <c r="F154" i="41"/>
  <c r="H154" i="41" s="1"/>
  <c r="F155" i="41"/>
  <c r="H155" i="41" s="1"/>
  <c r="F156" i="41"/>
  <c r="H156" i="41" s="1"/>
  <c r="F157" i="41"/>
  <c r="H157" i="41" s="1"/>
  <c r="F158" i="41"/>
  <c r="H158" i="41" s="1"/>
  <c r="F159" i="41"/>
  <c r="H159" i="41" s="1"/>
  <c r="F160" i="41"/>
  <c r="H160" i="41" s="1"/>
  <c r="F161" i="41"/>
  <c r="H161" i="41" s="1"/>
  <c r="F162" i="41"/>
  <c r="H162" i="41" s="1"/>
  <c r="F163" i="41"/>
  <c r="F164" i="41"/>
  <c r="H164" i="41" s="1"/>
  <c r="F165" i="41"/>
  <c r="F166" i="41"/>
  <c r="H166" i="41" s="1"/>
  <c r="F167" i="41"/>
  <c r="H167" i="41" s="1"/>
  <c r="F168" i="41"/>
  <c r="F169" i="41"/>
  <c r="H169" i="41" s="1"/>
  <c r="F170" i="41"/>
  <c r="H170" i="41" s="1"/>
  <c r="F171" i="41"/>
  <c r="H171" i="41" s="1"/>
  <c r="F172" i="41"/>
  <c r="H172" i="41" s="1"/>
  <c r="F173" i="41"/>
  <c r="H173" i="41" s="1"/>
  <c r="F174" i="41"/>
  <c r="F175" i="41"/>
  <c r="H175" i="41" s="1"/>
  <c r="F176" i="41"/>
  <c r="H176" i="41" s="1"/>
  <c r="F177" i="41"/>
  <c r="H177" i="41" s="1"/>
  <c r="F178" i="41"/>
  <c r="F179" i="41"/>
  <c r="H179" i="41" s="1"/>
  <c r="F180" i="41"/>
  <c r="H180" i="41" s="1"/>
  <c r="F181" i="41"/>
  <c r="H181" i="41" s="1"/>
  <c r="F182" i="41"/>
  <c r="F183" i="41"/>
  <c r="H183" i="41" s="1"/>
  <c r="F184" i="41"/>
  <c r="H184" i="41" s="1"/>
  <c r="F185" i="41"/>
  <c r="H185" i="41" s="1"/>
  <c r="F186" i="41"/>
  <c r="F187" i="41"/>
  <c r="H187" i="41" s="1"/>
  <c r="F188" i="41"/>
  <c r="H188" i="41" s="1"/>
  <c r="F189" i="41"/>
  <c r="H189" i="41" s="1"/>
  <c r="F190" i="41"/>
  <c r="F191" i="41"/>
  <c r="H191" i="41" s="1"/>
  <c r="F192" i="41"/>
  <c r="H192" i="41" s="1"/>
  <c r="F193" i="41"/>
  <c r="H193" i="41" s="1"/>
  <c r="F194" i="41"/>
  <c r="H194" i="41" s="1"/>
  <c r="F195" i="41"/>
  <c r="H195" i="41" s="1"/>
  <c r="F196" i="41"/>
  <c r="F197" i="41"/>
  <c r="H197" i="41" s="1"/>
  <c r="F198" i="41"/>
  <c r="H198" i="41" s="1"/>
  <c r="F199" i="41"/>
  <c r="H199" i="41" s="1"/>
  <c r="F200" i="41"/>
  <c r="F201" i="41"/>
  <c r="H201" i="41" s="1"/>
  <c r="F202" i="41"/>
  <c r="H202" i="41" s="1"/>
  <c r="F203" i="41"/>
  <c r="H203" i="41" s="1"/>
  <c r="F204" i="41"/>
  <c r="F205" i="41"/>
  <c r="H205" i="41" s="1"/>
  <c r="F206" i="41"/>
  <c r="F207" i="41"/>
  <c r="H207" i="41" s="1"/>
  <c r="F208" i="41"/>
  <c r="H208" i="41" s="1"/>
  <c r="F209" i="41"/>
  <c r="H209" i="41" s="1"/>
  <c r="F210" i="41"/>
  <c r="F211" i="41"/>
  <c r="H211" i="41" s="1"/>
  <c r="F212" i="41"/>
  <c r="F213" i="41"/>
  <c r="H213" i="41" s="1"/>
  <c r="F214" i="41"/>
  <c r="F215" i="41"/>
  <c r="F216" i="41"/>
  <c r="H216" i="41" s="1"/>
  <c r="F217" i="41"/>
  <c r="H217" i="41" s="1"/>
  <c r="F218" i="41"/>
  <c r="F219" i="41"/>
  <c r="H219" i="41" s="1"/>
  <c r="F220" i="41"/>
  <c r="H220" i="41" s="1"/>
  <c r="F221" i="41"/>
  <c r="H221" i="41" s="1"/>
  <c r="F222" i="41"/>
  <c r="F223" i="41"/>
  <c r="H223" i="41" s="1"/>
  <c r="F224" i="41"/>
  <c r="H224" i="41" s="1"/>
  <c r="F225" i="41"/>
  <c r="F226" i="41"/>
  <c r="H226" i="41" s="1"/>
  <c r="F227" i="41"/>
  <c r="H227" i="41" s="1"/>
  <c r="F228" i="41"/>
  <c r="F229" i="41"/>
  <c r="F230" i="41"/>
  <c r="H230" i="41" s="1"/>
  <c r="F231" i="41"/>
  <c r="F232" i="41"/>
  <c r="H232" i="41" s="1"/>
  <c r="F233" i="41"/>
  <c r="F234" i="41"/>
  <c r="H234" i="41" s="1"/>
  <c r="F235" i="41"/>
  <c r="F236" i="41"/>
  <c r="H236" i="41" s="1"/>
  <c r="F237" i="41"/>
  <c r="H237" i="41" s="1"/>
  <c r="F238" i="41"/>
  <c r="H238" i="41" s="1"/>
  <c r="F239" i="41"/>
  <c r="F240" i="41"/>
  <c r="H240" i="41" s="1"/>
  <c r="F241" i="41"/>
  <c r="H241" i="41" s="1"/>
  <c r="F242" i="41"/>
  <c r="H242" i="41" s="1"/>
  <c r="K243" i="41"/>
  <c r="O243" i="41"/>
  <c r="Q243" i="41"/>
  <c r="J124" i="42" l="1"/>
  <c r="J188" i="42"/>
  <c r="J123" i="42"/>
  <c r="J61" i="42"/>
  <c r="J122" i="42"/>
  <c r="J45" i="42"/>
  <c r="J30" i="42"/>
  <c r="J29" i="42"/>
  <c r="J171" i="42"/>
  <c r="J172" i="42"/>
  <c r="J77" i="42"/>
  <c r="J164" i="42"/>
  <c r="J120" i="42"/>
  <c r="J155" i="42"/>
  <c r="J26" i="42"/>
  <c r="J22" i="42"/>
  <c r="J234" i="42"/>
  <c r="J70" i="42"/>
  <c r="J13" i="42"/>
  <c r="J223" i="42"/>
  <c r="J148" i="42"/>
  <c r="J219" i="42"/>
  <c r="J140" i="42"/>
  <c r="J46" i="42"/>
  <c r="J86" i="42"/>
  <c r="J196" i="42"/>
  <c r="J139" i="42"/>
  <c r="J116" i="41"/>
  <c r="L116" i="41" s="1"/>
  <c r="J131" i="41"/>
  <c r="L131" i="41" s="1"/>
  <c r="J205" i="41"/>
  <c r="L205" i="41" s="1"/>
  <c r="J154" i="41"/>
  <c r="L154" i="41" s="1"/>
  <c r="J100" i="41"/>
  <c r="L100" i="41" s="1"/>
  <c r="J194" i="41"/>
  <c r="L194" i="41" s="1"/>
  <c r="J146" i="41"/>
  <c r="L146" i="41" s="1"/>
  <c r="J108" i="41"/>
  <c r="L108" i="41" s="1"/>
  <c r="J202" i="41"/>
  <c r="L202" i="41" s="1"/>
  <c r="J149" i="41"/>
  <c r="L149" i="41" s="1"/>
  <c r="J141" i="41"/>
  <c r="L141" i="41" s="1"/>
  <c r="J242" i="41"/>
  <c r="L242" i="41" s="1"/>
  <c r="J173" i="41"/>
  <c r="L173" i="41" s="1"/>
  <c r="J138" i="41"/>
  <c r="L138" i="41" s="1"/>
  <c r="J184" i="41"/>
  <c r="L184" i="41" s="1"/>
  <c r="J234" i="41"/>
  <c r="L234" i="41" s="1"/>
  <c r="J170" i="41"/>
  <c r="L170" i="41" s="1"/>
  <c r="J181" i="41"/>
  <c r="L181" i="41" s="1"/>
  <c r="J221" i="41"/>
  <c r="L221" i="41" s="1"/>
  <c r="J162" i="41"/>
  <c r="L162" i="41" s="1"/>
  <c r="J198" i="41"/>
  <c r="L198" i="41" s="1"/>
  <c r="J95" i="41"/>
  <c r="L95" i="41" s="1"/>
  <c r="J213" i="41"/>
  <c r="L213" i="41" s="1"/>
  <c r="J157" i="41"/>
  <c r="L157" i="41" s="1"/>
  <c r="J107" i="42"/>
  <c r="J116" i="42"/>
  <c r="J100" i="42"/>
  <c r="H25" i="42"/>
  <c r="J25" i="42" s="1"/>
  <c r="J151" i="42"/>
  <c r="H104" i="42"/>
  <c r="J104" i="42" s="1"/>
  <c r="H128" i="42"/>
  <c r="J128" i="42" s="1"/>
  <c r="J160" i="42"/>
  <c r="J207" i="42"/>
  <c r="J168" i="42"/>
  <c r="J144" i="42"/>
  <c r="J66" i="42"/>
  <c r="J54" i="42"/>
  <c r="J18" i="42"/>
  <c r="J78" i="42"/>
  <c r="J119" i="42"/>
  <c r="J108" i="42"/>
  <c r="J216" i="42"/>
  <c r="J191" i="42"/>
  <c r="J180" i="42"/>
  <c r="J167" i="42"/>
  <c r="J156" i="42"/>
  <c r="H33" i="42"/>
  <c r="J33" i="42" s="1"/>
  <c r="H49" i="42"/>
  <c r="J49" i="42" s="1"/>
  <c r="H73" i="42"/>
  <c r="J73" i="42" s="1"/>
  <c r="J184" i="42"/>
  <c r="J74" i="42"/>
  <c r="J136" i="42"/>
  <c r="J58" i="42"/>
  <c r="J135" i="42"/>
  <c r="J57" i="42"/>
  <c r="J6" i="42"/>
  <c r="J65" i="42"/>
  <c r="J42" i="42"/>
  <c r="J14" i="42"/>
  <c r="J238" i="42"/>
  <c r="J204" i="42"/>
  <c r="J176" i="42"/>
  <c r="J132" i="42"/>
  <c r="H17" i="42"/>
  <c r="J17" i="42" s="1"/>
  <c r="H41" i="42"/>
  <c r="J41" i="42" s="1"/>
  <c r="H81" i="42"/>
  <c r="J81" i="42" s="1"/>
  <c r="J199" i="42"/>
  <c r="H10" i="42"/>
  <c r="J10" i="42" s="1"/>
  <c r="H96" i="42"/>
  <c r="J96" i="42" s="1"/>
  <c r="H112" i="42"/>
  <c r="J112" i="42" s="1"/>
  <c r="J50" i="42"/>
  <c r="J111" i="42"/>
  <c r="J208" i="42"/>
  <c r="J183" i="42"/>
  <c r="J9" i="42"/>
  <c r="J34" i="42"/>
  <c r="J95" i="42"/>
  <c r="J192" i="42"/>
  <c r="J62" i="42"/>
  <c r="J38" i="42"/>
  <c r="J82" i="42"/>
  <c r="J103" i="42"/>
  <c r="J92" i="42"/>
  <c r="J200" i="42"/>
  <c r="J152" i="42"/>
  <c r="J91" i="42"/>
  <c r="J189" i="41"/>
  <c r="L189" i="41" s="1"/>
  <c r="J130" i="41"/>
  <c r="L130" i="41" s="1"/>
  <c r="J241" i="41"/>
  <c r="L241" i="41" s="1"/>
  <c r="J227" i="41"/>
  <c r="L227" i="41" s="1"/>
  <c r="J220" i="41"/>
  <c r="L220" i="41" s="1"/>
  <c r="J188" i="41"/>
  <c r="L188" i="41" s="1"/>
  <c r="J180" i="41"/>
  <c r="L180" i="41" s="1"/>
  <c r="J172" i="41"/>
  <c r="L172" i="41" s="1"/>
  <c r="J164" i="41"/>
  <c r="L164" i="41" s="1"/>
  <c r="J156" i="41"/>
  <c r="L156" i="41" s="1"/>
  <c r="J148" i="41"/>
  <c r="L148" i="41" s="1"/>
  <c r="J140" i="41"/>
  <c r="L140" i="41" s="1"/>
  <c r="J197" i="41"/>
  <c r="L197" i="41" s="1"/>
  <c r="J129" i="41"/>
  <c r="L129" i="41" s="1"/>
  <c r="J240" i="41"/>
  <c r="L240" i="41" s="1"/>
  <c r="J226" i="41"/>
  <c r="L226" i="41" s="1"/>
  <c r="J219" i="41"/>
  <c r="L219" i="41" s="1"/>
  <c r="J211" i="41"/>
  <c r="L211" i="41" s="1"/>
  <c r="J203" i="41"/>
  <c r="L203" i="41" s="1"/>
  <c r="J195" i="41"/>
  <c r="L195" i="41" s="1"/>
  <c r="J187" i="41"/>
  <c r="L187" i="41" s="1"/>
  <c r="J179" i="41"/>
  <c r="L179" i="41" s="1"/>
  <c r="J171" i="41"/>
  <c r="L171" i="41" s="1"/>
  <c r="J155" i="41"/>
  <c r="L155" i="41" s="1"/>
  <c r="J147" i="41"/>
  <c r="L147" i="41" s="1"/>
  <c r="J139" i="41"/>
  <c r="L139" i="41" s="1"/>
  <c r="J238" i="41"/>
  <c r="L238" i="41" s="1"/>
  <c r="J232" i="41"/>
  <c r="L232" i="41" s="1"/>
  <c r="J224" i="41"/>
  <c r="L224" i="41" s="1"/>
  <c r="J217" i="41"/>
  <c r="L217" i="41" s="1"/>
  <c r="J209" i="41"/>
  <c r="L209" i="41" s="1"/>
  <c r="J201" i="41"/>
  <c r="L201" i="41" s="1"/>
  <c r="J193" i="41"/>
  <c r="L193" i="41" s="1"/>
  <c r="J185" i="41"/>
  <c r="L185" i="41" s="1"/>
  <c r="J177" i="41"/>
  <c r="L177" i="41" s="1"/>
  <c r="J169" i="41"/>
  <c r="L169" i="41" s="1"/>
  <c r="J161" i="41"/>
  <c r="L161" i="41" s="1"/>
  <c r="J153" i="41"/>
  <c r="L153" i="41" s="1"/>
  <c r="J145" i="41"/>
  <c r="L145" i="41" s="1"/>
  <c r="J137" i="41"/>
  <c r="L137" i="41" s="1"/>
  <c r="J124" i="41"/>
  <c r="L124" i="41" s="1"/>
  <c r="J237" i="41"/>
  <c r="L237" i="41" s="1"/>
  <c r="J223" i="41"/>
  <c r="L223" i="41" s="1"/>
  <c r="J216" i="41"/>
  <c r="L216" i="41" s="1"/>
  <c r="J208" i="41"/>
  <c r="L208" i="41" s="1"/>
  <c r="J192" i="41"/>
  <c r="L192" i="41" s="1"/>
  <c r="J176" i="41"/>
  <c r="L176" i="41" s="1"/>
  <c r="J160" i="41"/>
  <c r="L160" i="41" s="1"/>
  <c r="J152" i="41"/>
  <c r="L152" i="41" s="1"/>
  <c r="J144" i="41"/>
  <c r="L144" i="41" s="1"/>
  <c r="J136" i="41"/>
  <c r="L136" i="41" s="1"/>
  <c r="J133" i="41"/>
  <c r="L133" i="41" s="1"/>
  <c r="J125" i="41"/>
  <c r="L125" i="41" s="1"/>
  <c r="J236" i="41"/>
  <c r="L236" i="41" s="1"/>
  <c r="J230" i="41"/>
  <c r="L230" i="41" s="1"/>
  <c r="J207" i="41"/>
  <c r="L207" i="41" s="1"/>
  <c r="J199" i="41"/>
  <c r="L199" i="41" s="1"/>
  <c r="J191" i="41"/>
  <c r="L191" i="41" s="1"/>
  <c r="J183" i="41"/>
  <c r="L183" i="41" s="1"/>
  <c r="J175" i="41"/>
  <c r="L175" i="41" s="1"/>
  <c r="J167" i="41"/>
  <c r="L167" i="41" s="1"/>
  <c r="J159" i="41"/>
  <c r="L159" i="41" s="1"/>
  <c r="J151" i="41"/>
  <c r="L151" i="41" s="1"/>
  <c r="J143" i="41"/>
  <c r="L143" i="41" s="1"/>
  <c r="J135" i="41"/>
  <c r="L135" i="41" s="1"/>
  <c r="J132" i="41"/>
  <c r="L132" i="41" s="1"/>
  <c r="J134" i="41"/>
  <c r="L134" i="41" s="1"/>
  <c r="J166" i="41"/>
  <c r="L166" i="41" s="1"/>
  <c r="J158" i="41"/>
  <c r="L158" i="41" s="1"/>
  <c r="J150" i="41"/>
  <c r="L150" i="41" s="1"/>
  <c r="J142" i="41"/>
  <c r="L142" i="41" s="1"/>
  <c r="J114" i="41"/>
  <c r="L114" i="41" s="1"/>
  <c r="J98" i="41"/>
  <c r="L98" i="41" s="1"/>
  <c r="J96" i="41"/>
  <c r="L96" i="41" s="1"/>
  <c r="J113" i="41"/>
  <c r="L113" i="41" s="1"/>
  <c r="J97" i="41"/>
  <c r="L97" i="41" s="1"/>
  <c r="J104" i="41"/>
  <c r="L104" i="41" s="1"/>
  <c r="J119" i="41"/>
  <c r="L119" i="41" s="1"/>
  <c r="J111" i="41"/>
  <c r="L111" i="41" s="1"/>
  <c r="J103" i="41"/>
  <c r="L103" i="41" s="1"/>
  <c r="J115" i="41"/>
  <c r="L115" i="41" s="1"/>
  <c r="J99" i="41"/>
  <c r="L99" i="41" s="1"/>
  <c r="J122" i="41"/>
  <c r="L122" i="41" s="1"/>
  <c r="J106" i="41"/>
  <c r="L106" i="41" s="1"/>
  <c r="J121" i="41"/>
  <c r="L121" i="41" s="1"/>
  <c r="J105" i="41"/>
  <c r="L105" i="41" s="1"/>
  <c r="J120" i="41"/>
  <c r="L120" i="41" s="1"/>
  <c r="J112" i="41"/>
  <c r="L112" i="41" s="1"/>
  <c r="J118" i="41"/>
  <c r="L118" i="41" s="1"/>
  <c r="J110" i="41"/>
  <c r="L110" i="41" s="1"/>
  <c r="J102" i="41"/>
  <c r="L102" i="41" s="1"/>
  <c r="J123" i="41"/>
  <c r="L123" i="41" s="1"/>
  <c r="J107" i="41"/>
  <c r="L107" i="41" s="1"/>
  <c r="J117" i="41"/>
  <c r="L117" i="41" s="1"/>
  <c r="J109" i="41"/>
  <c r="L109" i="41" s="1"/>
  <c r="J101" i="41"/>
  <c r="L101" i="41" s="1"/>
  <c r="J13" i="41"/>
  <c r="L13" i="41" s="1"/>
  <c r="J42" i="41"/>
  <c r="L42" i="41" s="1"/>
  <c r="J39" i="41"/>
  <c r="L39" i="41" s="1"/>
  <c r="J18" i="41"/>
  <c r="L18" i="41" s="1"/>
  <c r="J34" i="41"/>
  <c r="L34" i="41" s="1"/>
  <c r="J15" i="41"/>
  <c r="L15" i="41" s="1"/>
  <c r="J26" i="41"/>
  <c r="L26" i="41" s="1"/>
  <c r="J31" i="41"/>
  <c r="L31" i="41" s="1"/>
  <c r="J14" i="41"/>
  <c r="L14" i="41" s="1"/>
  <c r="J23" i="41"/>
  <c r="L23" i="41" s="1"/>
  <c r="J82" i="41"/>
  <c r="L82" i="41" s="1"/>
  <c r="H81" i="41"/>
  <c r="J81" i="41" s="1"/>
  <c r="J47" i="41"/>
  <c r="L47" i="41" s="1"/>
  <c r="J66" i="41"/>
  <c r="L66" i="41" s="1"/>
  <c r="J17" i="41"/>
  <c r="L17" i="41" s="1"/>
  <c r="J78" i="41"/>
  <c r="L78" i="41" s="1"/>
  <c r="J70" i="41"/>
  <c r="L70" i="41" s="1"/>
  <c r="J62" i="41"/>
  <c r="L62" i="41" s="1"/>
  <c r="J54" i="41"/>
  <c r="L54" i="41" s="1"/>
  <c r="J46" i="41"/>
  <c r="L46" i="41" s="1"/>
  <c r="J38" i="41"/>
  <c r="L38" i="41" s="1"/>
  <c r="J30" i="41"/>
  <c r="L30" i="41" s="1"/>
  <c r="J22" i="41"/>
  <c r="L22" i="41" s="1"/>
  <c r="J85" i="41"/>
  <c r="L85" i="41" s="1"/>
  <c r="J16" i="41"/>
  <c r="L16" i="41" s="1"/>
  <c r="J77" i="41"/>
  <c r="L77" i="41" s="1"/>
  <c r="J69" i="41"/>
  <c r="L69" i="41" s="1"/>
  <c r="J61" i="41"/>
  <c r="L61" i="41" s="1"/>
  <c r="J53" i="41"/>
  <c r="L53" i="41" s="1"/>
  <c r="J45" i="41"/>
  <c r="L45" i="41" s="1"/>
  <c r="J37" i="41"/>
  <c r="L37" i="41" s="1"/>
  <c r="J29" i="41"/>
  <c r="L29" i="41" s="1"/>
  <c r="J21" i="41"/>
  <c r="L21" i="41" s="1"/>
  <c r="J84" i="41"/>
  <c r="L84" i="41" s="1"/>
  <c r="J76" i="41"/>
  <c r="L76" i="41" s="1"/>
  <c r="J68" i="41"/>
  <c r="L68" i="41" s="1"/>
  <c r="J60" i="41"/>
  <c r="L60" i="41" s="1"/>
  <c r="J52" i="41"/>
  <c r="L52" i="41" s="1"/>
  <c r="J44" i="41"/>
  <c r="L44" i="41" s="1"/>
  <c r="J36" i="41"/>
  <c r="L36" i="41" s="1"/>
  <c r="J28" i="41"/>
  <c r="L28" i="41" s="1"/>
  <c r="J20" i="41"/>
  <c r="L20" i="41" s="1"/>
  <c r="J92" i="41"/>
  <c r="L92" i="41" s="1"/>
  <c r="J50" i="41"/>
  <c r="L50" i="41" s="1"/>
  <c r="J75" i="41"/>
  <c r="L75" i="41" s="1"/>
  <c r="J67" i="41"/>
  <c r="L67" i="41" s="1"/>
  <c r="J59" i="41"/>
  <c r="L59" i="41" s="1"/>
  <c r="J51" i="41"/>
  <c r="L51" i="41" s="1"/>
  <c r="J43" i="41"/>
  <c r="L43" i="41" s="1"/>
  <c r="J35" i="41"/>
  <c r="L35" i="41" s="1"/>
  <c r="J27" i="41"/>
  <c r="L27" i="41" s="1"/>
  <c r="J79" i="41"/>
  <c r="L79" i="41" s="1"/>
  <c r="J91" i="41"/>
  <c r="L91" i="41" s="1"/>
  <c r="J90" i="41"/>
  <c r="L90" i="41" s="1"/>
  <c r="H49" i="41"/>
  <c r="J49" i="41" s="1"/>
  <c r="J12" i="41"/>
  <c r="L12" i="41" s="1"/>
  <c r="J73" i="41"/>
  <c r="L73" i="41" s="1"/>
  <c r="J65" i="41"/>
  <c r="L65" i="41" s="1"/>
  <c r="J57" i="41"/>
  <c r="L57" i="41" s="1"/>
  <c r="J41" i="41"/>
  <c r="L41" i="41" s="1"/>
  <c r="J33" i="41"/>
  <c r="L33" i="41" s="1"/>
  <c r="J25" i="41"/>
  <c r="L25" i="41" s="1"/>
  <c r="J86" i="41"/>
  <c r="L86" i="41" s="1"/>
  <c r="J89" i="41"/>
  <c r="L89" i="41" s="1"/>
  <c r="J58" i="41"/>
  <c r="L58" i="41" s="1"/>
  <c r="J72" i="41"/>
  <c r="L72" i="41" s="1"/>
  <c r="J64" i="41"/>
  <c r="L64" i="41" s="1"/>
  <c r="J56" i="41"/>
  <c r="L56" i="41" s="1"/>
  <c r="J48" i="41"/>
  <c r="L48" i="41" s="1"/>
  <c r="J40" i="41"/>
  <c r="L40" i="41" s="1"/>
  <c r="J32" i="41"/>
  <c r="L32" i="41" s="1"/>
  <c r="J24" i="41"/>
  <c r="L24" i="41" s="1"/>
  <c r="J80" i="41"/>
  <c r="L80" i="41" s="1"/>
  <c r="J94" i="41"/>
  <c r="L94" i="41" s="1"/>
  <c r="J88" i="41"/>
  <c r="L88" i="41" s="1"/>
  <c r="J74" i="41"/>
  <c r="L74" i="41" s="1"/>
  <c r="J19" i="41"/>
  <c r="L19" i="41" s="1"/>
  <c r="J71" i="41"/>
  <c r="L71" i="41" s="1"/>
  <c r="J63" i="41"/>
  <c r="L63" i="41" s="1"/>
  <c r="J55" i="41"/>
  <c r="L55" i="41" s="1"/>
  <c r="J83" i="41"/>
  <c r="L83" i="41" s="1"/>
  <c r="J93" i="41"/>
  <c r="L93" i="41" s="1"/>
  <c r="J87" i="41"/>
  <c r="L87" i="41" s="1"/>
  <c r="H231" i="41"/>
  <c r="J231" i="41" s="1"/>
  <c r="L231" i="41" s="1"/>
  <c r="H212" i="41"/>
  <c r="J212" i="41" s="1"/>
  <c r="L212" i="41" s="1"/>
  <c r="J126" i="41"/>
  <c r="L126" i="41" s="1"/>
  <c r="J127" i="41"/>
  <c r="L127" i="41" s="1"/>
  <c r="J128" i="41"/>
  <c r="L128" i="41" s="1"/>
  <c r="H117" i="42"/>
  <c r="J117" i="42" s="1"/>
  <c r="H121" i="42"/>
  <c r="J121" i="42" s="1"/>
  <c r="H125" i="42"/>
  <c r="J125" i="42" s="1"/>
  <c r="H129" i="42"/>
  <c r="J129" i="42" s="1"/>
  <c r="H133" i="42"/>
  <c r="J133" i="42" s="1"/>
  <c r="H137" i="42"/>
  <c r="J137" i="42" s="1"/>
  <c r="H141" i="42"/>
  <c r="J141" i="42" s="1"/>
  <c r="H145" i="42"/>
  <c r="J145" i="42" s="1"/>
  <c r="H149" i="42"/>
  <c r="J149" i="42" s="1"/>
  <c r="H153" i="42"/>
  <c r="J153" i="42" s="1"/>
  <c r="H157" i="42"/>
  <c r="J157" i="42" s="1"/>
  <c r="H161" i="42"/>
  <c r="J161" i="42" s="1"/>
  <c r="H165" i="42"/>
  <c r="J165" i="42" s="1"/>
  <c r="H169" i="42"/>
  <c r="J169" i="42" s="1"/>
  <c r="H173" i="42"/>
  <c r="J173" i="42" s="1"/>
  <c r="H177" i="42"/>
  <c r="J177" i="42" s="1"/>
  <c r="H181" i="42"/>
  <c r="J181" i="42" s="1"/>
  <c r="H185" i="42"/>
  <c r="J185" i="42" s="1"/>
  <c r="H189" i="42"/>
  <c r="J189" i="42" s="1"/>
  <c r="H193" i="42"/>
  <c r="J193" i="42" s="1"/>
  <c r="H197" i="42"/>
  <c r="J197" i="42" s="1"/>
  <c r="H201" i="42"/>
  <c r="J201" i="42" s="1"/>
  <c r="H205" i="42"/>
  <c r="J205" i="42" s="1"/>
  <c r="H209" i="42"/>
  <c r="J209" i="42" s="1"/>
  <c r="H213" i="42"/>
  <c r="J213" i="42" s="1"/>
  <c r="H217" i="42"/>
  <c r="J217" i="42" s="1"/>
  <c r="H220" i="42"/>
  <c r="J220" i="42" s="1"/>
  <c r="H224" i="42"/>
  <c r="J224" i="42" s="1"/>
  <c r="H228" i="42"/>
  <c r="J228" i="42" s="1"/>
  <c r="H231" i="42"/>
  <c r="J231" i="42" s="1"/>
  <c r="H235" i="42"/>
  <c r="J235" i="42" s="1"/>
  <c r="H239" i="42"/>
  <c r="J239" i="42" s="1"/>
  <c r="H118" i="42"/>
  <c r="J118" i="42" s="1"/>
  <c r="H126" i="42"/>
  <c r="J126" i="42" s="1"/>
  <c r="H130" i="42"/>
  <c r="J130" i="42" s="1"/>
  <c r="H134" i="42"/>
  <c r="J134" i="42" s="1"/>
  <c r="H138" i="42"/>
  <c r="J138" i="42" s="1"/>
  <c r="H142" i="42"/>
  <c r="J142" i="42" s="1"/>
  <c r="H146" i="42"/>
  <c r="J146" i="42" s="1"/>
  <c r="H150" i="42"/>
  <c r="J150" i="42" s="1"/>
  <c r="H154" i="42"/>
  <c r="J154" i="42" s="1"/>
  <c r="H158" i="42"/>
  <c r="J158" i="42" s="1"/>
  <c r="H162" i="42"/>
  <c r="J162" i="42" s="1"/>
  <c r="H166" i="42"/>
  <c r="J166" i="42" s="1"/>
  <c r="H170" i="42"/>
  <c r="J170" i="42" s="1"/>
  <c r="H174" i="42"/>
  <c r="J174" i="42" s="1"/>
  <c r="H178" i="42"/>
  <c r="J178" i="42" s="1"/>
  <c r="H182" i="42"/>
  <c r="J182" i="42" s="1"/>
  <c r="H186" i="42"/>
  <c r="J186" i="42" s="1"/>
  <c r="H190" i="42"/>
  <c r="J190" i="42" s="1"/>
  <c r="H194" i="42"/>
  <c r="J194" i="42" s="1"/>
  <c r="H198" i="42"/>
  <c r="J198" i="42" s="1"/>
  <c r="H202" i="42"/>
  <c r="J202" i="42" s="1"/>
  <c r="H206" i="42"/>
  <c r="J206" i="42" s="1"/>
  <c r="H210" i="42"/>
  <c r="J210" i="42" s="1"/>
  <c r="H214" i="42"/>
  <c r="J214" i="42" s="1"/>
  <c r="H218" i="42"/>
  <c r="J218" i="42" s="1"/>
  <c r="H221" i="42"/>
  <c r="J221" i="42" s="1"/>
  <c r="H225" i="42"/>
  <c r="J225" i="42" s="1"/>
  <c r="H229" i="42"/>
  <c r="J229" i="42" s="1"/>
  <c r="H232" i="42"/>
  <c r="J232" i="42" s="1"/>
  <c r="H236" i="42"/>
  <c r="J236" i="42" s="1"/>
  <c r="H7" i="42"/>
  <c r="J7" i="42" s="1"/>
  <c r="H11" i="42"/>
  <c r="J11" i="42" s="1"/>
  <c r="H15" i="42"/>
  <c r="J15" i="42" s="1"/>
  <c r="H19" i="42"/>
  <c r="J19" i="42" s="1"/>
  <c r="H23" i="42"/>
  <c r="J23" i="42" s="1"/>
  <c r="H27" i="42"/>
  <c r="J27" i="42" s="1"/>
  <c r="H31" i="42"/>
  <c r="J31" i="42" s="1"/>
  <c r="H35" i="42"/>
  <c r="J35" i="42" s="1"/>
  <c r="H39" i="42"/>
  <c r="J39" i="42" s="1"/>
  <c r="H43" i="42"/>
  <c r="J43" i="42" s="1"/>
  <c r="H47" i="42"/>
  <c r="J47" i="42" s="1"/>
  <c r="H51" i="42"/>
  <c r="J51" i="42" s="1"/>
  <c r="H55" i="42"/>
  <c r="J55" i="42" s="1"/>
  <c r="H59" i="42"/>
  <c r="J59" i="42" s="1"/>
  <c r="H63" i="42"/>
  <c r="J63" i="42" s="1"/>
  <c r="H67" i="42"/>
  <c r="J67" i="42" s="1"/>
  <c r="H71" i="42"/>
  <c r="J71" i="42" s="1"/>
  <c r="H75" i="42"/>
  <c r="J75" i="42" s="1"/>
  <c r="H79" i="42"/>
  <c r="J79" i="42" s="1"/>
  <c r="H83" i="42"/>
  <c r="J83" i="42" s="1"/>
  <c r="H87" i="42"/>
  <c r="J87" i="42" s="1"/>
  <c r="H89" i="42"/>
  <c r="J89" i="42" s="1"/>
  <c r="H93" i="42"/>
  <c r="J93" i="42" s="1"/>
  <c r="H97" i="42"/>
  <c r="J97" i="42" s="1"/>
  <c r="H101" i="42"/>
  <c r="J101" i="42" s="1"/>
  <c r="H105" i="42"/>
  <c r="J105" i="42" s="1"/>
  <c r="H109" i="42"/>
  <c r="J109" i="42" s="1"/>
  <c r="H113" i="42"/>
  <c r="J113" i="42" s="1"/>
  <c r="H127" i="42"/>
  <c r="J127" i="42" s="1"/>
  <c r="H143" i="42"/>
  <c r="J143" i="42" s="1"/>
  <c r="H159" i="42"/>
  <c r="J159" i="42" s="1"/>
  <c r="H175" i="42"/>
  <c r="J175" i="42" s="1"/>
  <c r="H211" i="42"/>
  <c r="J211" i="42" s="1"/>
  <c r="H215" i="42"/>
  <c r="J215" i="42" s="1"/>
  <c r="H222" i="42"/>
  <c r="J222" i="42" s="1"/>
  <c r="H226" i="42"/>
  <c r="J226" i="42" s="1"/>
  <c r="H230" i="42"/>
  <c r="J230" i="42" s="1"/>
  <c r="H233" i="42"/>
  <c r="J233" i="42" s="1"/>
  <c r="H237" i="42"/>
  <c r="J237" i="42" s="1"/>
  <c r="H8" i="42"/>
  <c r="J8" i="42" s="1"/>
  <c r="H12" i="42"/>
  <c r="J12" i="42" s="1"/>
  <c r="H16" i="42"/>
  <c r="J16" i="42" s="1"/>
  <c r="H20" i="42"/>
  <c r="J20" i="42" s="1"/>
  <c r="H24" i="42"/>
  <c r="J24" i="42" s="1"/>
  <c r="H28" i="42"/>
  <c r="J28" i="42" s="1"/>
  <c r="H32" i="42"/>
  <c r="J32" i="42" s="1"/>
  <c r="H36" i="42"/>
  <c r="J36" i="42" s="1"/>
  <c r="H40" i="42"/>
  <c r="J40" i="42" s="1"/>
  <c r="H44" i="42"/>
  <c r="J44" i="42" s="1"/>
  <c r="H48" i="42"/>
  <c r="J48" i="42" s="1"/>
  <c r="H52" i="42"/>
  <c r="J52" i="42" s="1"/>
  <c r="H56" i="42"/>
  <c r="J56" i="42" s="1"/>
  <c r="H60" i="42"/>
  <c r="J60" i="42" s="1"/>
  <c r="H64" i="42"/>
  <c r="J64" i="42" s="1"/>
  <c r="H68" i="42"/>
  <c r="J68" i="42" s="1"/>
  <c r="H72" i="42"/>
  <c r="J72" i="42" s="1"/>
  <c r="H76" i="42"/>
  <c r="J76" i="42" s="1"/>
  <c r="H80" i="42"/>
  <c r="J80" i="42" s="1"/>
  <c r="H84" i="42"/>
  <c r="J84" i="42" s="1"/>
  <c r="H88" i="42"/>
  <c r="J88" i="42" s="1"/>
  <c r="H90" i="42"/>
  <c r="J90" i="42" s="1"/>
  <c r="H94" i="42"/>
  <c r="J94" i="42" s="1"/>
  <c r="H98" i="42"/>
  <c r="J98" i="42" s="1"/>
  <c r="H102" i="42"/>
  <c r="J102" i="42" s="1"/>
  <c r="H106" i="42"/>
  <c r="J106" i="42" s="1"/>
  <c r="H110" i="42"/>
  <c r="J110" i="42" s="1"/>
  <c r="H114" i="42"/>
  <c r="J114" i="42" s="1"/>
  <c r="H5" i="42"/>
  <c r="J5" i="42" s="1"/>
  <c r="H21" i="42"/>
  <c r="J21" i="42" s="1"/>
  <c r="H37" i="42"/>
  <c r="J37" i="42" s="1"/>
  <c r="H53" i="42"/>
  <c r="J53" i="42" s="1"/>
  <c r="H69" i="42"/>
  <c r="J69" i="42" s="1"/>
  <c r="H85" i="42"/>
  <c r="J85" i="42" s="1"/>
  <c r="H99" i="42"/>
  <c r="J99" i="42" s="1"/>
  <c r="H115" i="42"/>
  <c r="J115" i="42" s="1"/>
  <c r="H131" i="42"/>
  <c r="J131" i="42" s="1"/>
  <c r="H147" i="42"/>
  <c r="J147" i="42" s="1"/>
  <c r="H163" i="42"/>
  <c r="J163" i="42" s="1"/>
  <c r="H179" i="42"/>
  <c r="J179" i="42" s="1"/>
  <c r="H187" i="42"/>
  <c r="J187" i="42" s="1"/>
  <c r="H195" i="42"/>
  <c r="J195" i="42" s="1"/>
  <c r="H203" i="42"/>
  <c r="J203" i="42" s="1"/>
  <c r="H212" i="42"/>
  <c r="J212" i="42" s="1"/>
  <c r="H227" i="42"/>
  <c r="J227" i="42" s="1"/>
  <c r="N188" i="41"/>
  <c r="H228" i="41"/>
  <c r="J228" i="41" s="1"/>
  <c r="L228" i="41" s="1"/>
  <c r="H215" i="41"/>
  <c r="J215" i="41" s="1"/>
  <c r="L215" i="41" s="1"/>
  <c r="H239" i="41"/>
  <c r="J239" i="41" s="1"/>
  <c r="L239" i="41" s="1"/>
  <c r="H235" i="41"/>
  <c r="J235" i="41" s="1"/>
  <c r="L235" i="41" s="1"/>
  <c r="H233" i="41"/>
  <c r="J233" i="41" s="1"/>
  <c r="L233" i="41" s="1"/>
  <c r="H229" i="41"/>
  <c r="J229" i="41" s="1"/>
  <c r="L229" i="41" s="1"/>
  <c r="H225" i="41"/>
  <c r="J225" i="41" s="1"/>
  <c r="L225" i="41" s="1"/>
  <c r="H222" i="41"/>
  <c r="J222" i="41" s="1"/>
  <c r="L222" i="41" s="1"/>
  <c r="H218" i="41"/>
  <c r="J218" i="41" s="1"/>
  <c r="L218" i="41" s="1"/>
  <c r="H214" i="41"/>
  <c r="J214" i="41" s="1"/>
  <c r="L214" i="41" s="1"/>
  <c r="H210" i="41"/>
  <c r="J210" i="41" s="1"/>
  <c r="L210" i="41" s="1"/>
  <c r="H206" i="41"/>
  <c r="J206" i="41" s="1"/>
  <c r="L206" i="41" s="1"/>
  <c r="H204" i="41"/>
  <c r="J204" i="41" s="1"/>
  <c r="L204" i="41" s="1"/>
  <c r="H200" i="41"/>
  <c r="J200" i="41" s="1"/>
  <c r="L200" i="41" s="1"/>
  <c r="H196" i="41"/>
  <c r="J196" i="41" s="1"/>
  <c r="L196" i="41" s="1"/>
  <c r="H190" i="41"/>
  <c r="J190" i="41" s="1"/>
  <c r="L190" i="41" s="1"/>
  <c r="H186" i="41"/>
  <c r="J186" i="41" s="1"/>
  <c r="L186" i="41" s="1"/>
  <c r="H182" i="41"/>
  <c r="J182" i="41" s="1"/>
  <c r="L182" i="41" s="1"/>
  <c r="H178" i="41"/>
  <c r="J178" i="41" s="1"/>
  <c r="L178" i="41" s="1"/>
  <c r="H174" i="41"/>
  <c r="J174" i="41" s="1"/>
  <c r="L174" i="41" s="1"/>
  <c r="H168" i="41"/>
  <c r="J168" i="41" s="1"/>
  <c r="L168" i="41" s="1"/>
  <c r="H165" i="41"/>
  <c r="J165" i="41" s="1"/>
  <c r="L165" i="41" s="1"/>
  <c r="H163" i="41"/>
  <c r="J163" i="41" s="1"/>
  <c r="L163" i="41" s="1"/>
  <c r="R23" i="41" l="1"/>
  <c r="P101" i="41"/>
  <c r="R42" i="41"/>
  <c r="N96" i="41"/>
  <c r="N195" i="41"/>
  <c r="R133" i="41"/>
  <c r="N232" i="41"/>
  <c r="P195" i="41"/>
  <c r="P173" i="41"/>
  <c r="N198" i="41"/>
  <c r="P177" i="41"/>
  <c r="N140" i="41"/>
  <c r="N132" i="41"/>
  <c r="N42" i="41"/>
  <c r="P96" i="41"/>
  <c r="R173" i="41"/>
  <c r="N16" i="41"/>
  <c r="P42" i="41"/>
  <c r="N32" i="41"/>
  <c r="N192" i="41"/>
  <c r="N161" i="41"/>
  <c r="R82" i="41"/>
  <c r="P141" i="41"/>
  <c r="R96" i="41"/>
  <c r="N23" i="41"/>
  <c r="R217" i="41"/>
  <c r="P198" i="41"/>
  <c r="P161" i="41"/>
  <c r="P217" i="41"/>
  <c r="R141" i="41"/>
  <c r="R129" i="41"/>
  <c r="P23" i="41"/>
  <c r="N146" i="41"/>
  <c r="R195" i="41"/>
  <c r="N224" i="41"/>
  <c r="N129" i="41"/>
  <c r="N220" i="41"/>
  <c r="P224" i="41"/>
  <c r="P133" i="41"/>
  <c r="N173" i="41"/>
  <c r="R242" i="41"/>
  <c r="P129" i="41"/>
  <c r="P220" i="41"/>
  <c r="R188" i="41"/>
  <c r="R161" i="41"/>
  <c r="N166" i="41"/>
  <c r="P69" i="41"/>
  <c r="R97" i="41"/>
  <c r="R198" i="41"/>
  <c r="R224" i="41"/>
  <c r="P232" i="41"/>
  <c r="N39" i="41"/>
  <c r="P166" i="41"/>
  <c r="R69" i="41"/>
  <c r="N100" i="41"/>
  <c r="P122" i="41"/>
  <c r="R208" i="41"/>
  <c r="N162" i="41"/>
  <c r="R232" i="41"/>
  <c r="P39" i="41"/>
  <c r="R110" i="41"/>
  <c r="R166" i="41"/>
  <c r="N203" i="41"/>
  <c r="P100" i="41"/>
  <c r="R122" i="41"/>
  <c r="N208" i="41"/>
  <c r="N133" i="41"/>
  <c r="P82" i="41"/>
  <c r="R39" i="41"/>
  <c r="N123" i="41"/>
  <c r="R192" i="41"/>
  <c r="R220" i="41"/>
  <c r="R100" i="41"/>
  <c r="P188" i="41"/>
  <c r="P208" i="41"/>
  <c r="P53" i="41"/>
  <c r="R27" i="41"/>
  <c r="N150" i="41"/>
  <c r="P194" i="41"/>
  <c r="R65" i="41"/>
  <c r="R160" i="41"/>
  <c r="R194" i="41"/>
  <c r="P47" i="41"/>
  <c r="P146" i="41"/>
  <c r="N119" i="41"/>
  <c r="R47" i="41"/>
  <c r="R213" i="41"/>
  <c r="R146" i="41"/>
  <c r="N167" i="41"/>
  <c r="N104" i="41"/>
  <c r="R184" i="41"/>
  <c r="P180" i="41"/>
  <c r="R202" i="41"/>
  <c r="R167" i="41"/>
  <c r="R241" i="41"/>
  <c r="P184" i="41"/>
  <c r="R180" i="41"/>
  <c r="N213" i="41"/>
  <c r="N91" i="41"/>
  <c r="P193" i="41"/>
  <c r="P170" i="41"/>
  <c r="P241" i="41"/>
  <c r="N27" i="41"/>
  <c r="N184" i="41"/>
  <c r="R172" i="41"/>
  <c r="N194" i="41"/>
  <c r="N53" i="41"/>
  <c r="P213" i="41"/>
  <c r="N70" i="41"/>
  <c r="R91" i="41"/>
  <c r="R151" i="41"/>
  <c r="R70" i="41"/>
  <c r="P115" i="41"/>
  <c r="N181" i="41"/>
  <c r="P91" i="41"/>
  <c r="R193" i="41"/>
  <c r="N74" i="41"/>
  <c r="N234" i="41"/>
  <c r="P118" i="41"/>
  <c r="P181" i="41"/>
  <c r="N114" i="41"/>
  <c r="P37" i="41"/>
  <c r="N137" i="41"/>
  <c r="N157" i="41"/>
  <c r="R181" i="41"/>
  <c r="P114" i="41"/>
  <c r="P70" i="41"/>
  <c r="P74" i="41"/>
  <c r="R74" i="41"/>
  <c r="N241" i="41"/>
  <c r="P157" i="41"/>
  <c r="N41" i="41"/>
  <c r="N237" i="41"/>
  <c r="N101" i="41"/>
  <c r="R115" i="41"/>
  <c r="R170" i="41"/>
  <c r="R119" i="41"/>
  <c r="N242" i="41"/>
  <c r="P150" i="41"/>
  <c r="P41" i="41"/>
  <c r="N172" i="41"/>
  <c r="P237" i="41"/>
  <c r="N61" i="41"/>
  <c r="P167" i="41"/>
  <c r="N118" i="41"/>
  <c r="N141" i="41"/>
  <c r="P242" i="41"/>
  <c r="R150" i="41"/>
  <c r="P192" i="41"/>
  <c r="N69" i="41"/>
  <c r="P172" i="41"/>
  <c r="R12" i="41"/>
  <c r="N180" i="41"/>
  <c r="N47" i="41"/>
  <c r="P61" i="41"/>
  <c r="R118" i="41"/>
  <c r="P162" i="41"/>
  <c r="P185" i="41"/>
  <c r="P234" i="41"/>
  <c r="P104" i="41"/>
  <c r="P176" i="41"/>
  <c r="N153" i="41"/>
  <c r="R157" i="41"/>
  <c r="N156" i="41"/>
  <c r="P209" i="41"/>
  <c r="P32" i="41"/>
  <c r="R185" i="41"/>
  <c r="R234" i="41"/>
  <c r="R104" i="41"/>
  <c r="R176" i="41"/>
  <c r="P153" i="41"/>
  <c r="N15" i="41"/>
  <c r="P156" i="41"/>
  <c r="R209" i="41"/>
  <c r="R32" i="41"/>
  <c r="N202" i="41"/>
  <c r="P20" i="41"/>
  <c r="N185" i="41"/>
  <c r="N209" i="41"/>
  <c r="R114" i="41"/>
  <c r="R101" i="41"/>
  <c r="N20" i="41"/>
  <c r="R162" i="41"/>
  <c r="N193" i="41"/>
  <c r="N115" i="41"/>
  <c r="N170" i="41"/>
  <c r="N176" i="41"/>
  <c r="R153" i="41"/>
  <c r="R15" i="41"/>
  <c r="R156" i="41"/>
  <c r="R237" i="41"/>
  <c r="P202" i="41"/>
  <c r="N217" i="41"/>
  <c r="N37" i="41"/>
  <c r="N238" i="41"/>
  <c r="P151" i="41"/>
  <c r="N177" i="41"/>
  <c r="R136" i="41"/>
  <c r="P137" i="41"/>
  <c r="R177" i="41"/>
  <c r="P132" i="41"/>
  <c r="N160" i="41"/>
  <c r="R137" i="41"/>
  <c r="R132" i="41"/>
  <c r="P160" i="41"/>
  <c r="P140" i="41"/>
  <c r="P238" i="41"/>
  <c r="P203" i="41"/>
  <c r="R223" i="41"/>
  <c r="R140" i="41"/>
  <c r="R238" i="41"/>
  <c r="R203" i="41"/>
  <c r="N223" i="41"/>
  <c r="N136" i="41"/>
  <c r="N227" i="41"/>
  <c r="N151" i="41"/>
  <c r="P223" i="41"/>
  <c r="P136" i="41"/>
  <c r="N111" i="41"/>
  <c r="P119" i="41"/>
  <c r="P123" i="41"/>
  <c r="R111" i="41"/>
  <c r="R123" i="41"/>
  <c r="N106" i="41"/>
  <c r="N110" i="41"/>
  <c r="R106" i="41"/>
  <c r="N97" i="41"/>
  <c r="P111" i="41"/>
  <c r="P106" i="41"/>
  <c r="P110" i="41"/>
  <c r="P97" i="41"/>
  <c r="N122" i="41"/>
  <c r="N45" i="41"/>
  <c r="P45" i="41"/>
  <c r="R73" i="41"/>
  <c r="R31" i="41"/>
  <c r="P27" i="41"/>
  <c r="P31" i="41"/>
  <c r="R53" i="41"/>
  <c r="P58" i="41"/>
  <c r="R50" i="41"/>
  <c r="R45" i="41"/>
  <c r="R58" i="41"/>
  <c r="R35" i="41"/>
  <c r="N66" i="41"/>
  <c r="N57" i="41"/>
  <c r="R20" i="41"/>
  <c r="N35" i="41"/>
  <c r="N65" i="41"/>
  <c r="P66" i="41"/>
  <c r="R57" i="41"/>
  <c r="N12" i="41"/>
  <c r="N50" i="41"/>
  <c r="N73" i="41"/>
  <c r="P50" i="41"/>
  <c r="P65" i="41"/>
  <c r="R66" i="41"/>
  <c r="P12" i="41"/>
  <c r="L81" i="41"/>
  <c r="R81" i="41"/>
  <c r="P81" i="41"/>
  <c r="N81" i="41"/>
  <c r="N78" i="41"/>
  <c r="R37" i="41"/>
  <c r="R78" i="41"/>
  <c r="R41" i="41"/>
  <c r="P77" i="41"/>
  <c r="N87" i="41"/>
  <c r="P35" i="41"/>
  <c r="R54" i="41"/>
  <c r="P73" i="41"/>
  <c r="P15" i="41"/>
  <c r="R61" i="41"/>
  <c r="N19" i="41"/>
  <c r="P78" i="41"/>
  <c r="P87" i="41"/>
  <c r="N58" i="41"/>
  <c r="R87" i="41"/>
  <c r="N82" i="41"/>
  <c r="P57" i="41"/>
  <c r="N31" i="41"/>
  <c r="L49" i="41"/>
  <c r="R49" i="41"/>
  <c r="P49" i="41"/>
  <c r="N49" i="41"/>
  <c r="P54" i="41"/>
  <c r="R86" i="41"/>
  <c r="R28" i="41"/>
  <c r="N77" i="41"/>
  <c r="P19" i="41"/>
  <c r="N62" i="41"/>
  <c r="P16" i="41"/>
  <c r="N90" i="41"/>
  <c r="R19" i="41"/>
  <c r="P62" i="41"/>
  <c r="N48" i="41"/>
  <c r="R16" i="41"/>
  <c r="P90" i="41"/>
  <c r="R62" i="41"/>
  <c r="P48" i="41"/>
  <c r="R90" i="41"/>
  <c r="R48" i="41"/>
  <c r="N86" i="41"/>
  <c r="N28" i="41"/>
  <c r="R77" i="41"/>
  <c r="N54" i="41"/>
  <c r="P86" i="41"/>
  <c r="P28" i="41"/>
  <c r="P212" i="41"/>
  <c r="N212" i="41"/>
  <c r="R212" i="41"/>
  <c r="R227" i="41"/>
  <c r="P227" i="41"/>
  <c r="N126" i="41"/>
  <c r="R126" i="41"/>
  <c r="P126" i="41"/>
  <c r="P128" i="41"/>
  <c r="N128" i="41"/>
  <c r="R128" i="41"/>
  <c r="N127" i="41"/>
  <c r="R127" i="41"/>
  <c r="P127" i="41"/>
  <c r="N231" i="41"/>
  <c r="R231" i="41"/>
  <c r="P231" i="41"/>
  <c r="R179" i="42"/>
  <c r="P179" i="42"/>
  <c r="N179" i="42"/>
  <c r="L179" i="42"/>
  <c r="R115" i="42"/>
  <c r="P115" i="42"/>
  <c r="N115" i="42"/>
  <c r="L115" i="42"/>
  <c r="R53" i="42"/>
  <c r="P53" i="42"/>
  <c r="N53" i="42"/>
  <c r="L53" i="42"/>
  <c r="R106" i="42"/>
  <c r="P106" i="42"/>
  <c r="N106" i="42"/>
  <c r="L106" i="42"/>
  <c r="R90" i="42"/>
  <c r="P90" i="42"/>
  <c r="N90" i="42"/>
  <c r="L90" i="42"/>
  <c r="R76" i="42"/>
  <c r="P76" i="42"/>
  <c r="N76" i="42"/>
  <c r="L76" i="42"/>
  <c r="R60" i="42"/>
  <c r="P60" i="42"/>
  <c r="N60" i="42"/>
  <c r="L60" i="42"/>
  <c r="R44" i="42"/>
  <c r="P44" i="42"/>
  <c r="L44" i="42"/>
  <c r="N44" i="42"/>
  <c r="R28" i="42"/>
  <c r="P28" i="42"/>
  <c r="L28" i="42"/>
  <c r="N28" i="42"/>
  <c r="R12" i="42"/>
  <c r="P12" i="42"/>
  <c r="L12" i="42"/>
  <c r="N12" i="42"/>
  <c r="R143" i="42"/>
  <c r="P143" i="42"/>
  <c r="N143" i="42"/>
  <c r="L143" i="42"/>
  <c r="R105" i="42"/>
  <c r="P105" i="42"/>
  <c r="N105" i="42"/>
  <c r="L105" i="42"/>
  <c r="R89" i="42"/>
  <c r="P89" i="42"/>
  <c r="N89" i="42"/>
  <c r="L89" i="42"/>
  <c r="R75" i="42"/>
  <c r="P75" i="42"/>
  <c r="N75" i="42"/>
  <c r="L75" i="42"/>
  <c r="R59" i="42"/>
  <c r="P59" i="42"/>
  <c r="N59" i="42"/>
  <c r="L59" i="42"/>
  <c r="R43" i="42"/>
  <c r="P43" i="42"/>
  <c r="N43" i="42"/>
  <c r="L43" i="42"/>
  <c r="R27" i="42"/>
  <c r="P27" i="42"/>
  <c r="N27" i="42"/>
  <c r="L27" i="42"/>
  <c r="R11" i="42"/>
  <c r="P11" i="42"/>
  <c r="N11" i="42"/>
  <c r="L11" i="42"/>
  <c r="R214" i="42"/>
  <c r="P214" i="42"/>
  <c r="N214" i="42"/>
  <c r="L214" i="42"/>
  <c r="R182" i="42"/>
  <c r="P182" i="42"/>
  <c r="N182" i="42"/>
  <c r="L182" i="42"/>
  <c r="R150" i="42"/>
  <c r="P150" i="42"/>
  <c r="N150" i="42"/>
  <c r="L150" i="42"/>
  <c r="R118" i="42"/>
  <c r="P118" i="42"/>
  <c r="N118" i="42"/>
  <c r="L118" i="42"/>
  <c r="R220" i="42"/>
  <c r="P220" i="42"/>
  <c r="N220" i="42"/>
  <c r="L220" i="42"/>
  <c r="R189" i="42"/>
  <c r="P189" i="42"/>
  <c r="N189" i="42"/>
  <c r="L189" i="42"/>
  <c r="R157" i="42"/>
  <c r="P157" i="42"/>
  <c r="N157" i="42"/>
  <c r="L157" i="42"/>
  <c r="R125" i="42"/>
  <c r="P125" i="42"/>
  <c r="N125" i="42"/>
  <c r="L125" i="42"/>
  <c r="R203" i="42"/>
  <c r="P203" i="42"/>
  <c r="N203" i="42"/>
  <c r="L203" i="42"/>
  <c r="R163" i="42"/>
  <c r="P163" i="42"/>
  <c r="N163" i="42"/>
  <c r="L163" i="42"/>
  <c r="R99" i="42"/>
  <c r="P99" i="42"/>
  <c r="N99" i="42"/>
  <c r="L99" i="42"/>
  <c r="R37" i="42"/>
  <c r="P37" i="42"/>
  <c r="N37" i="42"/>
  <c r="L37" i="42"/>
  <c r="R102" i="42"/>
  <c r="P102" i="42"/>
  <c r="N102" i="42"/>
  <c r="L102" i="42"/>
  <c r="R88" i="42"/>
  <c r="P88" i="42"/>
  <c r="N88" i="42"/>
  <c r="L88" i="42"/>
  <c r="R72" i="42"/>
  <c r="P72" i="42"/>
  <c r="N72" i="42"/>
  <c r="L72" i="42"/>
  <c r="R56" i="42"/>
  <c r="P56" i="42"/>
  <c r="N56" i="42"/>
  <c r="L56" i="42"/>
  <c r="R40" i="42"/>
  <c r="P40" i="42"/>
  <c r="L40" i="42"/>
  <c r="N40" i="42"/>
  <c r="R24" i="42"/>
  <c r="P24" i="42"/>
  <c r="L24" i="42"/>
  <c r="N24" i="42"/>
  <c r="R8" i="42"/>
  <c r="P8" i="42"/>
  <c r="L8" i="42"/>
  <c r="N8" i="42"/>
  <c r="R127" i="42"/>
  <c r="P127" i="42"/>
  <c r="N127" i="42"/>
  <c r="L127" i="42"/>
  <c r="R101" i="42"/>
  <c r="P101" i="42"/>
  <c r="N101" i="42"/>
  <c r="L101" i="42"/>
  <c r="R87" i="42"/>
  <c r="P87" i="42"/>
  <c r="L87" i="42"/>
  <c r="N87" i="42"/>
  <c r="R71" i="42"/>
  <c r="P71" i="42"/>
  <c r="L71" i="42"/>
  <c r="N71" i="42"/>
  <c r="R55" i="42"/>
  <c r="P55" i="42"/>
  <c r="L55" i="42"/>
  <c r="N55" i="42"/>
  <c r="R39" i="42"/>
  <c r="P39" i="42"/>
  <c r="N39" i="42"/>
  <c r="L39" i="42"/>
  <c r="R23" i="42"/>
  <c r="P23" i="42"/>
  <c r="N23" i="42"/>
  <c r="L23" i="42"/>
  <c r="R7" i="42"/>
  <c r="P7" i="42"/>
  <c r="N7" i="42"/>
  <c r="L7" i="42"/>
  <c r="R221" i="42"/>
  <c r="P221" i="42"/>
  <c r="N221" i="42"/>
  <c r="L221" i="42"/>
  <c r="R190" i="42"/>
  <c r="P190" i="42"/>
  <c r="N190" i="42"/>
  <c r="L190" i="42"/>
  <c r="R158" i="42"/>
  <c r="P158" i="42"/>
  <c r="N158" i="42"/>
  <c r="L158" i="42"/>
  <c r="R126" i="42"/>
  <c r="P126" i="42"/>
  <c r="N126" i="42"/>
  <c r="L126" i="42"/>
  <c r="R228" i="42"/>
  <c r="P228" i="42"/>
  <c r="N228" i="42"/>
  <c r="L228" i="42"/>
  <c r="R197" i="42"/>
  <c r="P197" i="42"/>
  <c r="N197" i="42"/>
  <c r="L197" i="42"/>
  <c r="R165" i="42"/>
  <c r="P165" i="42"/>
  <c r="N165" i="42"/>
  <c r="L165" i="42"/>
  <c r="R133" i="42"/>
  <c r="P133" i="42"/>
  <c r="N133" i="42"/>
  <c r="L133" i="42"/>
  <c r="R195" i="42"/>
  <c r="P195" i="42"/>
  <c r="N195" i="42"/>
  <c r="L195" i="42"/>
  <c r="R147" i="42"/>
  <c r="P147" i="42"/>
  <c r="N147" i="42"/>
  <c r="L147" i="42"/>
  <c r="R85" i="42"/>
  <c r="P85" i="42"/>
  <c r="N85" i="42"/>
  <c r="L85" i="42"/>
  <c r="R21" i="42"/>
  <c r="P21" i="42"/>
  <c r="N21" i="42"/>
  <c r="L21" i="42"/>
  <c r="R114" i="42"/>
  <c r="P114" i="42"/>
  <c r="N114" i="42"/>
  <c r="L114" i="42"/>
  <c r="R98" i="42"/>
  <c r="P98" i="42"/>
  <c r="N98" i="42"/>
  <c r="L98" i="42"/>
  <c r="R84" i="42"/>
  <c r="P84" i="42"/>
  <c r="N84" i="42"/>
  <c r="L84" i="42"/>
  <c r="R68" i="42"/>
  <c r="P68" i="42"/>
  <c r="N68" i="42"/>
  <c r="L68" i="42"/>
  <c r="R52" i="42"/>
  <c r="P52" i="42"/>
  <c r="N52" i="42"/>
  <c r="L52" i="42"/>
  <c r="R36" i="42"/>
  <c r="P36" i="42"/>
  <c r="L36" i="42"/>
  <c r="N36" i="42"/>
  <c r="R20" i="42"/>
  <c r="P20" i="42"/>
  <c r="L20" i="42"/>
  <c r="N20" i="42"/>
  <c r="R175" i="42"/>
  <c r="P175" i="42"/>
  <c r="N175" i="42"/>
  <c r="L175" i="42"/>
  <c r="R113" i="42"/>
  <c r="P113" i="42"/>
  <c r="N113" i="42"/>
  <c r="L113" i="42"/>
  <c r="R97" i="42"/>
  <c r="P97" i="42"/>
  <c r="N97" i="42"/>
  <c r="L97" i="42"/>
  <c r="R83" i="42"/>
  <c r="P83" i="42"/>
  <c r="N83" i="42"/>
  <c r="L83" i="42"/>
  <c r="R67" i="42"/>
  <c r="P67" i="42"/>
  <c r="N67" i="42"/>
  <c r="L67" i="42"/>
  <c r="R51" i="42"/>
  <c r="P51" i="42"/>
  <c r="N51" i="42"/>
  <c r="L51" i="42"/>
  <c r="R35" i="42"/>
  <c r="P35" i="42"/>
  <c r="N35" i="42"/>
  <c r="L35" i="42"/>
  <c r="R19" i="42"/>
  <c r="P19" i="42"/>
  <c r="N19" i="42"/>
  <c r="L19" i="42"/>
  <c r="R229" i="42"/>
  <c r="P229" i="42"/>
  <c r="N229" i="42"/>
  <c r="L229" i="42"/>
  <c r="R198" i="42"/>
  <c r="P198" i="42"/>
  <c r="N198" i="42"/>
  <c r="L198" i="42"/>
  <c r="R166" i="42"/>
  <c r="P166" i="42"/>
  <c r="N166" i="42"/>
  <c r="L166" i="42"/>
  <c r="R134" i="42"/>
  <c r="P134" i="42"/>
  <c r="N134" i="42"/>
  <c r="L134" i="42"/>
  <c r="R235" i="42"/>
  <c r="P235" i="42"/>
  <c r="N235" i="42"/>
  <c r="L235" i="42"/>
  <c r="R205" i="42"/>
  <c r="P205" i="42"/>
  <c r="N205" i="42"/>
  <c r="L205" i="42"/>
  <c r="R173" i="42"/>
  <c r="P173" i="42"/>
  <c r="N173" i="42"/>
  <c r="L173" i="42"/>
  <c r="R141" i="42"/>
  <c r="P141" i="42"/>
  <c r="N141" i="42"/>
  <c r="L141" i="42"/>
  <c r="R227" i="42"/>
  <c r="P227" i="42"/>
  <c r="N227" i="42"/>
  <c r="L227" i="42"/>
  <c r="R187" i="42"/>
  <c r="P187" i="42"/>
  <c r="N187" i="42"/>
  <c r="L187" i="42"/>
  <c r="R131" i="42"/>
  <c r="P131" i="42"/>
  <c r="N131" i="42"/>
  <c r="L131" i="42"/>
  <c r="R69" i="42"/>
  <c r="P69" i="42"/>
  <c r="N69" i="42"/>
  <c r="L69" i="42"/>
  <c r="R5" i="42"/>
  <c r="P5" i="42"/>
  <c r="N5" i="42"/>
  <c r="L5" i="42"/>
  <c r="R110" i="42"/>
  <c r="P110" i="42"/>
  <c r="N110" i="42"/>
  <c r="L110" i="42"/>
  <c r="R94" i="42"/>
  <c r="P94" i="42"/>
  <c r="N94" i="42"/>
  <c r="L94" i="42"/>
  <c r="R80" i="42"/>
  <c r="P80" i="42"/>
  <c r="N80" i="42"/>
  <c r="L80" i="42"/>
  <c r="R64" i="42"/>
  <c r="P64" i="42"/>
  <c r="N64" i="42"/>
  <c r="L64" i="42"/>
  <c r="R48" i="42"/>
  <c r="P48" i="42"/>
  <c r="L48" i="42"/>
  <c r="N48" i="42"/>
  <c r="R32" i="42"/>
  <c r="P32" i="42"/>
  <c r="L32" i="42"/>
  <c r="N32" i="42"/>
  <c r="R16" i="42"/>
  <c r="P16" i="42"/>
  <c r="L16" i="42"/>
  <c r="N16" i="42"/>
  <c r="R159" i="42"/>
  <c r="P159" i="42"/>
  <c r="N159" i="42"/>
  <c r="L159" i="42"/>
  <c r="R109" i="42"/>
  <c r="P109" i="42"/>
  <c r="N109" i="42"/>
  <c r="L109" i="42"/>
  <c r="R93" i="42"/>
  <c r="P93" i="42"/>
  <c r="L93" i="42"/>
  <c r="N93" i="42"/>
  <c r="R79" i="42"/>
  <c r="P79" i="42"/>
  <c r="L79" i="42"/>
  <c r="N79" i="42"/>
  <c r="R63" i="42"/>
  <c r="P63" i="42"/>
  <c r="L63" i="42"/>
  <c r="N63" i="42"/>
  <c r="R47" i="42"/>
  <c r="P47" i="42"/>
  <c r="N47" i="42"/>
  <c r="L47" i="42"/>
  <c r="R31" i="42"/>
  <c r="P31" i="42"/>
  <c r="N31" i="42"/>
  <c r="L31" i="42"/>
  <c r="R15" i="42"/>
  <c r="P15" i="42"/>
  <c r="N15" i="42"/>
  <c r="L15" i="42"/>
  <c r="R236" i="42"/>
  <c r="P236" i="42"/>
  <c r="N236" i="42"/>
  <c r="L236" i="42"/>
  <c r="R206" i="42"/>
  <c r="P206" i="42"/>
  <c r="N206" i="42"/>
  <c r="L206" i="42"/>
  <c r="R174" i="42"/>
  <c r="P174" i="42"/>
  <c r="N174" i="42"/>
  <c r="L174" i="42"/>
  <c r="R142" i="42"/>
  <c r="P142" i="42"/>
  <c r="N142" i="42"/>
  <c r="L142" i="42"/>
  <c r="R213" i="42"/>
  <c r="P213" i="42"/>
  <c r="N213" i="42"/>
  <c r="L213" i="42"/>
  <c r="R181" i="42"/>
  <c r="P181" i="42"/>
  <c r="N181" i="42"/>
  <c r="L181" i="42"/>
  <c r="R149" i="42"/>
  <c r="P149" i="42"/>
  <c r="N149" i="42"/>
  <c r="L149" i="42"/>
  <c r="R117" i="42"/>
  <c r="P117" i="42"/>
  <c r="N117" i="42"/>
  <c r="L117" i="42"/>
  <c r="R216" i="42"/>
  <c r="P216" i="42"/>
  <c r="N216" i="42"/>
  <c r="L216" i="42"/>
  <c r="P200" i="42"/>
  <c r="R200" i="42"/>
  <c r="N200" i="42"/>
  <c r="L200" i="42"/>
  <c r="R184" i="42"/>
  <c r="N184" i="42"/>
  <c r="P184" i="42"/>
  <c r="L184" i="42"/>
  <c r="R168" i="42"/>
  <c r="N168" i="42"/>
  <c r="P168" i="42"/>
  <c r="L168" i="42"/>
  <c r="R152" i="42"/>
  <c r="N152" i="42"/>
  <c r="P152" i="42"/>
  <c r="L152" i="42"/>
  <c r="R136" i="42"/>
  <c r="N136" i="42"/>
  <c r="P136" i="42"/>
  <c r="L136" i="42"/>
  <c r="R120" i="42"/>
  <c r="N120" i="42"/>
  <c r="P120" i="42"/>
  <c r="L120" i="42"/>
  <c r="R104" i="42"/>
  <c r="N104" i="42"/>
  <c r="P104" i="42"/>
  <c r="L104" i="42"/>
  <c r="R74" i="42"/>
  <c r="P74" i="42"/>
  <c r="N74" i="42"/>
  <c r="L74" i="42"/>
  <c r="R58" i="42"/>
  <c r="P58" i="42"/>
  <c r="N58" i="42"/>
  <c r="L58" i="42"/>
  <c r="R42" i="42"/>
  <c r="P42" i="42"/>
  <c r="N42" i="42"/>
  <c r="L42" i="42"/>
  <c r="R26" i="42"/>
  <c r="P26" i="42"/>
  <c r="N26" i="42"/>
  <c r="L26" i="42"/>
  <c r="R10" i="42"/>
  <c r="P10" i="42"/>
  <c r="N10" i="42"/>
  <c r="L10" i="42"/>
  <c r="R81" i="42"/>
  <c r="P81" i="42"/>
  <c r="N81" i="42"/>
  <c r="L81" i="42"/>
  <c r="R17" i="42"/>
  <c r="P17" i="42"/>
  <c r="N17" i="42"/>
  <c r="L17" i="42"/>
  <c r="R199" i="42"/>
  <c r="P199" i="42"/>
  <c r="N199" i="42"/>
  <c r="L199" i="42"/>
  <c r="R183" i="42"/>
  <c r="P183" i="42"/>
  <c r="N183" i="42"/>
  <c r="L183" i="42"/>
  <c r="R123" i="42"/>
  <c r="P123" i="42"/>
  <c r="N123" i="42"/>
  <c r="L123" i="42"/>
  <c r="R61" i="42"/>
  <c r="P61" i="42"/>
  <c r="N61" i="42"/>
  <c r="L61" i="42"/>
  <c r="R232" i="42"/>
  <c r="P232" i="42"/>
  <c r="N232" i="42"/>
  <c r="L232" i="42"/>
  <c r="R225" i="42"/>
  <c r="P225" i="42"/>
  <c r="N225" i="42"/>
  <c r="L225" i="42"/>
  <c r="R218" i="42"/>
  <c r="P218" i="42"/>
  <c r="N218" i="42"/>
  <c r="L218" i="42"/>
  <c r="R210" i="42"/>
  <c r="P210" i="42"/>
  <c r="N210" i="42"/>
  <c r="L210" i="42"/>
  <c r="R202" i="42"/>
  <c r="P202" i="42"/>
  <c r="N202" i="42"/>
  <c r="L202" i="42"/>
  <c r="R194" i="42"/>
  <c r="P194" i="42"/>
  <c r="N194" i="42"/>
  <c r="L194" i="42"/>
  <c r="R186" i="42"/>
  <c r="P186" i="42"/>
  <c r="N186" i="42"/>
  <c r="L186" i="42"/>
  <c r="R178" i="42"/>
  <c r="P178" i="42"/>
  <c r="N178" i="42"/>
  <c r="L178" i="42"/>
  <c r="R170" i="42"/>
  <c r="P170" i="42"/>
  <c r="N170" i="42"/>
  <c r="L170" i="42"/>
  <c r="R162" i="42"/>
  <c r="P162" i="42"/>
  <c r="N162" i="42"/>
  <c r="L162" i="42"/>
  <c r="R154" i="42"/>
  <c r="P154" i="42"/>
  <c r="N154" i="42"/>
  <c r="L154" i="42"/>
  <c r="R146" i="42"/>
  <c r="P146" i="42"/>
  <c r="N146" i="42"/>
  <c r="L146" i="42"/>
  <c r="R138" i="42"/>
  <c r="P138" i="42"/>
  <c r="N138" i="42"/>
  <c r="L138" i="42"/>
  <c r="R130" i="42"/>
  <c r="P130" i="42"/>
  <c r="N130" i="42"/>
  <c r="L130" i="42"/>
  <c r="R122" i="42"/>
  <c r="P122" i="42"/>
  <c r="N122" i="42"/>
  <c r="L122" i="42"/>
  <c r="R167" i="42"/>
  <c r="P167" i="42"/>
  <c r="N167" i="42"/>
  <c r="L167" i="42"/>
  <c r="R103" i="42"/>
  <c r="P103" i="42"/>
  <c r="N103" i="42"/>
  <c r="L103" i="42"/>
  <c r="R41" i="42"/>
  <c r="P41" i="42"/>
  <c r="N41" i="42"/>
  <c r="L41" i="42"/>
  <c r="R239" i="42"/>
  <c r="P239" i="42"/>
  <c r="N239" i="42"/>
  <c r="L239" i="42"/>
  <c r="R231" i="42"/>
  <c r="P231" i="42"/>
  <c r="N231" i="42"/>
  <c r="L231" i="42"/>
  <c r="R224" i="42"/>
  <c r="P224" i="42"/>
  <c r="N224" i="42"/>
  <c r="L224" i="42"/>
  <c r="R217" i="42"/>
  <c r="P217" i="42"/>
  <c r="N217" i="42"/>
  <c r="L217" i="42"/>
  <c r="R209" i="42"/>
  <c r="P209" i="42"/>
  <c r="N209" i="42"/>
  <c r="L209" i="42"/>
  <c r="R201" i="42"/>
  <c r="P201" i="42"/>
  <c r="N201" i="42"/>
  <c r="L201" i="42"/>
  <c r="R193" i="42"/>
  <c r="P193" i="42"/>
  <c r="N193" i="42"/>
  <c r="L193" i="42"/>
  <c r="R185" i="42"/>
  <c r="P185" i="42"/>
  <c r="N185" i="42"/>
  <c r="L185" i="42"/>
  <c r="R177" i="42"/>
  <c r="P177" i="42"/>
  <c r="N177" i="42"/>
  <c r="L177" i="42"/>
  <c r="R169" i="42"/>
  <c r="P169" i="42"/>
  <c r="N169" i="42"/>
  <c r="L169" i="42"/>
  <c r="R161" i="42"/>
  <c r="P161" i="42"/>
  <c r="N161" i="42"/>
  <c r="L161" i="42"/>
  <c r="R153" i="42"/>
  <c r="P153" i="42"/>
  <c r="N153" i="42"/>
  <c r="L153" i="42"/>
  <c r="R145" i="42"/>
  <c r="P145" i="42"/>
  <c r="N145" i="42"/>
  <c r="L145" i="42"/>
  <c r="R137" i="42"/>
  <c r="P137" i="42"/>
  <c r="N137" i="42"/>
  <c r="L137" i="42"/>
  <c r="R129" i="42"/>
  <c r="P129" i="42"/>
  <c r="N129" i="42"/>
  <c r="L129" i="42"/>
  <c r="R121" i="42"/>
  <c r="P121" i="42"/>
  <c r="N121" i="42"/>
  <c r="L121" i="42"/>
  <c r="R212" i="42"/>
  <c r="P212" i="42"/>
  <c r="N212" i="42"/>
  <c r="L212" i="42"/>
  <c r="R196" i="42"/>
  <c r="N196" i="42"/>
  <c r="P196" i="42"/>
  <c r="L196" i="42"/>
  <c r="R180" i="42"/>
  <c r="N180" i="42"/>
  <c r="P180" i="42"/>
  <c r="L180" i="42"/>
  <c r="R164" i="42"/>
  <c r="N164" i="42"/>
  <c r="P164" i="42"/>
  <c r="L164" i="42"/>
  <c r="R148" i="42"/>
  <c r="N148" i="42"/>
  <c r="P148" i="42"/>
  <c r="L148" i="42"/>
  <c r="R132" i="42"/>
  <c r="N132" i="42"/>
  <c r="P132" i="42"/>
  <c r="L132" i="42"/>
  <c r="R116" i="42"/>
  <c r="N116" i="42"/>
  <c r="P116" i="42"/>
  <c r="L116" i="42"/>
  <c r="R100" i="42"/>
  <c r="N100" i="42"/>
  <c r="P100" i="42"/>
  <c r="L100" i="42"/>
  <c r="R86" i="42"/>
  <c r="P86" i="42"/>
  <c r="L86" i="42"/>
  <c r="N86" i="42"/>
  <c r="R70" i="42"/>
  <c r="P70" i="42"/>
  <c r="L70" i="42"/>
  <c r="N70" i="42"/>
  <c r="R54" i="42"/>
  <c r="P54" i="42"/>
  <c r="L54" i="42"/>
  <c r="N54" i="42"/>
  <c r="R38" i="42"/>
  <c r="P38" i="42"/>
  <c r="N38" i="42"/>
  <c r="L38" i="42"/>
  <c r="R22" i="42"/>
  <c r="P22" i="42"/>
  <c r="N22" i="42"/>
  <c r="L22" i="42"/>
  <c r="R6" i="42"/>
  <c r="P6" i="42"/>
  <c r="N6" i="42"/>
  <c r="L6" i="42"/>
  <c r="R65" i="42"/>
  <c r="P65" i="42"/>
  <c r="N65" i="42"/>
  <c r="L65" i="42"/>
  <c r="R233" i="42"/>
  <c r="P233" i="42"/>
  <c r="N233" i="42"/>
  <c r="L233" i="42"/>
  <c r="R226" i="42"/>
  <c r="P226" i="42"/>
  <c r="N226" i="42"/>
  <c r="L226" i="42"/>
  <c r="R211" i="42"/>
  <c r="P211" i="42"/>
  <c r="N211" i="42"/>
  <c r="L211" i="42"/>
  <c r="R171" i="42"/>
  <c r="P171" i="42"/>
  <c r="N171" i="42"/>
  <c r="L171" i="42"/>
  <c r="R107" i="42"/>
  <c r="P107" i="42"/>
  <c r="N107" i="42"/>
  <c r="L107" i="42"/>
  <c r="R45" i="42"/>
  <c r="P45" i="42"/>
  <c r="N45" i="42"/>
  <c r="L45" i="42"/>
  <c r="R151" i="42"/>
  <c r="P151" i="42"/>
  <c r="N151" i="42"/>
  <c r="L151" i="42"/>
  <c r="R25" i="42"/>
  <c r="P25" i="42"/>
  <c r="N25" i="42"/>
  <c r="L25" i="42"/>
  <c r="R238" i="42"/>
  <c r="P238" i="42"/>
  <c r="N238" i="42"/>
  <c r="L238" i="42"/>
  <c r="R223" i="42"/>
  <c r="P223" i="42"/>
  <c r="N223" i="42"/>
  <c r="L223" i="42"/>
  <c r="P208" i="42"/>
  <c r="R208" i="42"/>
  <c r="N208" i="42"/>
  <c r="L208" i="42"/>
  <c r="R192" i="42"/>
  <c r="N192" i="42"/>
  <c r="P192" i="42"/>
  <c r="L192" i="42"/>
  <c r="R176" i="42"/>
  <c r="N176" i="42"/>
  <c r="P176" i="42"/>
  <c r="L176" i="42"/>
  <c r="R160" i="42"/>
  <c r="N160" i="42"/>
  <c r="P160" i="42"/>
  <c r="L160" i="42"/>
  <c r="R144" i="42"/>
  <c r="N144" i="42"/>
  <c r="P144" i="42"/>
  <c r="L144" i="42"/>
  <c r="R128" i="42"/>
  <c r="N128" i="42"/>
  <c r="P128" i="42"/>
  <c r="L128" i="42"/>
  <c r="R112" i="42"/>
  <c r="N112" i="42"/>
  <c r="P112" i="42"/>
  <c r="L112" i="42"/>
  <c r="R96" i="42"/>
  <c r="P96" i="42"/>
  <c r="N96" i="42"/>
  <c r="L96" i="42"/>
  <c r="R82" i="42"/>
  <c r="P82" i="42"/>
  <c r="N82" i="42"/>
  <c r="L82" i="42"/>
  <c r="R66" i="42"/>
  <c r="P66" i="42"/>
  <c r="N66" i="42"/>
  <c r="L66" i="42"/>
  <c r="R50" i="42"/>
  <c r="P50" i="42"/>
  <c r="N50" i="42"/>
  <c r="L50" i="42"/>
  <c r="R34" i="42"/>
  <c r="P34" i="42"/>
  <c r="N34" i="42"/>
  <c r="L34" i="42"/>
  <c r="R18" i="42"/>
  <c r="P18" i="42"/>
  <c r="N18" i="42"/>
  <c r="L18" i="42"/>
  <c r="R111" i="42"/>
  <c r="P111" i="42"/>
  <c r="N111" i="42"/>
  <c r="L111" i="42"/>
  <c r="R49" i="42"/>
  <c r="P49" i="42"/>
  <c r="N49" i="42"/>
  <c r="L49" i="42"/>
  <c r="R207" i="42"/>
  <c r="P207" i="42"/>
  <c r="N207" i="42"/>
  <c r="L207" i="42"/>
  <c r="R191" i="42"/>
  <c r="P191" i="42"/>
  <c r="N191" i="42"/>
  <c r="L191" i="42"/>
  <c r="R155" i="42"/>
  <c r="P155" i="42"/>
  <c r="N155" i="42"/>
  <c r="L155" i="42"/>
  <c r="R91" i="42"/>
  <c r="P91" i="42"/>
  <c r="N91" i="42"/>
  <c r="L91" i="42"/>
  <c r="R29" i="42"/>
  <c r="P29" i="42"/>
  <c r="N29" i="42"/>
  <c r="L29" i="42"/>
  <c r="R135" i="42"/>
  <c r="P135" i="42"/>
  <c r="N135" i="42"/>
  <c r="L135" i="42"/>
  <c r="R73" i="42"/>
  <c r="P73" i="42"/>
  <c r="N73" i="42"/>
  <c r="L73" i="42"/>
  <c r="R9" i="42"/>
  <c r="P9" i="42"/>
  <c r="N9" i="42"/>
  <c r="L9" i="42"/>
  <c r="R234" i="42"/>
  <c r="P234" i="42"/>
  <c r="N234" i="42"/>
  <c r="L234" i="42"/>
  <c r="R219" i="42"/>
  <c r="P219" i="42"/>
  <c r="N219" i="42"/>
  <c r="L219" i="42"/>
  <c r="P204" i="42"/>
  <c r="R204" i="42"/>
  <c r="N204" i="42"/>
  <c r="L204" i="42"/>
  <c r="R188" i="42"/>
  <c r="N188" i="42"/>
  <c r="P188" i="42"/>
  <c r="L188" i="42"/>
  <c r="R172" i="42"/>
  <c r="N172" i="42"/>
  <c r="P172" i="42"/>
  <c r="L172" i="42"/>
  <c r="R156" i="42"/>
  <c r="N156" i="42"/>
  <c r="P156" i="42"/>
  <c r="L156" i="42"/>
  <c r="R140" i="42"/>
  <c r="N140" i="42"/>
  <c r="P140" i="42"/>
  <c r="L140" i="42"/>
  <c r="R124" i="42"/>
  <c r="N124" i="42"/>
  <c r="P124" i="42"/>
  <c r="L124" i="42"/>
  <c r="R108" i="42"/>
  <c r="N108" i="42"/>
  <c r="P108" i="42"/>
  <c r="L108" i="42"/>
  <c r="R92" i="42"/>
  <c r="P92" i="42"/>
  <c r="L92" i="42"/>
  <c r="N92" i="42"/>
  <c r="R78" i="42"/>
  <c r="P78" i="42"/>
  <c r="L78" i="42"/>
  <c r="N78" i="42"/>
  <c r="R62" i="42"/>
  <c r="P62" i="42"/>
  <c r="L62" i="42"/>
  <c r="N62" i="42"/>
  <c r="R46" i="42"/>
  <c r="P46" i="42"/>
  <c r="N46" i="42"/>
  <c r="L46" i="42"/>
  <c r="R30" i="42"/>
  <c r="P30" i="42"/>
  <c r="N30" i="42"/>
  <c r="L30" i="42"/>
  <c r="R14" i="42"/>
  <c r="P14" i="42"/>
  <c r="N14" i="42"/>
  <c r="L14" i="42"/>
  <c r="R95" i="42"/>
  <c r="P95" i="42"/>
  <c r="N95" i="42"/>
  <c r="L95" i="42"/>
  <c r="R33" i="42"/>
  <c r="P33" i="42"/>
  <c r="N33" i="42"/>
  <c r="L33" i="42"/>
  <c r="R237" i="42"/>
  <c r="P237" i="42"/>
  <c r="N237" i="42"/>
  <c r="L237" i="42"/>
  <c r="P230" i="42"/>
  <c r="R230" i="42"/>
  <c r="N230" i="42"/>
  <c r="L230" i="42"/>
  <c r="P222" i="42"/>
  <c r="R222" i="42"/>
  <c r="N222" i="42"/>
  <c r="L222" i="42"/>
  <c r="P215" i="42"/>
  <c r="R215" i="42"/>
  <c r="N215" i="42"/>
  <c r="L215" i="42"/>
  <c r="R139" i="42"/>
  <c r="P139" i="42"/>
  <c r="N139" i="42"/>
  <c r="L139" i="42"/>
  <c r="R77" i="42"/>
  <c r="P77" i="42"/>
  <c r="N77" i="42"/>
  <c r="L77" i="42"/>
  <c r="R13" i="42"/>
  <c r="P13" i="42"/>
  <c r="N13" i="42"/>
  <c r="L13" i="42"/>
  <c r="R119" i="42"/>
  <c r="P119" i="42"/>
  <c r="N119" i="42"/>
  <c r="L119" i="42"/>
  <c r="R57" i="42"/>
  <c r="P57" i="42"/>
  <c r="N57" i="42"/>
  <c r="L57" i="42"/>
  <c r="R228" i="41"/>
  <c r="P228" i="41"/>
  <c r="N228" i="41"/>
  <c r="R165" i="41"/>
  <c r="P165" i="41"/>
  <c r="N165" i="41"/>
  <c r="P204" i="41"/>
  <c r="N204" i="41"/>
  <c r="R204" i="41"/>
  <c r="R233" i="41"/>
  <c r="P233" i="41"/>
  <c r="N233" i="41"/>
  <c r="R215" i="41"/>
  <c r="P215" i="41"/>
  <c r="N215" i="41"/>
  <c r="R18" i="41"/>
  <c r="P18" i="41"/>
  <c r="N18" i="41"/>
  <c r="R76" i="41"/>
  <c r="P76" i="41"/>
  <c r="N76" i="41"/>
  <c r="R117" i="41"/>
  <c r="P117" i="41"/>
  <c r="N117" i="41"/>
  <c r="R33" i="41"/>
  <c r="P33" i="41"/>
  <c r="N33" i="41"/>
  <c r="R98" i="41"/>
  <c r="P98" i="41"/>
  <c r="N98" i="41"/>
  <c r="R46" i="41"/>
  <c r="P46" i="41"/>
  <c r="N46" i="41"/>
  <c r="R121" i="41"/>
  <c r="P121" i="41"/>
  <c r="N121" i="41"/>
  <c r="R21" i="41"/>
  <c r="P21" i="41"/>
  <c r="N21" i="41"/>
  <c r="R14" i="41"/>
  <c r="P14" i="41"/>
  <c r="N14" i="41"/>
  <c r="R30" i="41"/>
  <c r="P30" i="41"/>
  <c r="N30" i="41"/>
  <c r="R40" i="41"/>
  <c r="P40" i="41"/>
  <c r="N40" i="41"/>
  <c r="R56" i="41"/>
  <c r="P56" i="41"/>
  <c r="N56" i="41"/>
  <c r="R72" i="41"/>
  <c r="P72" i="41"/>
  <c r="N72" i="41"/>
  <c r="R85" i="41"/>
  <c r="P85" i="41"/>
  <c r="N85" i="41"/>
  <c r="R99" i="41"/>
  <c r="P99" i="41"/>
  <c r="N99" i="41"/>
  <c r="R113" i="41"/>
  <c r="P113" i="41"/>
  <c r="N113" i="41"/>
  <c r="R131" i="41"/>
  <c r="P131" i="41"/>
  <c r="N131" i="41"/>
  <c r="R145" i="41"/>
  <c r="P145" i="41"/>
  <c r="N145" i="41"/>
  <c r="R13" i="41"/>
  <c r="P13" i="41"/>
  <c r="N13" i="41"/>
  <c r="R29" i="41"/>
  <c r="P29" i="41"/>
  <c r="N29" i="41"/>
  <c r="R55" i="41"/>
  <c r="P55" i="41"/>
  <c r="N55" i="41"/>
  <c r="R71" i="41"/>
  <c r="P71" i="41"/>
  <c r="N71" i="41"/>
  <c r="R84" i="41"/>
  <c r="P84" i="41"/>
  <c r="N84" i="41"/>
  <c r="R94" i="41"/>
  <c r="P94" i="41"/>
  <c r="N94" i="41"/>
  <c r="R112" i="41"/>
  <c r="P112" i="41"/>
  <c r="N112" i="41"/>
  <c r="R130" i="41"/>
  <c r="P130" i="41"/>
  <c r="N130" i="41"/>
  <c r="R144" i="41"/>
  <c r="P144" i="41"/>
  <c r="N144" i="41"/>
  <c r="R158" i="41"/>
  <c r="P158" i="41"/>
  <c r="N158" i="41"/>
  <c r="R174" i="41"/>
  <c r="P174" i="41"/>
  <c r="N174" i="41"/>
  <c r="R182" i="41"/>
  <c r="P182" i="41"/>
  <c r="N182" i="41"/>
  <c r="R190" i="41"/>
  <c r="P190" i="41"/>
  <c r="N190" i="41"/>
  <c r="P200" i="41"/>
  <c r="N200" i="41"/>
  <c r="R200" i="41"/>
  <c r="R214" i="41"/>
  <c r="P214" i="41"/>
  <c r="N214" i="41"/>
  <c r="R240" i="41"/>
  <c r="P240" i="41"/>
  <c r="N240" i="41"/>
  <c r="R205" i="41"/>
  <c r="P205" i="41"/>
  <c r="N205" i="41"/>
  <c r="R236" i="41"/>
  <c r="P236" i="41"/>
  <c r="N236" i="41"/>
  <c r="R93" i="41"/>
  <c r="P93" i="41"/>
  <c r="N93" i="41"/>
  <c r="R107" i="41"/>
  <c r="P107" i="41"/>
  <c r="N107" i="41"/>
  <c r="R189" i="41"/>
  <c r="P189" i="41"/>
  <c r="N189" i="41"/>
  <c r="R221" i="41"/>
  <c r="P221" i="41"/>
  <c r="N221" i="41"/>
  <c r="R44" i="41"/>
  <c r="P44" i="41"/>
  <c r="N44" i="41"/>
  <c r="R103" i="41"/>
  <c r="P103" i="41"/>
  <c r="N103" i="41"/>
  <c r="R17" i="41"/>
  <c r="P17" i="41"/>
  <c r="N17" i="41"/>
  <c r="R88" i="41"/>
  <c r="P88" i="41"/>
  <c r="N88" i="41"/>
  <c r="R116" i="41"/>
  <c r="P116" i="41"/>
  <c r="N116" i="41"/>
  <c r="R134" i="41"/>
  <c r="P134" i="41"/>
  <c r="N134" i="41"/>
  <c r="R148" i="41"/>
  <c r="P148" i="41"/>
  <c r="N148" i="41"/>
  <c r="R164" i="41"/>
  <c r="N164" i="41"/>
  <c r="P164" i="41"/>
  <c r="R175" i="41"/>
  <c r="P175" i="41"/>
  <c r="N175" i="41"/>
  <c r="R183" i="41"/>
  <c r="P183" i="41"/>
  <c r="N183" i="41"/>
  <c r="R191" i="41"/>
  <c r="P191" i="41"/>
  <c r="N191" i="41"/>
  <c r="R218" i="41"/>
  <c r="P218" i="41"/>
  <c r="N218" i="41"/>
  <c r="R225" i="41"/>
  <c r="P225" i="41"/>
  <c r="N225" i="41"/>
  <c r="R219" i="41"/>
  <c r="P219" i="41"/>
  <c r="N219" i="41"/>
  <c r="R201" i="41"/>
  <c r="P201" i="41"/>
  <c r="N201" i="41"/>
  <c r="R211" i="41"/>
  <c r="P211" i="41"/>
  <c r="N211" i="41"/>
  <c r="R199" i="41"/>
  <c r="P199" i="41"/>
  <c r="N199" i="41"/>
  <c r="R60" i="41"/>
  <c r="P60" i="41"/>
  <c r="N60" i="41"/>
  <c r="R135" i="41"/>
  <c r="P135" i="41"/>
  <c r="N135" i="41"/>
  <c r="R59" i="41"/>
  <c r="P59" i="41"/>
  <c r="N59" i="41"/>
  <c r="R64" i="41"/>
  <c r="P64" i="41"/>
  <c r="N64" i="41"/>
  <c r="R139" i="41"/>
  <c r="P139" i="41"/>
  <c r="N139" i="41"/>
  <c r="R43" i="41"/>
  <c r="P43" i="41"/>
  <c r="N43" i="41"/>
  <c r="R79" i="41"/>
  <c r="P79" i="41"/>
  <c r="N79" i="41"/>
  <c r="R120" i="41"/>
  <c r="P120" i="41"/>
  <c r="N120" i="41"/>
  <c r="R138" i="41"/>
  <c r="P138" i="41"/>
  <c r="N138" i="41"/>
  <c r="R169" i="41"/>
  <c r="P169" i="41"/>
  <c r="N169" i="41"/>
  <c r="N168" i="41"/>
  <c r="R168" i="41"/>
  <c r="P168" i="41"/>
  <c r="R178" i="41"/>
  <c r="P178" i="41"/>
  <c r="N178" i="41"/>
  <c r="R186" i="41"/>
  <c r="P186" i="41"/>
  <c r="N186" i="41"/>
  <c r="P196" i="41"/>
  <c r="R196" i="41"/>
  <c r="N196" i="41"/>
  <c r="R206" i="41"/>
  <c r="P206" i="41"/>
  <c r="N206" i="41"/>
  <c r="R222" i="41"/>
  <c r="P222" i="41"/>
  <c r="N222" i="41"/>
  <c r="R235" i="41"/>
  <c r="P235" i="41"/>
  <c r="N235" i="41"/>
  <c r="R229" i="41"/>
  <c r="P229" i="41"/>
  <c r="N229" i="41"/>
  <c r="R207" i="41"/>
  <c r="P207" i="41"/>
  <c r="N207" i="41"/>
  <c r="R226" i="41"/>
  <c r="P226" i="41"/>
  <c r="N226" i="41"/>
  <c r="R24" i="41"/>
  <c r="P24" i="41"/>
  <c r="N24" i="41"/>
  <c r="R147" i="41"/>
  <c r="P147" i="41"/>
  <c r="N147" i="41"/>
  <c r="R34" i="41"/>
  <c r="P34" i="41"/>
  <c r="N34" i="41"/>
  <c r="R89" i="41"/>
  <c r="P89" i="41"/>
  <c r="N89" i="41"/>
  <c r="R149" i="41"/>
  <c r="P149" i="41"/>
  <c r="N149" i="41"/>
  <c r="R75" i="41"/>
  <c r="P75" i="41"/>
  <c r="N75" i="41"/>
  <c r="R22" i="41"/>
  <c r="P22" i="41"/>
  <c r="N22" i="41"/>
  <c r="R36" i="41"/>
  <c r="P36" i="41"/>
  <c r="N36" i="41"/>
  <c r="R80" i="41"/>
  <c r="P80" i="41"/>
  <c r="N80" i="41"/>
  <c r="R105" i="41"/>
  <c r="P105" i="41"/>
  <c r="N105" i="41"/>
  <c r="R155" i="41"/>
  <c r="P155" i="41"/>
  <c r="N155" i="41"/>
  <c r="R63" i="41"/>
  <c r="P63" i="41"/>
  <c r="N63" i="41"/>
  <c r="R92" i="41"/>
  <c r="P92" i="41"/>
  <c r="N92" i="41"/>
  <c r="R102" i="41"/>
  <c r="P102" i="41"/>
  <c r="N102" i="41"/>
  <c r="R152" i="41"/>
  <c r="P152" i="41"/>
  <c r="N152" i="41"/>
  <c r="R26" i="41"/>
  <c r="P26" i="41"/>
  <c r="N26" i="41"/>
  <c r="R38" i="41"/>
  <c r="P38" i="41"/>
  <c r="N38" i="41"/>
  <c r="R52" i="41"/>
  <c r="P52" i="41"/>
  <c r="N52" i="41"/>
  <c r="R68" i="41"/>
  <c r="P68" i="41"/>
  <c r="N68" i="41"/>
  <c r="R95" i="41"/>
  <c r="P95" i="41"/>
  <c r="N95" i="41"/>
  <c r="R109" i="41"/>
  <c r="P109" i="41"/>
  <c r="N109" i="41"/>
  <c r="R125" i="41"/>
  <c r="P125" i="41"/>
  <c r="N125" i="41"/>
  <c r="R143" i="41"/>
  <c r="P143" i="41"/>
  <c r="N143" i="41"/>
  <c r="R159" i="41"/>
  <c r="P159" i="41"/>
  <c r="N159" i="41"/>
  <c r="R25" i="41"/>
  <c r="P25" i="41"/>
  <c r="N25" i="41"/>
  <c r="R51" i="41"/>
  <c r="P51" i="41"/>
  <c r="N51" i="41"/>
  <c r="R67" i="41"/>
  <c r="P67" i="41"/>
  <c r="N67" i="41"/>
  <c r="R83" i="41"/>
  <c r="P83" i="41"/>
  <c r="N83" i="41"/>
  <c r="R108" i="41"/>
  <c r="P108" i="41"/>
  <c r="N108" i="41"/>
  <c r="R124" i="41"/>
  <c r="P124" i="41"/>
  <c r="N124" i="41"/>
  <c r="R142" i="41"/>
  <c r="P142" i="41"/>
  <c r="N142" i="41"/>
  <c r="R154" i="41"/>
  <c r="P154" i="41"/>
  <c r="N154" i="41"/>
  <c r="R163" i="41"/>
  <c r="P163" i="41"/>
  <c r="N163" i="41"/>
  <c r="R171" i="41"/>
  <c r="P171" i="41"/>
  <c r="N171" i="41"/>
  <c r="R179" i="41"/>
  <c r="P179" i="41"/>
  <c r="N179" i="41"/>
  <c r="R187" i="41"/>
  <c r="P187" i="41"/>
  <c r="N187" i="41"/>
  <c r="R197" i="41"/>
  <c r="P197" i="41"/>
  <c r="N197" i="41"/>
  <c r="R210" i="41"/>
  <c r="P210" i="41"/>
  <c r="N210" i="41"/>
  <c r="R239" i="41"/>
  <c r="P239" i="41"/>
  <c r="N239" i="41"/>
  <c r="R230" i="41"/>
  <c r="P230" i="41"/>
  <c r="N230" i="41"/>
  <c r="P216" i="41"/>
  <c r="N216" i="41"/>
  <c r="R216" i="41"/>
  <c r="L240" i="42" l="1"/>
  <c r="AJ54" i="38" s="1"/>
  <c r="N240" i="42"/>
  <c r="AJ50" i="38" s="1"/>
  <c r="P240" i="42"/>
  <c r="AJ252" i="38" s="1"/>
  <c r="R240" i="42"/>
  <c r="N243" i="41"/>
  <c r="AJ49" i="38" s="1"/>
  <c r="P243" i="41"/>
  <c r="R243" i="41"/>
  <c r="AJ46" i="38" s="1"/>
  <c r="L243" i="41"/>
  <c r="AJ254" i="38" l="1"/>
  <c r="AJ253" i="38"/>
  <c r="AJ205" i="38"/>
  <c r="AJ215" i="38"/>
  <c r="AJ204" i="38"/>
  <c r="AJ237" i="38"/>
  <c r="AJ213" i="38"/>
  <c r="AJ208" i="38"/>
  <c r="AJ212" i="38"/>
  <c r="AJ207" i="38"/>
  <c r="AJ211" i="38"/>
  <c r="AJ206" i="38"/>
  <c r="AJ209" i="38"/>
  <c r="AJ203" i="38"/>
  <c r="AJ256" i="38"/>
  <c r="AJ255" i="38"/>
  <c r="AJ258" i="38"/>
  <c r="AJ257" i="38"/>
  <c r="AJ275" i="38"/>
  <c r="AJ271" i="38"/>
  <c r="AJ267" i="38"/>
  <c r="AJ260" i="38"/>
  <c r="AJ236" i="38"/>
  <c r="AJ232" i="38"/>
  <c r="AJ228" i="38"/>
  <c r="AJ224" i="38"/>
  <c r="AJ220" i="38"/>
  <c r="AJ177" i="38"/>
  <c r="AJ173" i="38"/>
  <c r="AJ169" i="38"/>
  <c r="AJ165" i="38"/>
  <c r="AJ161" i="38"/>
  <c r="AJ157" i="38"/>
  <c r="AJ153" i="38"/>
  <c r="AJ149" i="38"/>
  <c r="AJ145" i="38"/>
  <c r="AJ141" i="38"/>
  <c r="AJ137" i="38"/>
  <c r="AJ133" i="38"/>
  <c r="AJ129" i="38"/>
  <c r="AJ125" i="38"/>
  <c r="AJ121" i="38"/>
  <c r="AJ117" i="38"/>
  <c r="AJ113" i="38"/>
  <c r="AJ109" i="38"/>
  <c r="AJ105" i="38"/>
  <c r="AJ101" i="38"/>
  <c r="AJ97" i="38"/>
  <c r="AJ93" i="38"/>
  <c r="AJ89" i="38"/>
  <c r="AJ85" i="38"/>
  <c r="AJ81" i="38"/>
  <c r="AJ77" i="38"/>
  <c r="AJ73" i="38"/>
  <c r="AJ69" i="38"/>
  <c r="AJ65" i="38"/>
  <c r="AJ61" i="38"/>
  <c r="AJ42" i="38"/>
  <c r="AJ38" i="38"/>
  <c r="AJ32" i="38"/>
  <c r="AJ28" i="38"/>
  <c r="AJ24" i="38"/>
  <c r="AJ20" i="38"/>
  <c r="AJ16" i="38"/>
  <c r="AJ12" i="38"/>
  <c r="AJ8" i="38"/>
  <c r="AJ197" i="38"/>
  <c r="AJ192" i="38"/>
  <c r="AJ188" i="38"/>
  <c r="AJ184" i="38"/>
  <c r="AJ248" i="38"/>
  <c r="AJ244" i="38"/>
  <c r="AJ7" i="38"/>
  <c r="AJ3" i="38"/>
  <c r="AJ181" i="38"/>
  <c r="AJ239" i="38"/>
  <c r="AJ262" i="38"/>
  <c r="AJ57" i="38"/>
  <c r="AJ53" i="38"/>
  <c r="AJ274" i="38"/>
  <c r="AJ270" i="38"/>
  <c r="AJ266" i="38"/>
  <c r="AJ259" i="38"/>
  <c r="AJ235" i="38"/>
  <c r="AJ231" i="38"/>
  <c r="AJ227" i="38"/>
  <c r="AJ223" i="38"/>
  <c r="AJ219" i="38"/>
  <c r="AJ176" i="38"/>
  <c r="AJ172" i="38"/>
  <c r="AJ168" i="38"/>
  <c r="AJ164" i="38"/>
  <c r="AJ160" i="38"/>
  <c r="AJ156" i="38"/>
  <c r="AJ152" i="38"/>
  <c r="AJ148" i="38"/>
  <c r="AJ144" i="38"/>
  <c r="AJ140" i="38"/>
  <c r="AJ136" i="38"/>
  <c r="AJ132" i="38"/>
  <c r="AJ128" i="38"/>
  <c r="AJ124" i="38"/>
  <c r="AJ120" i="38"/>
  <c r="AJ116" i="38"/>
  <c r="AJ112" i="38"/>
  <c r="AJ108" i="38"/>
  <c r="AJ104" i="38"/>
  <c r="AJ100" i="38"/>
  <c r="AJ96" i="38"/>
  <c r="AJ92" i="38"/>
  <c r="AJ88" i="38"/>
  <c r="AJ84" i="38"/>
  <c r="AJ80" i="38"/>
  <c r="AJ76" i="38"/>
  <c r="AJ72" i="38"/>
  <c r="AJ68" i="38"/>
  <c r="AJ64" i="38"/>
  <c r="AJ60" i="38"/>
  <c r="AJ41" i="38"/>
  <c r="AJ31" i="38"/>
  <c r="AJ27" i="38"/>
  <c r="AJ23" i="38"/>
  <c r="AJ19" i="38"/>
  <c r="AJ15" i="38"/>
  <c r="AJ11" i="38"/>
  <c r="AJ200" i="38"/>
  <c r="AJ196" i="38"/>
  <c r="AJ191" i="38"/>
  <c r="AJ187" i="38"/>
  <c r="AJ251" i="38"/>
  <c r="AJ247" i="38"/>
  <c r="AJ243" i="38"/>
  <c r="AJ6" i="38"/>
  <c r="AJ2" i="38"/>
  <c r="AJ180" i="38"/>
  <c r="AJ238" i="38"/>
  <c r="AJ216" i="38"/>
  <c r="AJ56" i="38"/>
  <c r="AJ52" i="38"/>
  <c r="AJ277" i="38"/>
  <c r="AJ273" i="38"/>
  <c r="AJ269" i="38"/>
  <c r="AJ265" i="38"/>
  <c r="AJ234" i="38"/>
  <c r="AJ230" i="38"/>
  <c r="AJ226" i="38"/>
  <c r="AJ222" i="38"/>
  <c r="AJ218" i="38"/>
  <c r="AJ175" i="38"/>
  <c r="AJ171" i="38"/>
  <c r="AJ167" i="38"/>
  <c r="AJ163" i="38"/>
  <c r="AJ159" i="38"/>
  <c r="AJ155" i="38"/>
  <c r="AJ151" i="38"/>
  <c r="AJ147" i="38"/>
  <c r="AJ143" i="38"/>
  <c r="AJ139" i="38"/>
  <c r="AJ135" i="38"/>
  <c r="AJ131" i="38"/>
  <c r="AJ127" i="38"/>
  <c r="AJ123" i="38"/>
  <c r="AJ119" i="38"/>
  <c r="AJ115" i="38"/>
  <c r="AJ111" i="38"/>
  <c r="AJ107" i="38"/>
  <c r="AJ103" i="38"/>
  <c r="AJ99" i="38"/>
  <c r="AJ95" i="38"/>
  <c r="AJ91" i="38"/>
  <c r="AJ87" i="38"/>
  <c r="AJ83" i="38"/>
  <c r="AJ79" i="38"/>
  <c r="AJ75" i="38"/>
  <c r="AJ71" i="38"/>
  <c r="AJ67" i="38"/>
  <c r="AJ63" i="38"/>
  <c r="AJ40" i="38"/>
  <c r="AJ34" i="38"/>
  <c r="AJ30" i="38"/>
  <c r="AJ26" i="38"/>
  <c r="AJ22" i="38"/>
  <c r="AJ18" i="38"/>
  <c r="AJ14" i="38"/>
  <c r="AJ10" i="38"/>
  <c r="AJ199" i="38"/>
  <c r="AJ194" i="38"/>
  <c r="AJ190" i="38"/>
  <c r="AJ186" i="38"/>
  <c r="AJ250" i="38"/>
  <c r="AJ246" i="38"/>
  <c r="AJ242" i="38"/>
  <c r="AJ5" i="38"/>
  <c r="AJ183" i="38"/>
  <c r="AJ179" i="38"/>
  <c r="AJ264" i="38"/>
  <c r="AJ59" i="38"/>
  <c r="AJ55" i="38"/>
  <c r="AJ51" i="38"/>
  <c r="AJ276" i="38"/>
  <c r="AJ221" i="38"/>
  <c r="AJ166" i="38"/>
  <c r="AJ150" i="38"/>
  <c r="AJ134" i="38"/>
  <c r="AJ118" i="38"/>
  <c r="AJ102" i="38"/>
  <c r="AJ86" i="38"/>
  <c r="AJ70" i="38"/>
  <c r="AJ39" i="38"/>
  <c r="AJ21" i="38"/>
  <c r="AJ185" i="38"/>
  <c r="AJ4" i="38"/>
  <c r="AJ272" i="38"/>
  <c r="AJ233" i="38"/>
  <c r="AJ217" i="38"/>
  <c r="AJ162" i="38"/>
  <c r="AJ146" i="38"/>
  <c r="AJ130" i="38"/>
  <c r="AJ114" i="38"/>
  <c r="AJ98" i="38"/>
  <c r="AJ82" i="38"/>
  <c r="AJ66" i="38"/>
  <c r="AJ33" i="38"/>
  <c r="AJ17" i="38"/>
  <c r="AJ198" i="38"/>
  <c r="AJ249" i="38"/>
  <c r="AJ182" i="38"/>
  <c r="AJ268" i="38"/>
  <c r="AJ229" i="38"/>
  <c r="AJ174" i="38"/>
  <c r="AJ158" i="38"/>
  <c r="AJ142" i="38"/>
  <c r="AJ126" i="38"/>
  <c r="AJ110" i="38"/>
  <c r="AJ94" i="38"/>
  <c r="AJ78" i="38"/>
  <c r="AJ62" i="38"/>
  <c r="AJ29" i="38"/>
  <c r="AJ13" i="38"/>
  <c r="AJ193" i="38"/>
  <c r="AJ245" i="38"/>
  <c r="AJ178" i="38"/>
  <c r="AJ58" i="38"/>
  <c r="AJ261" i="38"/>
  <c r="AJ225" i="38"/>
  <c r="AJ170" i="38"/>
  <c r="AJ154" i="38"/>
  <c r="AJ138" i="38"/>
  <c r="AJ122" i="38"/>
  <c r="AJ106" i="38"/>
  <c r="AJ90" i="38"/>
  <c r="AJ74" i="38"/>
  <c r="AJ43" i="38"/>
  <c r="AJ25" i="38"/>
  <c r="AJ9" i="38"/>
  <c r="AJ189" i="38"/>
  <c r="AJ240" i="38"/>
  <c r="AJ263" i="38"/>
  <c r="AJ202" i="38"/>
  <c r="AJ44" i="38"/>
  <c r="AJ241" i="38"/>
  <c r="AJ37" i="38"/>
  <c r="AJ48" i="38"/>
  <c r="AJ36" i="38"/>
  <c r="AJ214" i="38"/>
  <c r="AJ35" i="38"/>
  <c r="AJ201" i="38"/>
  <c r="AJ47" i="38"/>
  <c r="AJ45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28E9382-54A3-447A-96DC-F80DD11C2C02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F7E3399-12A6-4457-AEE6-A20CEF132AEF}" name="WorksheetConnection_UDS_30042024_UNICAS!$A$1:$CP$61152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UDS_30042024_UNICASA1CP611521"/>
        </x15:connection>
      </ext>
    </extLst>
  </connection>
</connections>
</file>

<file path=xl/sharedStrings.xml><?xml version="1.0" encoding="utf-8"?>
<sst xmlns="http://schemas.openxmlformats.org/spreadsheetml/2006/main" count="11139" uniqueCount="1229">
  <si>
    <t>SI</t>
  </si>
  <si>
    <t>RegionalUDS</t>
  </si>
  <si>
    <t>MunicipioUDS</t>
  </si>
  <si>
    <t>Cauca</t>
  </si>
  <si>
    <t>Nariño</t>
  </si>
  <si>
    <t>La Tola</t>
  </si>
  <si>
    <t>Total general</t>
  </si>
  <si>
    <t>TipoUnidad</t>
  </si>
  <si>
    <t>TipoDocumentoEC</t>
  </si>
  <si>
    <t>NumeroDocumentoEC</t>
  </si>
  <si>
    <t>TipoOrganizacionEC</t>
  </si>
  <si>
    <t>CodigoDepartamentoEC</t>
  </si>
  <si>
    <t>DepartamentoEC</t>
  </si>
  <si>
    <t>CodigoMunicipioEC</t>
  </si>
  <si>
    <t>MunicipioEC</t>
  </si>
  <si>
    <t>RegionalContrato</t>
  </si>
  <si>
    <t>MacroRegionContrato</t>
  </si>
  <si>
    <t>IdContrato</t>
  </si>
  <si>
    <t>NumeroContrato</t>
  </si>
  <si>
    <t>CodigoRegionalUDS</t>
  </si>
  <si>
    <t>CodigoUnidadServicioUDS</t>
  </si>
  <si>
    <t>UnidadServicioUDS</t>
  </si>
  <si>
    <t>CentroZonalUDS</t>
  </si>
  <si>
    <t>ZonaUbicacionUDS</t>
  </si>
  <si>
    <t>CodigoDepartamentoUDS</t>
  </si>
  <si>
    <t>DepartamentoUDS</t>
  </si>
  <si>
    <t>CodigoMunicipioUDS</t>
  </si>
  <si>
    <t>CuposUDS</t>
  </si>
  <si>
    <t>CuposServicioUDS</t>
  </si>
  <si>
    <t>Servicio</t>
  </si>
  <si>
    <t>Modalidad</t>
  </si>
  <si>
    <t>EstadoUDS</t>
  </si>
  <si>
    <t>EsGeoreferenciada</t>
  </si>
  <si>
    <t>LatitudUDS</t>
  </si>
  <si>
    <t>LongitudUDS</t>
  </si>
  <si>
    <t>PEDT</t>
  </si>
  <si>
    <t>CLIMA</t>
  </si>
  <si>
    <t>CLIMA HOMOLOGADO</t>
  </si>
  <si>
    <t>UNIDAD DE SERVICIO</t>
  </si>
  <si>
    <t>NUMERO DE IDENTIFICACION TRIBUTARIA</t>
  </si>
  <si>
    <t>FUNDACIONES</t>
  </si>
  <si>
    <t>NULL</t>
  </si>
  <si>
    <t>C</t>
  </si>
  <si>
    <t>HCB - COMUNITARIO</t>
  </si>
  <si>
    <t>Comunitaria</t>
  </si>
  <si>
    <t>ACTIVA</t>
  </si>
  <si>
    <t>Templado</t>
  </si>
  <si>
    <t>CALIDO</t>
  </si>
  <si>
    <t>COMUNITARIA KIT 1</t>
  </si>
  <si>
    <t>BOGOTA D.C.</t>
  </si>
  <si>
    <t>BOGOTA, D.C.</t>
  </si>
  <si>
    <t>HOGARES INFANTILES - INSTITUCIONAL</t>
  </si>
  <si>
    <t>Institucional</t>
  </si>
  <si>
    <t>INSTIT KIT 2</t>
  </si>
  <si>
    <t>LOS PITUFOS 1</t>
  </si>
  <si>
    <t>ASOCIACIONES DE PADRES DE FAMILIA</t>
  </si>
  <si>
    <t>R</t>
  </si>
  <si>
    <t>MAGDALENA</t>
  </si>
  <si>
    <t>LOS POLLITOS</t>
  </si>
  <si>
    <t>EL JARDIN</t>
  </si>
  <si>
    <t>LOS OSITOS</t>
  </si>
  <si>
    <t>LOS PEQUEÑINES</t>
  </si>
  <si>
    <t>LOS PINGUINOS</t>
  </si>
  <si>
    <t>INSTIT KIT 3</t>
  </si>
  <si>
    <t>INSTIT KIT 1</t>
  </si>
  <si>
    <t>ASOCIACIONES</t>
  </si>
  <si>
    <t>LOS PITUFOS</t>
  </si>
  <si>
    <t>PIOLIN</t>
  </si>
  <si>
    <t>INSTIT KIT 4</t>
  </si>
  <si>
    <t>CDI SIN ARRIENDO  - INSTITUCIONAL</t>
  </si>
  <si>
    <t>Frío</t>
  </si>
  <si>
    <t>FRIO</t>
  </si>
  <si>
    <t>CORPORACIONES</t>
  </si>
  <si>
    <t>COOPERATIVAS</t>
  </si>
  <si>
    <t>CHOCÓ</t>
  </si>
  <si>
    <t xml:space="preserve">QUIBDO </t>
  </si>
  <si>
    <t>Cálido húmedo</t>
  </si>
  <si>
    <t>Argelia</t>
  </si>
  <si>
    <t>LOS CARIÑOSITOS</t>
  </si>
  <si>
    <t>LA ESPERANZA</t>
  </si>
  <si>
    <t>COMUNITARIA KIT 4</t>
  </si>
  <si>
    <t>LOS INQUIETOS</t>
  </si>
  <si>
    <t>LAS PICARDIAS</t>
  </si>
  <si>
    <t>LOS BULLICIOSOS</t>
  </si>
  <si>
    <t>LOS DELFINES</t>
  </si>
  <si>
    <t>LOS SIMPSON</t>
  </si>
  <si>
    <t>CAPERUCITA ROJA</t>
  </si>
  <si>
    <t>LOS ANGELITOS</t>
  </si>
  <si>
    <t>7.58.18. N</t>
  </si>
  <si>
    <t>PULGARCITO</t>
  </si>
  <si>
    <t>LOS CAPULLITOS</t>
  </si>
  <si>
    <t>CHAPARRAL</t>
  </si>
  <si>
    <t>PRADERA</t>
  </si>
  <si>
    <t>LA PALMERA</t>
  </si>
  <si>
    <t>7.28.43,3. N</t>
  </si>
  <si>
    <t>LAS PALMERAS</t>
  </si>
  <si>
    <t>BOLÍVAR</t>
  </si>
  <si>
    <t>SAN PABLO</t>
  </si>
  <si>
    <t>8.1.50. N</t>
  </si>
  <si>
    <t>DIOS ES AMOR</t>
  </si>
  <si>
    <t>75.44.48. O</t>
  </si>
  <si>
    <t>EL RECREO</t>
  </si>
  <si>
    <t>LOS SALTARINES</t>
  </si>
  <si>
    <t>DIVINO NIÑO</t>
  </si>
  <si>
    <t>CARITAS FELICES</t>
  </si>
  <si>
    <t>75.17.17. O</t>
  </si>
  <si>
    <t>LA AVENIDA</t>
  </si>
  <si>
    <t>Chocó</t>
  </si>
  <si>
    <t>CZ RIOSUCIO</t>
  </si>
  <si>
    <t>LUCERITOS</t>
  </si>
  <si>
    <t>GRANADA</t>
  </si>
  <si>
    <t>LOS PITUFOS 2</t>
  </si>
  <si>
    <t>COMUNITARIA KIT 2</t>
  </si>
  <si>
    <t>MIS PEQUEÑOS ANGELITOS</t>
  </si>
  <si>
    <t>MIS TRAVESURAS</t>
  </si>
  <si>
    <t>MIS ANGELITOS</t>
  </si>
  <si>
    <t>LOS ANGELES</t>
  </si>
  <si>
    <t>EL TREN DE LA ALEGRIA</t>
  </si>
  <si>
    <t>MI SEGUNDO HOGAR</t>
  </si>
  <si>
    <t>MIS PEQUEÑAS TRAVESURAS</t>
  </si>
  <si>
    <t>LA PLAYITA</t>
  </si>
  <si>
    <t>ANGELITOS</t>
  </si>
  <si>
    <t>BLANCA NIEVES</t>
  </si>
  <si>
    <t>HCB  AGRUPADOS - COMUNITARIO</t>
  </si>
  <si>
    <t>PASTORCITOS</t>
  </si>
  <si>
    <t>MI PRIMERA INFANCIA</t>
  </si>
  <si>
    <t>SONRISITAS</t>
  </si>
  <si>
    <t>San Pablo</t>
  </si>
  <si>
    <t>LOS PRINCIPITOS</t>
  </si>
  <si>
    <t>MI PRIMER PASO</t>
  </si>
  <si>
    <t>MIS PRIMERAS TRAVESURAS</t>
  </si>
  <si>
    <t>LA CASITA ENCANTADA</t>
  </si>
  <si>
    <t>LOS TOPITOS</t>
  </si>
  <si>
    <t>TRAVESURAS</t>
  </si>
  <si>
    <t>Chaparral</t>
  </si>
  <si>
    <t>LOS PEQUEÑOS GIGANTES</t>
  </si>
  <si>
    <t>Bolívar</t>
  </si>
  <si>
    <t>GOTICAS DE AMOR</t>
  </si>
  <si>
    <t>LOS PEQUEÑITOS</t>
  </si>
  <si>
    <t>LA SIRENITA</t>
  </si>
  <si>
    <t>MI FELICIDAD</t>
  </si>
  <si>
    <t>CARITA FELIZ</t>
  </si>
  <si>
    <t xml:space="preserve">ARENAL </t>
  </si>
  <si>
    <t>CZ SIMITI</t>
  </si>
  <si>
    <t>Arenal</t>
  </si>
  <si>
    <t>Cálido seco</t>
  </si>
  <si>
    <t>Calamar</t>
  </si>
  <si>
    <t>LAS DELICIAS</t>
  </si>
  <si>
    <t>AMOR Y PAZ</t>
  </si>
  <si>
    <t>Morales</t>
  </si>
  <si>
    <t>LAS PALMAS</t>
  </si>
  <si>
    <t>Santa Rosa Del Sur</t>
  </si>
  <si>
    <t>LOS GIGANTES</t>
  </si>
  <si>
    <t>MI PEQUEÑO JARDIN</t>
  </si>
  <si>
    <t>COMUNITARIA KIT 3</t>
  </si>
  <si>
    <t>SEMILLITAS DE LUZ</t>
  </si>
  <si>
    <t>MI MUNDO MAGICO</t>
  </si>
  <si>
    <t>SANTA HELENA</t>
  </si>
  <si>
    <t>5.4.6. N</t>
  </si>
  <si>
    <t>CZ NORTE</t>
  </si>
  <si>
    <t xml:space="preserve">RIOSUCIO </t>
  </si>
  <si>
    <t>FLORENCIA</t>
  </si>
  <si>
    <t>CAQUETÁ</t>
  </si>
  <si>
    <t>Caquetá</t>
  </si>
  <si>
    <t>CZ FLORENCIA 1</t>
  </si>
  <si>
    <t>La Montañita</t>
  </si>
  <si>
    <t>MIS PRIMERAS SONRISAS</t>
  </si>
  <si>
    <t>CZ PUERTO RICO</t>
  </si>
  <si>
    <t>El Doncello</t>
  </si>
  <si>
    <t>El Paujil</t>
  </si>
  <si>
    <t>San Vicente Del Caguan</t>
  </si>
  <si>
    <t>CAUCA</t>
  </si>
  <si>
    <t>EL CHARCO</t>
  </si>
  <si>
    <t>CZ SUR</t>
  </si>
  <si>
    <t>EL AMANECER</t>
  </si>
  <si>
    <t xml:space="preserve">VALLE DEL CAUCA </t>
  </si>
  <si>
    <t>CALI</t>
  </si>
  <si>
    <t>CAJIBIO</t>
  </si>
  <si>
    <t>CZ CENTRO</t>
  </si>
  <si>
    <t>Cajibio</t>
  </si>
  <si>
    <t>PIENDAMO - TUNIA</t>
  </si>
  <si>
    <t>El Tambo</t>
  </si>
  <si>
    <t>CDI AMANECER TAMBEÑO QUILCACE</t>
  </si>
  <si>
    <t>2.19.18,05. N</t>
  </si>
  <si>
    <t>76.51.55,18. O</t>
  </si>
  <si>
    <t>Mercaderes</t>
  </si>
  <si>
    <t>PATIA</t>
  </si>
  <si>
    <t>NARIÑO</t>
  </si>
  <si>
    <t>Santander De Quilichao</t>
  </si>
  <si>
    <t>SEMILLAS 2 CORREGIMIENTO MONDOMO</t>
  </si>
  <si>
    <t>2.53.25,80. N</t>
  </si>
  <si>
    <t>76.33.13,51. O</t>
  </si>
  <si>
    <t>LOS LAURELES</t>
  </si>
  <si>
    <t>LAS CABAÑITAS</t>
  </si>
  <si>
    <t>76.14.20,54. O</t>
  </si>
  <si>
    <t>MIS OSITOS 2</t>
  </si>
  <si>
    <t>LOS CONSENTIDOS</t>
  </si>
  <si>
    <t>75.19.36. O</t>
  </si>
  <si>
    <t>LAS ABEJITAS</t>
  </si>
  <si>
    <t>LOS CACHORRITOS</t>
  </si>
  <si>
    <t>META</t>
  </si>
  <si>
    <t>CIENAGA</t>
  </si>
  <si>
    <t>LA GUAJIRA</t>
  </si>
  <si>
    <t>TOLIMA</t>
  </si>
  <si>
    <t>EL REFUGIO</t>
  </si>
  <si>
    <t>CZ QUIBDO</t>
  </si>
  <si>
    <t>ISTMINA</t>
  </si>
  <si>
    <t>Acandi</t>
  </si>
  <si>
    <t>CZ ISTMINA</t>
  </si>
  <si>
    <t>77.4.53. O</t>
  </si>
  <si>
    <t>5.4.35. N</t>
  </si>
  <si>
    <t>DIANA MARCELA MENA</t>
  </si>
  <si>
    <t>Condoto</t>
  </si>
  <si>
    <t>5.5.40,43. N</t>
  </si>
  <si>
    <t>76.39.10,93. O</t>
  </si>
  <si>
    <t>GLADYS COPETE PALACIOS</t>
  </si>
  <si>
    <t>5.5.19,22. N</t>
  </si>
  <si>
    <t>76.39.6,02. O</t>
  </si>
  <si>
    <t>El Litoral Del San Juan</t>
  </si>
  <si>
    <t>DIANA MARCELA MORENO</t>
  </si>
  <si>
    <t>4.20.31,20. N</t>
  </si>
  <si>
    <t>77.0.35,40. O</t>
  </si>
  <si>
    <t>MIREYZA BURGARA SOBRICAMA</t>
  </si>
  <si>
    <t>4.22.59,17. N</t>
  </si>
  <si>
    <t>77.18.9,58. O</t>
  </si>
  <si>
    <t>AASTRID NEGRIA GARCIA</t>
  </si>
  <si>
    <t>4.11.5,49. N</t>
  </si>
  <si>
    <t>77.25.24,81. O</t>
  </si>
  <si>
    <t>ERCIMILIA GARCIA TASCON</t>
  </si>
  <si>
    <t>4.12.58,85. N</t>
  </si>
  <si>
    <t>77.22.1,63. O</t>
  </si>
  <si>
    <t>GISELA CHAMARRA CHAMAPURO</t>
  </si>
  <si>
    <t>4.11.39,15. N</t>
  </si>
  <si>
    <t>77.20.1,42. O</t>
  </si>
  <si>
    <t>LILIANA CHIRIPUA CHIRIMIA</t>
  </si>
  <si>
    <t>4.19.40,17. N</t>
  </si>
  <si>
    <t>77.18.9,56. O</t>
  </si>
  <si>
    <t>MERCEDITA CHICHILINANO</t>
  </si>
  <si>
    <t>4.10.7,56. N</t>
  </si>
  <si>
    <t>77.22.56,24. O</t>
  </si>
  <si>
    <t>Medio Atrato</t>
  </si>
  <si>
    <t>Medio San Juan</t>
  </si>
  <si>
    <t>Sipi</t>
  </si>
  <si>
    <t>Unguia</t>
  </si>
  <si>
    <t>La Guajira</t>
  </si>
  <si>
    <t xml:space="preserve">VILLANUEVA </t>
  </si>
  <si>
    <t>CZ FONSECA</t>
  </si>
  <si>
    <t>San Juan Del Cesar</t>
  </si>
  <si>
    <t>Magdalena</t>
  </si>
  <si>
    <t>CZ CIENAGA</t>
  </si>
  <si>
    <t>Cienaga</t>
  </si>
  <si>
    <t>MUNDO DE ILUSIONES</t>
  </si>
  <si>
    <t>11.0.49,73. N</t>
  </si>
  <si>
    <t>74.15.5,842. O</t>
  </si>
  <si>
    <t>ALEGRIA INFANTIL</t>
  </si>
  <si>
    <t>Meta</t>
  </si>
  <si>
    <t>MI RANCHITO</t>
  </si>
  <si>
    <t>LAS TRAVESURAS</t>
  </si>
  <si>
    <t>LOS CORAZONCITOS</t>
  </si>
  <si>
    <t>LOS BAMBIS</t>
  </si>
  <si>
    <t>CZ GRANADA</t>
  </si>
  <si>
    <t>Mesetas</t>
  </si>
  <si>
    <t>LOS SUPERNIÑOS</t>
  </si>
  <si>
    <t>3.23.8,63. N</t>
  </si>
  <si>
    <t>74.2.44,71. O</t>
  </si>
  <si>
    <t>EL JARDIN 2</t>
  </si>
  <si>
    <t>Puerto Concordia</t>
  </si>
  <si>
    <t>CARITAS TIERNAS</t>
  </si>
  <si>
    <t>Vistahermosa</t>
  </si>
  <si>
    <t>PEQUEÑAS SONRISAS</t>
  </si>
  <si>
    <t>LOS INFANTILES</t>
  </si>
  <si>
    <t>PUTUMAYO</t>
  </si>
  <si>
    <t>MOCOA</t>
  </si>
  <si>
    <t>SAN ANDRES DE TUMACO</t>
  </si>
  <si>
    <t>CZ TUMACO</t>
  </si>
  <si>
    <t>PEQUEÑOS ANGELITOS 2</t>
  </si>
  <si>
    <t>San Andres De Tumaco</t>
  </si>
  <si>
    <t>FLORECITAS</t>
  </si>
  <si>
    <t>MENTES CREATIVAS</t>
  </si>
  <si>
    <t>SEMILLITAS DEL MAÑANA</t>
  </si>
  <si>
    <t>LOS GATICOS</t>
  </si>
  <si>
    <t>San Miguel</t>
  </si>
  <si>
    <t>MI DULCE REFUGIO</t>
  </si>
  <si>
    <t>Tolima</t>
  </si>
  <si>
    <t>CZ CHAPARRAL</t>
  </si>
  <si>
    <t>EL PAUJIL</t>
  </si>
  <si>
    <t>Planadas</t>
  </si>
  <si>
    <t>3.2.29. N</t>
  </si>
  <si>
    <t>75.44.9. O</t>
  </si>
  <si>
    <t>VALLE DEL CAUCA</t>
  </si>
  <si>
    <t>Valle Del Cauca</t>
  </si>
  <si>
    <t>CZ PALMIRA</t>
  </si>
  <si>
    <t xml:space="preserve">LOS ROSALES </t>
  </si>
  <si>
    <t>Pradera</t>
  </si>
  <si>
    <t>3.25.27,22. N</t>
  </si>
  <si>
    <t>76.14.33,33. O</t>
  </si>
  <si>
    <t>3.25.4,62. N</t>
  </si>
  <si>
    <t>76.14.19,40. O</t>
  </si>
  <si>
    <t>3.25.30,89. N</t>
  </si>
  <si>
    <t>76.14.50,52. O</t>
  </si>
  <si>
    <t>74.46.45. O</t>
  </si>
  <si>
    <t>MI PRIMER HOGAR</t>
  </si>
  <si>
    <t>PEQUEÑAS TRAVESURAS</t>
  </si>
  <si>
    <t>EL ESFUERZO</t>
  </si>
  <si>
    <t>10.46.39. N</t>
  </si>
  <si>
    <t>Putumayo</t>
  </si>
  <si>
    <t>CZ MOCOA</t>
  </si>
  <si>
    <t>Mocoa</t>
  </si>
  <si>
    <t>ORITO</t>
  </si>
  <si>
    <t>CZ LA HORMIGA</t>
  </si>
  <si>
    <t>Orito</t>
  </si>
  <si>
    <t>SONRISA INFANTIL</t>
  </si>
  <si>
    <t>CZ PUERTO ASIS</t>
  </si>
  <si>
    <t>Puerto Asis</t>
  </si>
  <si>
    <t>Puerto Caicedo</t>
  </si>
  <si>
    <t>Puerto Guzman</t>
  </si>
  <si>
    <t>0.44.3,53. N</t>
  </si>
  <si>
    <t>75.25.32,64. O</t>
  </si>
  <si>
    <t>75.35.22. O</t>
  </si>
  <si>
    <t>Puerto Leguizamo</t>
  </si>
  <si>
    <t>Valle Del Guamuez</t>
  </si>
  <si>
    <t>Villagarzon</t>
  </si>
  <si>
    <t>MIS PEQUEÑOS GATEADORES</t>
  </si>
  <si>
    <t>GUAVIARE</t>
  </si>
  <si>
    <t>Guaviare</t>
  </si>
  <si>
    <t>CZ SAN JOSE DE GUAVIARE</t>
  </si>
  <si>
    <t>San Jose Del Guaviare</t>
  </si>
  <si>
    <t>2.33.20,40. N</t>
  </si>
  <si>
    <t>72.37.55,52. O</t>
  </si>
  <si>
    <t>LA PEQUEÑA LUCY</t>
  </si>
  <si>
    <t>2.33.38,3328. N</t>
  </si>
  <si>
    <t>72.37.49,324. O</t>
  </si>
  <si>
    <t>2.34.47,66. N</t>
  </si>
  <si>
    <t>72.38.26,26. O</t>
  </si>
  <si>
    <t>2.33.35,96. N</t>
  </si>
  <si>
    <t>72.38.38,89. O</t>
  </si>
  <si>
    <t>2.34.33,0. N</t>
  </si>
  <si>
    <t>72.38.3,5. O</t>
  </si>
  <si>
    <t>2.33.23,29. N</t>
  </si>
  <si>
    <t>72.38.36,27. O</t>
  </si>
  <si>
    <t>El Retorno</t>
  </si>
  <si>
    <t>GRACIAS A DIOS</t>
  </si>
  <si>
    <t>LOS PAVITOS</t>
  </si>
  <si>
    <t>ALEGRIA Y ESPERANZA</t>
  </si>
  <si>
    <t>8.27.5,82. N</t>
  </si>
  <si>
    <t>73.56.4,07. O</t>
  </si>
  <si>
    <t>MORALES_LOS NIUPIS_LUXURI JIMENEZ</t>
  </si>
  <si>
    <t>8.8.36,78. N</t>
  </si>
  <si>
    <t>73.46.40,53. O</t>
  </si>
  <si>
    <t>MORALES_LOS CONSENTIDOS_NANCY LOPEZ</t>
  </si>
  <si>
    <t>MORALES_LOS PRINCIPITOS_EMMA MERCEDES ORTIZ</t>
  </si>
  <si>
    <t>8.20.18,88. N</t>
  </si>
  <si>
    <t>73.46.41,38. O</t>
  </si>
  <si>
    <t>MORALES_MIS ANGELITOS_CRISTINA PAYARES</t>
  </si>
  <si>
    <t>8.19.7,43. N</t>
  </si>
  <si>
    <t>73.55.31,22. O</t>
  </si>
  <si>
    <t>MORALES_LOS TRAVIESOS_DILIA CUESTA</t>
  </si>
  <si>
    <t>8.20.45,17. N</t>
  </si>
  <si>
    <t>73.53.2,054. O</t>
  </si>
  <si>
    <t>MORALES_MIS ANGELITOS 2_SANDRA PATRICIA</t>
  </si>
  <si>
    <t>8.25.6,23. N</t>
  </si>
  <si>
    <t>73.50.47,34. O</t>
  </si>
  <si>
    <t>MORALES_MIS TRAVESURAS_LUZ DARIS FONSECA</t>
  </si>
  <si>
    <t>MORALES_LOS CHIQUITINES_LAID MORA MARQUEZ</t>
  </si>
  <si>
    <t>MORALES_LOS SIETE ENANITOS_AMPARO NARANJO</t>
  </si>
  <si>
    <t>7.28.57,1. N</t>
  </si>
  <si>
    <t>73.55.27,7. O</t>
  </si>
  <si>
    <t>7.28.48,6. N</t>
  </si>
  <si>
    <t>73.55.34,5. O</t>
  </si>
  <si>
    <t>73.55.25,6. O</t>
  </si>
  <si>
    <t>7.36.11,2. N</t>
  </si>
  <si>
    <t>74.00.54,0. O</t>
  </si>
  <si>
    <t>7.40.40,9. N</t>
  </si>
  <si>
    <t>74.01.17,5. O</t>
  </si>
  <si>
    <t>LOS PECOSITOS</t>
  </si>
  <si>
    <t>7.40.11. N</t>
  </si>
  <si>
    <t>73.56.12,6. O</t>
  </si>
  <si>
    <t>7.28.59. N</t>
  </si>
  <si>
    <t>73.55.29,2. O</t>
  </si>
  <si>
    <t>7.34.11,3. N</t>
  </si>
  <si>
    <t>73.54.43,1. O</t>
  </si>
  <si>
    <t>7.33.0,9. N</t>
  </si>
  <si>
    <t>73.52.23,4. O</t>
  </si>
  <si>
    <t>7.31.7,3. N</t>
  </si>
  <si>
    <t>73.56.10,0. O</t>
  </si>
  <si>
    <t>MI CORDERITO</t>
  </si>
  <si>
    <t>7.57.43,18. N</t>
  </si>
  <si>
    <t>74.2.56,35. O</t>
  </si>
  <si>
    <t>7.57.42,5. N</t>
  </si>
  <si>
    <t>74.03.14,7. O</t>
  </si>
  <si>
    <t>7.57.48,96. N</t>
  </si>
  <si>
    <t>74.3.29,78. O</t>
  </si>
  <si>
    <t>CARRUSEL FELIZ</t>
  </si>
  <si>
    <t>7.57.34,47. N</t>
  </si>
  <si>
    <t>74.3.3,19. O</t>
  </si>
  <si>
    <t>7.56.25,224. N</t>
  </si>
  <si>
    <t>74.13.44,914. O</t>
  </si>
  <si>
    <t>8.2.16,66. N</t>
  </si>
  <si>
    <t>74.4.43,95. O</t>
  </si>
  <si>
    <t>7.47.49,632. N</t>
  </si>
  <si>
    <t>74.11.9,157. O</t>
  </si>
  <si>
    <t>8.3.35,82. N</t>
  </si>
  <si>
    <t>74.9.8,45. O</t>
  </si>
  <si>
    <t>LA SONRISA DEL NIÑO</t>
  </si>
  <si>
    <t>LOS PETALOS</t>
  </si>
  <si>
    <t>MI CUNITA</t>
  </si>
  <si>
    <t>BABYS</t>
  </si>
  <si>
    <t>EL DONCELLO</t>
  </si>
  <si>
    <t>HOGAR INFANTIL EL DONCELLO</t>
  </si>
  <si>
    <t>1.40.40. N</t>
  </si>
  <si>
    <t>H.I. EL PAUJIL</t>
  </si>
  <si>
    <t>1.34.16. N</t>
  </si>
  <si>
    <t xml:space="preserve">LA MONTAÑITA </t>
  </si>
  <si>
    <t>HOGAR INFANTIL LA MONTAÑITA</t>
  </si>
  <si>
    <t>1.28.46,54. N</t>
  </si>
  <si>
    <t>75.26.9,17. O</t>
  </si>
  <si>
    <t>2.6.58. N</t>
  </si>
  <si>
    <t>2.7.25. N</t>
  </si>
  <si>
    <t>74.33.16. O</t>
  </si>
  <si>
    <t>1.56.29. N</t>
  </si>
  <si>
    <t>74.43.33. O</t>
  </si>
  <si>
    <t>PILLIN PIOLIN</t>
  </si>
  <si>
    <t>2.44.42,45. N</t>
  </si>
  <si>
    <t>75.3.4,80. O</t>
  </si>
  <si>
    <t>1.55.28. N</t>
  </si>
  <si>
    <t>74.41.28. O</t>
  </si>
  <si>
    <t>HOGAR INFANTIL DIVINO NIÑO</t>
  </si>
  <si>
    <t>CDI INST CONSTRUCTORES DEL FUTURO</t>
  </si>
  <si>
    <t>02.27.9,14. N</t>
  </si>
  <si>
    <t>77.14.2,03. O</t>
  </si>
  <si>
    <t>HOGAR INFANTIL CAJIBIO</t>
  </si>
  <si>
    <t>2.37.17,04. N</t>
  </si>
  <si>
    <t>76.34.12. O</t>
  </si>
  <si>
    <t>CDI SEMILLEROS DE PAZ DE MERCADERES</t>
  </si>
  <si>
    <t>1.47.13,81. N</t>
  </si>
  <si>
    <t>77.10.1,21. O</t>
  </si>
  <si>
    <t>76.14.0,01. O</t>
  </si>
  <si>
    <t>10.46.28. N</t>
  </si>
  <si>
    <t>73.8.59. O</t>
  </si>
  <si>
    <t>LA VIÑA</t>
  </si>
  <si>
    <t>75.28.47,84. O</t>
  </si>
  <si>
    <t>BULLICIOSOS 1</t>
  </si>
  <si>
    <t>8.22.6,37. N</t>
  </si>
  <si>
    <t>77.11.35,59. O</t>
  </si>
  <si>
    <t>8.24.18,67. N</t>
  </si>
  <si>
    <t>77.11.24,22. O</t>
  </si>
  <si>
    <t>PEQUEÑIN ACANDI</t>
  </si>
  <si>
    <t>8.19.23,35. N</t>
  </si>
  <si>
    <t>77.12.4,79. O</t>
  </si>
  <si>
    <t>8.30.24,03. N</t>
  </si>
  <si>
    <t>77.16.38,63. O</t>
  </si>
  <si>
    <t>MIS ANGELES EN UNION</t>
  </si>
  <si>
    <t>8.20.48. N</t>
  </si>
  <si>
    <t>77.8.56. O</t>
  </si>
  <si>
    <t>8.30.41,93. N</t>
  </si>
  <si>
    <t>77.16.43,26. O</t>
  </si>
  <si>
    <t>8.21.43,97. N</t>
  </si>
  <si>
    <t>77.6.35,84. O</t>
  </si>
  <si>
    <t>8.24.41. N</t>
  </si>
  <si>
    <t>77.15.30. O</t>
  </si>
  <si>
    <t>LOS POLLITOS ACANDI</t>
  </si>
  <si>
    <t>8.21.30,67. N</t>
  </si>
  <si>
    <t>77.9.57,08. O</t>
  </si>
  <si>
    <t>KATIO</t>
  </si>
  <si>
    <t>8.30.26,88. N</t>
  </si>
  <si>
    <t>77.16.36,90. O</t>
  </si>
  <si>
    <t>8.38.2,65. N</t>
  </si>
  <si>
    <t>77.20.59,91. O</t>
  </si>
  <si>
    <t>8.39.39,84. N</t>
  </si>
  <si>
    <t>77.21.55,43. O</t>
  </si>
  <si>
    <t>8.23.2,81. N</t>
  </si>
  <si>
    <t>77.7.17,23. O</t>
  </si>
  <si>
    <t>REBAÑITO</t>
  </si>
  <si>
    <t>8.24.39,23. N</t>
  </si>
  <si>
    <t>77.10.39,62. O</t>
  </si>
  <si>
    <t>LUZ DEL MUNDO</t>
  </si>
  <si>
    <t>8.23.13,02. N</t>
  </si>
  <si>
    <t>77.14.47,36. O</t>
  </si>
  <si>
    <t>BUEN DIOS</t>
  </si>
  <si>
    <t>8.21.17,14. N</t>
  </si>
  <si>
    <t>77.9.10,61. O</t>
  </si>
  <si>
    <t>LAS OVEJAS</t>
  </si>
  <si>
    <t>8.24.16,48. N</t>
  </si>
  <si>
    <t>77.11.30,95. O</t>
  </si>
  <si>
    <t>8.24.13,49. N</t>
  </si>
  <si>
    <t>77.15.33,12. O</t>
  </si>
  <si>
    <t>LAS FRONTERAS HCB</t>
  </si>
  <si>
    <t>8.30.30,30. N</t>
  </si>
  <si>
    <t>77.16.40,11. O</t>
  </si>
  <si>
    <t>FLOR MARY SUAREZ HURTADO</t>
  </si>
  <si>
    <t>5.5.33,16. N</t>
  </si>
  <si>
    <t>76.39.11,48. O</t>
  </si>
  <si>
    <t xml:space="preserve">MARLIN ANDREA PEREA MOSQUERA </t>
  </si>
  <si>
    <t>5.5.30,71. N</t>
  </si>
  <si>
    <t>76.39.10,87. O</t>
  </si>
  <si>
    <t>PETRONA MOSQUERA ASPRILLA</t>
  </si>
  <si>
    <t>5.5.50,20. N</t>
  </si>
  <si>
    <t>76.39.13,59. O</t>
  </si>
  <si>
    <t>CARMEN DORILA IBARGUEN LOPEZ</t>
  </si>
  <si>
    <t>5.4.22,94. N</t>
  </si>
  <si>
    <t>76.38.33,90. O</t>
  </si>
  <si>
    <t>GENARINA MORENO ASPRILLA</t>
  </si>
  <si>
    <t>5.3.10,33. N</t>
  </si>
  <si>
    <t>76.38.57,57. O</t>
  </si>
  <si>
    <t>LUZ MARY PEREA RUIZ</t>
  </si>
  <si>
    <t>5.5.38,63. N</t>
  </si>
  <si>
    <t>76.39.18,08. O</t>
  </si>
  <si>
    <t>NANCY JUDITH PALACIOS MOSQUERA</t>
  </si>
  <si>
    <t>5.5.37,72. N</t>
  </si>
  <si>
    <t>76.39.13,53. O</t>
  </si>
  <si>
    <t>MARTHA CECILIA RIVAS ASPRILLA</t>
  </si>
  <si>
    <t>5.5.3,63. N</t>
  </si>
  <si>
    <t>76.39.2,01. O</t>
  </si>
  <si>
    <t>ANA LUCY VELASQUEZ IBARGUEN</t>
  </si>
  <si>
    <t>5.5.27,26. N</t>
  </si>
  <si>
    <t>76.39.0,97. O</t>
  </si>
  <si>
    <t>ARGEMIA CHAMARRA ISMARE</t>
  </si>
  <si>
    <t>4.23.0,77. N</t>
  </si>
  <si>
    <t>77.19.11,72. O</t>
  </si>
  <si>
    <t>SAMARY GRANADOS MURILLO</t>
  </si>
  <si>
    <t>4.24.46. N</t>
  </si>
  <si>
    <t>77.0.34. O</t>
  </si>
  <si>
    <t>KENNY VENTE VALENCIA</t>
  </si>
  <si>
    <t>4.15.43,958. N</t>
  </si>
  <si>
    <t>77.21.57,226. O</t>
  </si>
  <si>
    <t>ROCIO CARDENAS MOSQUERA</t>
  </si>
  <si>
    <t>ROSALBA BURGARA CHEUCARAMA</t>
  </si>
  <si>
    <t>4.22.58,17. N</t>
  </si>
  <si>
    <t>LUZ SOIDE WAITOTO LIZALDA</t>
  </si>
  <si>
    <t>AMALFI DONISABE BULGARA</t>
  </si>
  <si>
    <t>4.10.40,78. N</t>
  </si>
  <si>
    <t>77.22.1,68. O</t>
  </si>
  <si>
    <t>YOLENY CORDOBA VICTORIA</t>
  </si>
  <si>
    <t>4.15.55,89. N</t>
  </si>
  <si>
    <t>77.0.28,87. O</t>
  </si>
  <si>
    <t>YENI FERNANDA GAMBOA GOMEZ</t>
  </si>
  <si>
    <t>YUDEINY CABEZON CARPIO</t>
  </si>
  <si>
    <t>4.13.38,79. N</t>
  </si>
  <si>
    <t>77.16.12,34. O</t>
  </si>
  <si>
    <t>EULALIA CHIRIPUA CARDENAS</t>
  </si>
  <si>
    <t>4.10.27,19. N</t>
  </si>
  <si>
    <t>77.14.12,86. O</t>
  </si>
  <si>
    <t>YAMILETH TASCON MOYA</t>
  </si>
  <si>
    <t>4.11.39,76. N</t>
  </si>
  <si>
    <t>77.20.1,41. O</t>
  </si>
  <si>
    <t>RUBIELA PIRAZA BURGARA</t>
  </si>
  <si>
    <t>4.10.40,32. N</t>
  </si>
  <si>
    <t>77.22.38,61. O</t>
  </si>
  <si>
    <t>DENNY OCORO ROSERO</t>
  </si>
  <si>
    <t>4.13.50,89. N</t>
  </si>
  <si>
    <t>77.16.18,33. O</t>
  </si>
  <si>
    <t>LUZ MIRELIS MARTINEZ MORENO</t>
  </si>
  <si>
    <t>6.0.10,18. N</t>
  </si>
  <si>
    <t>76.46.49,69. O</t>
  </si>
  <si>
    <t>ROSA EDITH ROMAÑA PALACIOS</t>
  </si>
  <si>
    <t>6.5.26,47. N</t>
  </si>
  <si>
    <t>76.43.39,56. O</t>
  </si>
  <si>
    <t>ELSA MARIA CORDOBA PALACIOS</t>
  </si>
  <si>
    <t>6.3.12,75. N</t>
  </si>
  <si>
    <t>76.45.45,72. O</t>
  </si>
  <si>
    <t xml:space="preserve">JULIA ISABEL CHAVERRA </t>
  </si>
  <si>
    <t>5.53.31,93. N</t>
  </si>
  <si>
    <t>76.42.51,52. O</t>
  </si>
  <si>
    <t>NURIS NELBA MENA ORTIZ</t>
  </si>
  <si>
    <t>5.59.11,71. N</t>
  </si>
  <si>
    <t>76.53.5,40. O</t>
  </si>
  <si>
    <t xml:space="preserve">GENARA MAYO CHAVERRA </t>
  </si>
  <si>
    <t>5.59.27,29. N</t>
  </si>
  <si>
    <t>76.44.52,75. O</t>
  </si>
  <si>
    <t>ARCADIA  CHAVERRA GAMBOA</t>
  </si>
  <si>
    <t>5.53.48,83. N</t>
  </si>
  <si>
    <t>76.43.30,25. O</t>
  </si>
  <si>
    <t>CLAMIDES REYES TORRES</t>
  </si>
  <si>
    <t>5.53.52,43. N</t>
  </si>
  <si>
    <t>76.43.43,80. O</t>
  </si>
  <si>
    <t>CENOBIA PADILLA MOSQUERA</t>
  </si>
  <si>
    <t>5.59.56,20. N</t>
  </si>
  <si>
    <t>76.46.20,30. O</t>
  </si>
  <si>
    <t>MARIA BERENICE ASPRILLA MORENO</t>
  </si>
  <si>
    <t>ANA JOAQUINA MOSQUERA MOYA</t>
  </si>
  <si>
    <t>6.0.16,15. N</t>
  </si>
  <si>
    <t>76.46.45,13. O</t>
  </si>
  <si>
    <t>DORILA ENEIDA ROMAÑA PEREZ</t>
  </si>
  <si>
    <t>6.6.2,92. N</t>
  </si>
  <si>
    <t>76.34.51,65. O</t>
  </si>
  <si>
    <t>ZUNILDA GARCIA SALAS</t>
  </si>
  <si>
    <t>6.4.29,50. N</t>
  </si>
  <si>
    <t>76.33.12,96. O</t>
  </si>
  <si>
    <t>EUSTAQUIA PANESSO SALAS</t>
  </si>
  <si>
    <t>6.7.7,73. N</t>
  </si>
  <si>
    <t>76.35.18,76. O</t>
  </si>
  <si>
    <t>MILSA PEREA MARTINEZ</t>
  </si>
  <si>
    <t>6.6.30,54. N</t>
  </si>
  <si>
    <t>76.35.30,54. O</t>
  </si>
  <si>
    <t>LUZ DARY MOSQUERA CUESTA</t>
  </si>
  <si>
    <t>6.7.16,21. N</t>
  </si>
  <si>
    <t>76.35.40,70. O</t>
  </si>
  <si>
    <t>ROQUELINA MENA SANTOS</t>
  </si>
  <si>
    <t>5.54.41,19. N</t>
  </si>
  <si>
    <t>76.43.43,51. O</t>
  </si>
  <si>
    <t>DIANA ROCIO PEREA CUESTA</t>
  </si>
  <si>
    <t>6.6.12,17. N</t>
  </si>
  <si>
    <t>76.34.52,06. O</t>
  </si>
  <si>
    <t>YAMILETH MARTINEZ CUESTA</t>
  </si>
  <si>
    <t>6.5.25,97. N</t>
  </si>
  <si>
    <t>76.43.39,46. O</t>
  </si>
  <si>
    <t>HOGAR LUZ EMILSE RUIZ</t>
  </si>
  <si>
    <t>5.5.54,14. N</t>
  </si>
  <si>
    <t>76.41.42,90. O</t>
  </si>
  <si>
    <t>HOGAR ANA SOFIA CORDOBA</t>
  </si>
  <si>
    <t>HOGAR BALDOINA MOSQUERA</t>
  </si>
  <si>
    <t>HOGAR EDUVICIA</t>
  </si>
  <si>
    <t>4.58.50. N</t>
  </si>
  <si>
    <t>76.47.17. O</t>
  </si>
  <si>
    <t>HOGAR MARITZA VALENCIA</t>
  </si>
  <si>
    <t>4.41.17,718. N</t>
  </si>
  <si>
    <t>76.56.2,589. O</t>
  </si>
  <si>
    <t>DIANA MARCELA GUATICO CHIRIPUA</t>
  </si>
  <si>
    <t>4.50.14. N</t>
  </si>
  <si>
    <t>76.52.22. O</t>
  </si>
  <si>
    <t>HOGAR ANA GERMANIA</t>
  </si>
  <si>
    <t>76.43.43. O</t>
  </si>
  <si>
    <t>HOGAR VIRGELINA</t>
  </si>
  <si>
    <t>76.43.15. O</t>
  </si>
  <si>
    <t>HOGAR ILBANA</t>
  </si>
  <si>
    <t>4.48.8. N</t>
  </si>
  <si>
    <t>76.52.24. O</t>
  </si>
  <si>
    <t>HOGAR YANETH MURILLO MURILLO</t>
  </si>
  <si>
    <t>5.5.49,69. N</t>
  </si>
  <si>
    <t>76.41.41,60. O</t>
  </si>
  <si>
    <t>HOGAR MARIA ENEIDA</t>
  </si>
  <si>
    <t>4.47.6. N</t>
  </si>
  <si>
    <t>76.50.10. O</t>
  </si>
  <si>
    <t>HOGAR MARIA DOMINGA</t>
  </si>
  <si>
    <t>4.48.3,565. N</t>
  </si>
  <si>
    <t>76.52.22,342. O</t>
  </si>
  <si>
    <t>HOGAR MARIA MABELIS</t>
  </si>
  <si>
    <t>4.48.1,018. N</t>
  </si>
  <si>
    <t>76.52.21,778. O</t>
  </si>
  <si>
    <t>HOGAR CLAUDIA MARITZA CUESTA</t>
  </si>
  <si>
    <t>HOGAR ANA CELESTINA</t>
  </si>
  <si>
    <t>4.54.10. N</t>
  </si>
  <si>
    <t>76.50.45. O</t>
  </si>
  <si>
    <t>HOGAR MARLENY RODRIGUEZ</t>
  </si>
  <si>
    <t>5.5.32,61. N</t>
  </si>
  <si>
    <t>76.41.21,70. O</t>
  </si>
  <si>
    <t>HOGAR YENIFER LONGA</t>
  </si>
  <si>
    <t>HOGAR MARIA LILIANA RIVAS</t>
  </si>
  <si>
    <t>4.56.25,1412. N</t>
  </si>
  <si>
    <t>76.31.55,182. O</t>
  </si>
  <si>
    <t>ALBALINDA OSORIO</t>
  </si>
  <si>
    <t>HOGAR CECILIA RIVAS</t>
  </si>
  <si>
    <t>HOGAR YENSY DOMINGUEZ</t>
  </si>
  <si>
    <t>HOGAR CRUZ ELENA LOPEZ</t>
  </si>
  <si>
    <t>4.41.23,861. N</t>
  </si>
  <si>
    <t>76.55.47,860. O</t>
  </si>
  <si>
    <t>HOGAR DAISY VALENCIA</t>
  </si>
  <si>
    <t>4.52.40,807. N</t>
  </si>
  <si>
    <t>76.51.50,126. O</t>
  </si>
  <si>
    <t>HOGAR NILSA MURILLO</t>
  </si>
  <si>
    <t>HOGAR LIBER</t>
  </si>
  <si>
    <t>4.45.2,62. N</t>
  </si>
  <si>
    <t>76.49.4,99. O</t>
  </si>
  <si>
    <t>HOGAR OLGA LUCIA MORENO</t>
  </si>
  <si>
    <t>HOGAR LUZ MARINA PALACIOS</t>
  </si>
  <si>
    <t>4.39.52,722. N</t>
  </si>
  <si>
    <t>76.42.52,722. O</t>
  </si>
  <si>
    <t>HOGAR KAREN</t>
  </si>
  <si>
    <t>4.47.50,082. N</t>
  </si>
  <si>
    <t>76.40.28,448. O</t>
  </si>
  <si>
    <t>HOGAR MARTHA LUCIA HERNANDEZ</t>
  </si>
  <si>
    <t>4.39.11,02. N</t>
  </si>
  <si>
    <t>76.38.39,01. O</t>
  </si>
  <si>
    <t>HOGAR MARIA AYDENSA BARAHONA</t>
  </si>
  <si>
    <t xml:space="preserve">HOGAR ANA MARA CARAMPAIMA </t>
  </si>
  <si>
    <t>4.39.11,01. N</t>
  </si>
  <si>
    <t>HOGAR DIANA MARIA MORENO</t>
  </si>
  <si>
    <t>4.41.40,85. N</t>
  </si>
  <si>
    <t>76.45.52,12. O</t>
  </si>
  <si>
    <t>HOGAR LUZ MERI</t>
  </si>
  <si>
    <t>HOGAR ELSA MARIA TOVAR</t>
  </si>
  <si>
    <t>HOGAR ALBA ISABEL RIVAS</t>
  </si>
  <si>
    <t>HOGAR MARIA RUBIELA MURILLO</t>
  </si>
  <si>
    <t>HOGAR MIRIAN LILIANA RIVAS</t>
  </si>
  <si>
    <t>HOGAR ENEIDA CELESTINA MURILLO</t>
  </si>
  <si>
    <t>HOGAR DEMETRIA RIVAS</t>
  </si>
  <si>
    <t>CARITAS FELICES UNGUIA</t>
  </si>
  <si>
    <t>8.0.29,87. N</t>
  </si>
  <si>
    <t>77.0.7,89. O</t>
  </si>
  <si>
    <t>CARIÑO DE TIA</t>
  </si>
  <si>
    <t>8.1.6,23. N</t>
  </si>
  <si>
    <t>77.0.7,54. O</t>
  </si>
  <si>
    <t>8.2.27. N</t>
  </si>
  <si>
    <t>77.5.17. O</t>
  </si>
  <si>
    <t>8.11.45,07. N</t>
  </si>
  <si>
    <t>77.1.21,80. O</t>
  </si>
  <si>
    <t>8.17.2,99. N</t>
  </si>
  <si>
    <t>77.8.31,14. O</t>
  </si>
  <si>
    <t>8.17.8,76. N</t>
  </si>
  <si>
    <t>77.8.29,27. O</t>
  </si>
  <si>
    <t>8.16.59,01. N</t>
  </si>
  <si>
    <t>77.8.17,76. O</t>
  </si>
  <si>
    <t>8.18.26,22. N</t>
  </si>
  <si>
    <t>77.4.32,72. O</t>
  </si>
  <si>
    <t>LOS ENANITOS CRECEN</t>
  </si>
  <si>
    <t>8.18.18,62. N</t>
  </si>
  <si>
    <t>77.4.33,37. O</t>
  </si>
  <si>
    <t>8.1.4,44. N</t>
  </si>
  <si>
    <t>77.0.8,22. O</t>
  </si>
  <si>
    <t>EL CARINITO</t>
  </si>
  <si>
    <t>8.11.18,99. N</t>
  </si>
  <si>
    <t>77.4.57,30. O</t>
  </si>
  <si>
    <t>8.1.6,15. N</t>
  </si>
  <si>
    <t>77.0.5,23. O</t>
  </si>
  <si>
    <t>8.1.6,20. N</t>
  </si>
  <si>
    <t>77.0.5,33. O</t>
  </si>
  <si>
    <t>77.0.38,97. O</t>
  </si>
  <si>
    <t>8.1.9,4. N</t>
  </si>
  <si>
    <t>77.0.8,19. O</t>
  </si>
  <si>
    <t>EDAD FELIZ</t>
  </si>
  <si>
    <t>10.46.14. N</t>
  </si>
  <si>
    <t>APRENDER</t>
  </si>
  <si>
    <t>10.46.8. N</t>
  </si>
  <si>
    <t>73.0.11. O</t>
  </si>
  <si>
    <t>10.46.35. N</t>
  </si>
  <si>
    <t>73.8.58. O</t>
  </si>
  <si>
    <t>MI PEQUEÑO CARRUCEL</t>
  </si>
  <si>
    <t>10.46.7. N</t>
  </si>
  <si>
    <t>UNA SONRISA</t>
  </si>
  <si>
    <t>73.0.35. O</t>
  </si>
  <si>
    <t>10.45.37. N</t>
  </si>
  <si>
    <t>73.0.32. O</t>
  </si>
  <si>
    <t>MI SOMBRITA</t>
  </si>
  <si>
    <t>10.43.10,13. N</t>
  </si>
  <si>
    <t>72.53.27,75. O</t>
  </si>
  <si>
    <t>BULLICIOSOS 2</t>
  </si>
  <si>
    <t>MIS PEQUEÑOS AVENTUREROS</t>
  </si>
  <si>
    <t>MANITAS DE AMOR</t>
  </si>
  <si>
    <t>3.23.12,03. N</t>
  </si>
  <si>
    <t>74.2.47,84. O</t>
  </si>
  <si>
    <t>3.23.11,09. N</t>
  </si>
  <si>
    <t>74.02.36,06. O</t>
  </si>
  <si>
    <t>TIERNOS  ANGELITOS</t>
  </si>
  <si>
    <t>3.22.48,48. N</t>
  </si>
  <si>
    <t>74.02.19,41. O</t>
  </si>
  <si>
    <t>2.37.19,5. N</t>
  </si>
  <si>
    <t>72.45.34,3. O</t>
  </si>
  <si>
    <t>SEÑALES DE AMOR</t>
  </si>
  <si>
    <t>MI RINCONCITO DE PAZ</t>
  </si>
  <si>
    <t>2.58.29,68. N</t>
  </si>
  <si>
    <t>73.40.27,24. O</t>
  </si>
  <si>
    <t>2.39.14,55. N</t>
  </si>
  <si>
    <t>78.14.33,44. O</t>
  </si>
  <si>
    <t>2.34.15,79. N</t>
  </si>
  <si>
    <t>78.12.46,26. O</t>
  </si>
  <si>
    <t>LA FOTALEZA</t>
  </si>
  <si>
    <t>2.39.40,36. N</t>
  </si>
  <si>
    <t>78.14.42,54. O</t>
  </si>
  <si>
    <t>EPERARA SIAPIDAARA</t>
  </si>
  <si>
    <t>2.23.41,42. N</t>
  </si>
  <si>
    <t>78.10.42,01. O</t>
  </si>
  <si>
    <t>2.23.58,05. N</t>
  </si>
  <si>
    <t>78.11.22,94. O</t>
  </si>
  <si>
    <t>2.27.19,80. N</t>
  </si>
  <si>
    <t>78.11.27,20. O</t>
  </si>
  <si>
    <t>2.39.45,02. N</t>
  </si>
  <si>
    <t>78.14.41,44. O</t>
  </si>
  <si>
    <t>2.39.43,79. N</t>
  </si>
  <si>
    <t>78.14.30,92. O</t>
  </si>
  <si>
    <t>2.32.05,88. N</t>
  </si>
  <si>
    <t>78.13.21,18. O</t>
  </si>
  <si>
    <t>2.33.59,61. N</t>
  </si>
  <si>
    <t>78.13.59,84. O</t>
  </si>
  <si>
    <t>2.23.39,21. N</t>
  </si>
  <si>
    <t>78.11.18,70. O</t>
  </si>
  <si>
    <t>2.23.51,58. N</t>
  </si>
  <si>
    <t>78.11.20,42. O</t>
  </si>
  <si>
    <t>2.39.49,9. N</t>
  </si>
  <si>
    <t>78.14.28,4. O</t>
  </si>
  <si>
    <t>2.34.15,81. N</t>
  </si>
  <si>
    <t>78.12.46,49. O</t>
  </si>
  <si>
    <t>LOS CABALLITOS</t>
  </si>
  <si>
    <t>2.32.07,87. N</t>
  </si>
  <si>
    <t>78.13.20,84. O</t>
  </si>
  <si>
    <t>1.47.44,40. N</t>
  </si>
  <si>
    <t>78.46.46,12. O</t>
  </si>
  <si>
    <t>72.39.10. O</t>
  </si>
  <si>
    <t>72.38.28. O</t>
  </si>
  <si>
    <t>72.38.51. O</t>
  </si>
  <si>
    <t>HOGAR INFANTIL PEQUEÑIN</t>
  </si>
  <si>
    <t>FLOR DEL JARDIN</t>
  </si>
  <si>
    <t>3.49.9,18. N</t>
  </si>
  <si>
    <t>75.23.43,7. O</t>
  </si>
  <si>
    <t>3.43.18,08. N</t>
  </si>
  <si>
    <t>75.29.0,40. O</t>
  </si>
  <si>
    <t>3.43.5,948. N</t>
  </si>
  <si>
    <t>3.43.25,07. N</t>
  </si>
  <si>
    <t>75.29.02,3. O</t>
  </si>
  <si>
    <t>3.16.35,5. N</t>
  </si>
  <si>
    <t>3.16.35. N</t>
  </si>
  <si>
    <t>3.25.52,02. N</t>
  </si>
  <si>
    <t>76.14.27,22. O</t>
  </si>
  <si>
    <t>EL ALBERGUE</t>
  </si>
  <si>
    <t>3.24.54,4. N</t>
  </si>
  <si>
    <t>76.14.29,34. O</t>
  </si>
  <si>
    <t>LOS PEQUEÑOS AMIGUITOS</t>
  </si>
  <si>
    <t>3.25.12,72. N</t>
  </si>
  <si>
    <t>76.14.58,31. O</t>
  </si>
  <si>
    <t>3.25.16,22. N</t>
  </si>
  <si>
    <t>76.14.49,98. O</t>
  </si>
  <si>
    <t>3.25.24,92. N</t>
  </si>
  <si>
    <t>76.14.47,96. O</t>
  </si>
  <si>
    <t>3.25.18,72. N</t>
  </si>
  <si>
    <t>76.14.51,02. O</t>
  </si>
  <si>
    <t>3.25.37,25. N</t>
  </si>
  <si>
    <t>76.14.59,16. O</t>
  </si>
  <si>
    <t>3.25.6,68. N</t>
  </si>
  <si>
    <t>3.25.10,66. N</t>
  </si>
  <si>
    <t>76.14.6,71. O</t>
  </si>
  <si>
    <t>CARRUSEL DOS</t>
  </si>
  <si>
    <t>3.25.3,46. N</t>
  </si>
  <si>
    <t>76.14.15,82. O</t>
  </si>
  <si>
    <t>CARRUSEL UNO</t>
  </si>
  <si>
    <t>3.25.1,27. N</t>
  </si>
  <si>
    <t>76.14.41,45. O</t>
  </si>
  <si>
    <t>3.25.11,54. N</t>
  </si>
  <si>
    <t>3.25.9,61. N</t>
  </si>
  <si>
    <t>76.14.25,65. O</t>
  </si>
  <si>
    <t>1.10.18,63. N</t>
  </si>
  <si>
    <t>76.38.57,95. O</t>
  </si>
  <si>
    <t>0.40.22,26. N</t>
  </si>
  <si>
    <t>76.52.30,16. O</t>
  </si>
  <si>
    <t>0.40.22,86. N</t>
  </si>
  <si>
    <t>76.52.38,29. O</t>
  </si>
  <si>
    <t>0.31.54,71. N</t>
  </si>
  <si>
    <t>77.2.33,41. O</t>
  </si>
  <si>
    <t>0.29.0,052. N</t>
  </si>
  <si>
    <t>76.31.36,462. O</t>
  </si>
  <si>
    <t>MIS PEQUEÑOS FUNDADORES</t>
  </si>
  <si>
    <t>0.44.33,736. N</t>
  </si>
  <si>
    <t>76.22.16,179. O</t>
  </si>
  <si>
    <t>0.3.36,186. S</t>
  </si>
  <si>
    <t>74.40.1,77. O</t>
  </si>
  <si>
    <t>MAGICA AVENTURA</t>
  </si>
  <si>
    <t>0.20.48,3. N</t>
  </si>
  <si>
    <t>76.58.52,7. O</t>
  </si>
  <si>
    <t>0.27.26. N</t>
  </si>
  <si>
    <t>76.53.43. O</t>
  </si>
  <si>
    <t>0.21.1,1. N</t>
  </si>
  <si>
    <t>77.1.35,5. O</t>
  </si>
  <si>
    <t>0.57.55,46. N</t>
  </si>
  <si>
    <t>76.36.6,67. O</t>
  </si>
  <si>
    <t>NUKANCHIPA WAWAKUNAPA WASI</t>
  </si>
  <si>
    <t>0.53.22,22. N</t>
  </si>
  <si>
    <t>76.40.31,95. O</t>
  </si>
  <si>
    <t>2.33.55,17. N</t>
  </si>
  <si>
    <t>72.38.40,95. O</t>
  </si>
  <si>
    <t>2.33.13,43. N</t>
  </si>
  <si>
    <t>72.38.22,22. O</t>
  </si>
  <si>
    <t>2.33.14,44. N</t>
  </si>
  <si>
    <t>72.38.29,21. O</t>
  </si>
  <si>
    <t>2.33.23,47. N</t>
  </si>
  <si>
    <t>72.38.36,86. O</t>
  </si>
  <si>
    <t>2.34.32,49. N</t>
  </si>
  <si>
    <t>72.37.49,35. O</t>
  </si>
  <si>
    <t>2.33.47,1575. N</t>
  </si>
  <si>
    <t>72.38.2,8853. O</t>
  </si>
  <si>
    <t>2.33.58,98. N</t>
  </si>
  <si>
    <t>72.38.52,64. O</t>
  </si>
  <si>
    <t>2.34.1,51. N</t>
  </si>
  <si>
    <t>72.38.53,81. O</t>
  </si>
  <si>
    <t>2.21.11,07. N</t>
  </si>
  <si>
    <t>72.49.53,8. O</t>
  </si>
  <si>
    <t>2.33.33,86. N</t>
  </si>
  <si>
    <t>72.38.39,45. O</t>
  </si>
  <si>
    <t>2.33.17,2. N</t>
  </si>
  <si>
    <t>72.38.34,7. O</t>
  </si>
  <si>
    <t>SAN JOSE DEL GUAVIARE</t>
  </si>
  <si>
    <t>2.34.22. N</t>
  </si>
  <si>
    <t>1.57.37. N</t>
  </si>
  <si>
    <t>72.39.23. O</t>
  </si>
  <si>
    <t>1.57.33. N</t>
  </si>
  <si>
    <t>72.39.17. O</t>
  </si>
  <si>
    <t>MIS PEQUEÑOS EXPLORADORES CALAMAR</t>
  </si>
  <si>
    <t>1.57.36. N</t>
  </si>
  <si>
    <t>CENTRO DE DESARROLLO INFANTIL SEDE EL RETORNO</t>
  </si>
  <si>
    <t>2.19.49. N</t>
  </si>
  <si>
    <t>72.37.53. O</t>
  </si>
  <si>
    <t>CDI LA LIBERTAD</t>
  </si>
  <si>
    <t>2.11.3. N</t>
  </si>
  <si>
    <t>Valor Total Estudio Precios de Referencia</t>
  </si>
  <si>
    <t>(en blanco)</t>
  </si>
  <si>
    <t>Suma de Valor Total Estudio Precios de Referencia</t>
  </si>
  <si>
    <t>NOMBRE DEL KIT</t>
  </si>
  <si>
    <t>TOTAL CANTIDADES ELEMENTOS Y PRECIO TOTAL POR KIT</t>
  </si>
  <si>
    <t>UNIDAD</t>
  </si>
  <si>
    <t>JUEGO DE PUNTERIA</t>
  </si>
  <si>
    <t>MATERIAL PEDAGÓGICO</t>
  </si>
  <si>
    <t>SET</t>
  </si>
  <si>
    <t>TITERES</t>
  </si>
  <si>
    <t>BLOQUES DE MADERA PEQUEÑOS</t>
  </si>
  <si>
    <t>BLOQUES DE MADERA GRANDE</t>
  </si>
  <si>
    <t>PLATAFORMA DE CONSTRUCCIÓN</t>
  </si>
  <si>
    <t>TABLERO DE CREACIÓN</t>
  </si>
  <si>
    <t>JUEGO DE HABILIDAD 3</t>
  </si>
  <si>
    <t>JUEGO DE HABILIDAD 2</t>
  </si>
  <si>
    <t>JUEGO DE HABILIDAD 1</t>
  </si>
  <si>
    <t>SET X 10</t>
  </si>
  <si>
    <t>COMPILADO DVD</t>
  </si>
  <si>
    <t>TRAJES TIPICOS</t>
  </si>
  <si>
    <t>TITERES DEDILES - SET PERSONAJES PARA LITERATURA</t>
  </si>
  <si>
    <t>SET X 7</t>
  </si>
  <si>
    <t>TITERES DE GUANTE - SET FAMILIA</t>
  </si>
  <si>
    <t>SET X 6</t>
  </si>
  <si>
    <t>TITERES DE GUANTE - SET DE ETNIAS COLOMBIANAS</t>
  </si>
  <si>
    <t>TITERES DE GUANTE - SET ANIMALES DE LA SELVA</t>
  </si>
  <si>
    <t>SET X 9</t>
  </si>
  <si>
    <t>TITERES DE GUANTE - SET ANIMALES DE GRANJA</t>
  </si>
  <si>
    <t>TEATRINO MODULAR DE PISO</t>
  </si>
  <si>
    <t>SET DE MERCADO</t>
  </si>
  <si>
    <t>SET DE EXPERIMENTOS</t>
  </si>
  <si>
    <t>SET BARRILES DE FRUTAS Y VERDURAS</t>
  </si>
  <si>
    <t>PESEBRERA CABALLITO DE PALO</t>
  </si>
  <si>
    <t>MUÑECAS DE TRAPO DE VESTIR</t>
  </si>
  <si>
    <t>KIT X 6</t>
  </si>
  <si>
    <t>KIT DEL EXPLORADOR</t>
  </si>
  <si>
    <t>KIT</t>
  </si>
  <si>
    <t>KIT DE MEDICO</t>
  </si>
  <si>
    <t>JUEGO TIENDA DE MERCADO</t>
  </si>
  <si>
    <t>JUEGO DE VAJILLA</t>
  </si>
  <si>
    <t xml:space="preserve">JUEGO X 5 </t>
  </si>
  <si>
    <t>JUEGO DE GRANJA (CARRETILLA, BALDE, RASTRILLO, PALA Y REGADERA)</t>
  </si>
  <si>
    <t>JUEGO</t>
  </si>
  <si>
    <t>JUEGO DE COCINA (ESTUFA, LAVAPLATOS Y NEVERA)</t>
  </si>
  <si>
    <t>DISFRACES DE VESTIDO - PROFESIONES</t>
  </si>
  <si>
    <t>DISFRACES DE VESTIDO - ANIMALES</t>
  </si>
  <si>
    <t>DISFRACES DE CAPA</t>
  </si>
  <si>
    <t>CINTURON DE HERRAMIENTAS CON CASCO</t>
  </si>
  <si>
    <t>CABALLITO DE PALO</t>
  </si>
  <si>
    <t>ACCESORIOS PARA VESTUARIO</t>
  </si>
  <si>
    <t>TORRE DE ENSARTE</t>
  </si>
  <si>
    <t>SET DE ENCADENABLES DE GRAN TAMAÑO</t>
  </si>
  <si>
    <t>SET DE ENCADENABLES</t>
  </si>
  <si>
    <t>ROMPECABEZAS DE TRES NIVELES</t>
  </si>
  <si>
    <t>ROMPECABEZAS CUBOS EN ESPUMA</t>
  </si>
  <si>
    <t>ROMPECABEZAS 5 A 9 PIEZAS</t>
  </si>
  <si>
    <t>ROMPECABEZAS 2 A 4 PIEZAS</t>
  </si>
  <si>
    <t>CAMION BLOQUES DE CONTRUCCIÓN</t>
  </si>
  <si>
    <t>BLOQUES LOGICOS FIGURAS GEOMETRICAS</t>
  </si>
  <si>
    <t>BLOQUES GRANDES DE CONSTRUCCION</t>
  </si>
  <si>
    <t>ANIMAL ARMABLE</t>
  </si>
  <si>
    <t>XILÓFONO PEQUEÑO</t>
  </si>
  <si>
    <t>XILÓFONO</t>
  </si>
  <si>
    <t>TRIÁNGULO</t>
  </si>
  <si>
    <t>TAMBOR PEQUEÑO</t>
  </si>
  <si>
    <t>TAMBOR</t>
  </si>
  <si>
    <t>PAR DE SONAJEROS CASCABEL</t>
  </si>
  <si>
    <t>RANA</t>
  </si>
  <si>
    <t>PANDERO</t>
  </si>
  <si>
    <t>PANDERETA PEQUEÑA</t>
  </si>
  <si>
    <t>PANDERETA</t>
  </si>
  <si>
    <t>PALO DE LLUVIA PEQUEÑO</t>
  </si>
  <si>
    <t>PALO DE LLUVIA</t>
  </si>
  <si>
    <t>PAJARO CARPINTERO</t>
  </si>
  <si>
    <t>OCEANO</t>
  </si>
  <si>
    <t>MARACATAN</t>
  </si>
  <si>
    <t>MARACAS PEQUEÑAS</t>
  </si>
  <si>
    <t>JUEGO DE MARACAS</t>
  </si>
  <si>
    <t>JUEGO DE CAMPANAS AFINADAS</t>
  </si>
  <si>
    <t>GÜIRO PEQUEÑO</t>
  </si>
  <si>
    <t>GALLINA</t>
  </si>
  <si>
    <t>FLAUTA DE EMBOLO</t>
  </si>
  <si>
    <t>CLAVES</t>
  </si>
  <si>
    <t>CAJA CHINA</t>
  </si>
  <si>
    <t>TAPETE PARA EJERCICIOS TIPO PUZZLE</t>
  </si>
  <si>
    <t>TAPETE DE TEXTURAS</t>
  </si>
  <si>
    <t>SET MESA DE LUZ</t>
  </si>
  <si>
    <t>SALTARIN PEQUEÑO</t>
  </si>
  <si>
    <t>SALTARIN GRANDE</t>
  </si>
  <si>
    <t>RODILLO MEDIANO EN ESPUMA</t>
  </si>
  <si>
    <t>RODILLO GRANDE EN ESPUMA</t>
  </si>
  <si>
    <t>RECIPIENTE PARA ENCAJAR FIGURAS</t>
  </si>
  <si>
    <t>JUEGO X 5</t>
  </si>
  <si>
    <t>JUEGO DE PELOTAS PEQUEÑAS TIPO ERIZO</t>
  </si>
  <si>
    <t>JUEGO DE PELOTAS GRANDES TIPO ERIZO</t>
  </si>
  <si>
    <t>JUEGO X 12</t>
  </si>
  <si>
    <t>JUEGO DE PELOTAS</t>
  </si>
  <si>
    <t>PELOTA O BALÓN ORTOPÉDICO</t>
  </si>
  <si>
    <t>CASA INFANTIL DE MUÑECAS</t>
  </si>
  <si>
    <t>PARQUE INFANTIL TIPO B</t>
  </si>
  <si>
    <t>PARQUE INFANTIL TIPO A</t>
  </si>
  <si>
    <t>MOVILES</t>
  </si>
  <si>
    <t>MESA DE LUZ</t>
  </si>
  <si>
    <t>MESA DE AGUA Y ARENA</t>
  </si>
  <si>
    <t>KIT X 10</t>
  </si>
  <si>
    <t>KIT DE TELAS</t>
  </si>
  <si>
    <t>KIT DE PERCEPCION PEQUEÑO</t>
  </si>
  <si>
    <t>JUEGOS DE EMPUJE</t>
  </si>
  <si>
    <t>JUEGOS DE ARRASTRE</t>
  </si>
  <si>
    <t>JUEGO X 3</t>
  </si>
  <si>
    <t>JUEGO DE PESOS</t>
  </si>
  <si>
    <t>GUANTE DE TEXTURAS Y ACTIVIDADES</t>
  </si>
  <si>
    <t>GIMNASIO DE ESPUMA POLIMOTOR 2</t>
  </si>
  <si>
    <t>GIMNASIO DE ESPUMA POLIMOTOR 1</t>
  </si>
  <si>
    <t>ESPEJO CUERPO ENTERO</t>
  </si>
  <si>
    <t>EQUIPO PSICOMOTOR</t>
  </si>
  <si>
    <t>JUEGO DE ENCAJABLES</t>
  </si>
  <si>
    <t>CUBO DE ACTIVIDADES MULTIPLES</t>
  </si>
  <si>
    <t>CUBO DE ACTIVIDADES DE VESTIR</t>
  </si>
  <si>
    <t>SET X 3</t>
  </si>
  <si>
    <t>SET DE CORREPASILLO - ANDADOR</t>
  </si>
  <si>
    <t>COLCHONETA DE TEXTURAS</t>
  </si>
  <si>
    <t>FIGURAS PARA ENHEBRAR</t>
  </si>
  <si>
    <t>CARPA DE PLASTICO PLEGABLE</t>
  </si>
  <si>
    <t>CAJA PLASTICA PARA ALMACENAMIENTO</t>
  </si>
  <si>
    <t>BOMBA PARA INFLAR</t>
  </si>
  <si>
    <t>BANDEJA DE PRISMAS RECTANGULARES PARA ENCAJAR</t>
  </si>
  <si>
    <t>JUEGO DE BALONES EN ESPUMA</t>
  </si>
  <si>
    <t>JUEGO X 2</t>
  </si>
  <si>
    <t>JUEGO DE BALONES CANGURO</t>
  </si>
  <si>
    <t>JUEGO X 8</t>
  </si>
  <si>
    <t>JUEGO DE ARO HULA HULA</t>
  </si>
  <si>
    <t>SET (2 PLANTILLAS - 8 FIGURAS)</t>
  </si>
  <si>
    <t>ANIMALES PARA ENHEBRAR</t>
  </si>
  <si>
    <t>TABLA ESPINAL PARA EMERGENCIAS</t>
  </si>
  <si>
    <t>RECURSOS PARA LA EMERGENCIA</t>
  </si>
  <si>
    <t>MEGAFONO</t>
  </si>
  <si>
    <t>LINTERNA</t>
  </si>
  <si>
    <t>JUEGO DE TARROS EN ACERO INOXIDABLE (ENFERMERÍA)</t>
  </si>
  <si>
    <t>CUERDA DE EVACUACIÓN</t>
  </si>
  <si>
    <t>BOTIQUIN  PORTATIL</t>
  </si>
  <si>
    <t>BOTIQUÍN TIPO B DOTADO CON GABINETE</t>
  </si>
  <si>
    <t>BOTIQUÍN TIPO A DOTADO CON GABINETE</t>
  </si>
  <si>
    <t>EXTINTOR PORTÁTIL AGENTE LIMPIO</t>
  </si>
  <si>
    <t>EXTINTOR DE POLVO QUÍMICO SECO CLASE ABC</t>
  </si>
  <si>
    <t>MOBILIARIO</t>
  </si>
  <si>
    <t>SILLA INTERLOCUTOR</t>
  </si>
  <si>
    <t>SILLA NEUMATICA</t>
  </si>
  <si>
    <t>CASILLEROS DE TRES CUERPOS CON NUEVE PUERTAS</t>
  </si>
  <si>
    <t>ESCRITORIO OFICINA</t>
  </si>
  <si>
    <t>ARCHIVADOR DE CUATRO GAVETAS</t>
  </si>
  <si>
    <t>LEVANTAPIES PARA ZONA DE LACTANCIA</t>
  </si>
  <si>
    <t>MESA AUXILIAR PLÁSTICA</t>
  </si>
  <si>
    <t>GRADA DE DOS PASOS</t>
  </si>
  <si>
    <t>CAMILLA PEDIÁTRICA</t>
  </si>
  <si>
    <t>SILLA COMEDOR PARA BEBÉ</t>
  </si>
  <si>
    <t>MESA DE TRABAJO EN ACERO INOXIDABLE</t>
  </si>
  <si>
    <t xml:space="preserve">ESTIBAS PLÁSTICAS </t>
  </si>
  <si>
    <t>ESTANTERÍA EN ACERO INOXIDABLE PARA ZONAS HÚMEDAS</t>
  </si>
  <si>
    <t>JUEGO x 2</t>
  </si>
  <si>
    <t>JUEGO DE CANASTAS (PLÁSTICAS RECTANGULARES)</t>
  </si>
  <si>
    <t>SILLA RECLINABLE PARA BEBE</t>
  </si>
  <si>
    <t>PERCHERO</t>
  </si>
  <si>
    <t>NIDO</t>
  </si>
  <si>
    <t xml:space="preserve">MUEBLE VERTICAL DE ALMACENAMIENTO CON PUERTAS </t>
  </si>
  <si>
    <t>MUEBLE HORIZONTAL DE ALMACENAMIENTO</t>
  </si>
  <si>
    <t>ESTANTE PARA LIBROS</t>
  </si>
  <si>
    <t>CUNA DE MADERA</t>
  </si>
  <si>
    <t>CAMBIADOR</t>
  </si>
  <si>
    <t>CAMA APILABLE CICLO INICIAL</t>
  </si>
  <si>
    <t>BACINILLAS</t>
  </si>
  <si>
    <t>SÁBANAS PARA CUNAS</t>
  </si>
  <si>
    <t>LENCERIA</t>
  </si>
  <si>
    <t>SÁBANAS PARA CAMA APILABLES</t>
  </si>
  <si>
    <t>BORDE CUNA</t>
  </si>
  <si>
    <t>TOALLA PARA BEBÉ</t>
  </si>
  <si>
    <t>HAMACA</t>
  </si>
  <si>
    <t>COJIN DE LACTANCIA MATERNA</t>
  </si>
  <si>
    <t>COLCHONETA PARA CAMBIO DE PAÑAL</t>
  </si>
  <si>
    <t>COLCHONETAS</t>
  </si>
  <si>
    <t>COLCHON ANTIREFLUJO PARA CUNA</t>
  </si>
  <si>
    <t>LAVADORA SECADORA</t>
  </si>
  <si>
    <t>EQUIPOS DE APOYO</t>
  </si>
  <si>
    <t xml:space="preserve">VENTILADOR DE PARED DE 3 VELOCIDADES </t>
  </si>
  <si>
    <t xml:space="preserve">TELEVISOR </t>
  </si>
  <si>
    <t>SOPORTE PARA TV Y RESPRODUCTOR DE VIDEO</t>
  </si>
  <si>
    <t>REPRODUCTOR DE VIDEO</t>
  </si>
  <si>
    <t>REPRODUCTOR DE AUDIO</t>
  </si>
  <si>
    <t>TALLÍMETRO</t>
  </si>
  <si>
    <t>EQUIPO ANTROPOMETRICO</t>
  </si>
  <si>
    <t>INFANTÓMETRO</t>
  </si>
  <si>
    <t>BALANZA PARA NIÑOS MENORES DE DOS AÑOS</t>
  </si>
  <si>
    <t>BALANZA PARA NIÑOS MAYORES DE DOS AÑOS</t>
  </si>
  <si>
    <t>VAJILLA PLASTICA PARA NIÑOS</t>
  </si>
  <si>
    <t>COCINA</t>
  </si>
  <si>
    <t>VAJILLA DE 4 PUESTOS CERAMICA</t>
  </si>
  <si>
    <t>TIJERAS PARA COCINA</t>
  </si>
  <si>
    <t>TENEDOR DE MANGO LARGO</t>
  </si>
  <si>
    <t>RALLADOR</t>
  </si>
  <si>
    <t>PINZA DE ALIMENTOS</t>
  </si>
  <si>
    <t>PALA PARA TORTAS</t>
  </si>
  <si>
    <t>MOLINILLO DE PLASTICO</t>
  </si>
  <si>
    <t>JUEGO DE MOLDES PARA HORNEAR</t>
  </si>
  <si>
    <t>MACERADOR DE CARNES</t>
  </si>
  <si>
    <t>JUEGO DE TAZONES</t>
  </si>
  <si>
    <t>JUEGO DE TABLAS PARA PICAR</t>
  </si>
  <si>
    <t>SET DE CUCHILLOS PARA COCINA</t>
  </si>
  <si>
    <t>JUEGO DE CUCHARONES EN ACERO INOXIDABLE</t>
  </si>
  <si>
    <t>JUEGO X 4</t>
  </si>
  <si>
    <t xml:space="preserve">JUEGO DE TAZAS DOSIFICADORAS </t>
  </si>
  <si>
    <t>JUEGO DE CUCHARAS MEDIDORAS</t>
  </si>
  <si>
    <t>JUEGO DE COLADORES EN ACERO INOXIDABLE</t>
  </si>
  <si>
    <t>ESPUMADERA TIPO INDUSTRIAL</t>
  </si>
  <si>
    <t>ESPUMADERA TIPO HOGAR</t>
  </si>
  <si>
    <t>CUCHARON DE ESPAGUETI</t>
  </si>
  <si>
    <t>CUCHARA PARA SERVIR</t>
  </si>
  <si>
    <t>BANDEJAS EN ACERO INOXIDABLE RECTANGULARES</t>
  </si>
  <si>
    <t>BANDEJA PARA ZONA DE LACTANCIA</t>
  </si>
  <si>
    <t>RECIPIENTE PARA ALMACENAMIENTO DE CUBIERTOS</t>
  </si>
  <si>
    <t>RECIPIENTE ALMACENADOR 7 LITROS</t>
  </si>
  <si>
    <t>PONCHERA COCINA</t>
  </si>
  <si>
    <t>PLATERO PLÁSTICO</t>
  </si>
  <si>
    <t>JARRA PLÁSTICA 3 LITROS</t>
  </si>
  <si>
    <t>CANECA PLÁSTICA CON TAPA 20 LITROS</t>
  </si>
  <si>
    <t>CANECA PLÁSTICA CON TAPA 60 LITROS</t>
  </si>
  <si>
    <t>PROCESADOR DE ALIMENTOS</t>
  </si>
  <si>
    <t>LICUADORA PEQUEÑA 1,5 LITROS</t>
  </si>
  <si>
    <t>LICUADORA INDUSTRIAL MEDIANA</t>
  </si>
  <si>
    <t>LICUADORA INDUSTRIAL GRANDE</t>
  </si>
  <si>
    <t>TERMÓMETRO PARA ALIMENTOS</t>
  </si>
  <si>
    <t>GRAMERA PARA ALIMENTOS</t>
  </si>
  <si>
    <t>BALANZA DE ALIMENTOS</t>
  </si>
  <si>
    <t xml:space="preserve">NEVERA VERTICAL </t>
  </si>
  <si>
    <t>NEVERA TIPO BAR (ZONA DE LACTANCIA)</t>
  </si>
  <si>
    <t>EQUIPO DE REFRIGERACIÓN MIXTO</t>
  </si>
  <si>
    <t>CONGELADOR VERTICAL</t>
  </si>
  <si>
    <t xml:space="preserve">ESTUFA INDUSTRIAL 6 PUESTO, PLANCHA Y HORNO A GAS </t>
  </si>
  <si>
    <t>ESTUFA INDUSTRIAL 4 PUESTO, PLANCHA Y HORNO A GAS</t>
  </si>
  <si>
    <t>ESTUFA ENANA 1 PUESTO</t>
  </si>
  <si>
    <t xml:space="preserve">ESTUFA ELECTRICA DE 1 PUESTO </t>
  </si>
  <si>
    <t>JUEGO DE CUBIERTOS PARA MESA</t>
  </si>
  <si>
    <t>CUCHARA  SILICONA PARA BEBE</t>
  </si>
  <si>
    <t xml:space="preserve">CUCHARA PARA POSTRE EN ACERO INOXIDABLE PARA NIÑOS </t>
  </si>
  <si>
    <t>CUCHARA SOPERA  EN ACERO INOXIDABLE PARA NIÑOS</t>
  </si>
  <si>
    <t>SET SARTENES</t>
  </si>
  <si>
    <t>PAILA EN ALUMINIO</t>
  </si>
  <si>
    <t xml:space="preserve">OLLETA EN ALUMINIO GRANDE </t>
  </si>
  <si>
    <t>OLLAS # 50 EN ALUMINIO</t>
  </si>
  <si>
    <t>OLLAS # 36 EN ALUMINIO</t>
  </si>
  <si>
    <t>OLLAS # 32 EN ALUMINIO</t>
  </si>
  <si>
    <t xml:space="preserve">OLLAS # 24 EN ALUMINIO </t>
  </si>
  <si>
    <t>OLLA PARA ZONA DE LACTANCIA</t>
  </si>
  <si>
    <t>OLLA A PRESIÓN DE 10 LITROS</t>
  </si>
  <si>
    <t>OLLA # 20 EN ALUMINIO</t>
  </si>
  <si>
    <t>CALDERO 25 LITROS</t>
  </si>
  <si>
    <t>SET PUNTO ECOLÓGICO DE 3 PAPELERAS</t>
  </si>
  <si>
    <t>ASEO</t>
  </si>
  <si>
    <t>SET X 2</t>
  </si>
  <si>
    <t>SET PAPELERAS PARA ENFERMERÍA</t>
  </si>
  <si>
    <t xml:space="preserve">SET DE 3 PAPALERAS PLÁSTICAS PARA RESIDUOS  CON TAPA </t>
  </si>
  <si>
    <t>PAPELERA PARA SANITARIO 10 LITROS</t>
  </si>
  <si>
    <t>CANECA PLÁSTICA CON TAPA DE 120 LITROS</t>
  </si>
  <si>
    <t>BALDE PLÁSTICO CON ESCURRIDOR 12 LITROS</t>
  </si>
  <si>
    <t>BALDE PLÁSTICO GRANDE CON ESCURRIDOR 35 LITROS</t>
  </si>
  <si>
    <t>PRECIO</t>
  </si>
  <si>
    <t>CANTIDADES DEL KIT</t>
  </si>
  <si>
    <t>PRECIO FINAL</t>
  </si>
  <si>
    <t>IVA (%)</t>
  </si>
  <si>
    <t>IVA</t>
  </si>
  <si>
    <t>INTERMEDIACIÓN (%)</t>
  </si>
  <si>
    <t>PRECIO INTERMEDIACIÓN</t>
  </si>
  <si>
    <t>PRECIO UNITARIO ANTES DE IVA</t>
  </si>
  <si>
    <t>UNIDAD DE MEDIDA</t>
  </si>
  <si>
    <t>ELEMENTO</t>
  </si>
  <si>
    <t>CATEGORIA GENERAL</t>
  </si>
  <si>
    <t>Total Cupos y Aulas</t>
  </si>
  <si>
    <t>5 a menores 6 años</t>
  </si>
  <si>
    <t>4 a 5 años</t>
  </si>
  <si>
    <t>3 a 4 años</t>
  </si>
  <si>
    <t>2 a 3 años</t>
  </si>
  <si>
    <t>1 a 2 años</t>
  </si>
  <si>
    <t>0 a 1 año</t>
  </si>
  <si>
    <t>N° Aulas</t>
  </si>
  <si>
    <t>Cupos</t>
  </si>
  <si>
    <t>Grupo de edad</t>
  </si>
  <si>
    <t>TOTAL CANTIDADES ELEMENTOS</t>
  </si>
  <si>
    <t>HCB TRADICIONAL 15</t>
  </si>
  <si>
    <t>HCB AGRUPADO 43 - 84</t>
  </si>
  <si>
    <t>HCB AGRUPADO 16 - 42</t>
  </si>
  <si>
    <t>Cuenta de NOMBRE DEL KIT</t>
  </si>
  <si>
    <t>PRECIO UNITARIO FINAL</t>
  </si>
  <si>
    <t>SILLA INFANTIL EN MADERA</t>
  </si>
  <si>
    <t>SILLAS EN MADERA CON BRAZOS PARA ADULTOS</t>
  </si>
  <si>
    <t>SILLAS EN MADERA SIN BRAZOS PARA ADULTOS</t>
  </si>
  <si>
    <t>MESA EN MADERA DE CUATRO CUPOS PARA ADULTOS</t>
  </si>
  <si>
    <t xml:space="preserve">MESA EN MADERA INFANTILES TIPO KÍNDER </t>
  </si>
  <si>
    <t>INSTIT KIT 1 50 CUPOS</t>
  </si>
  <si>
    <t>INSTIT KIT 2 100 CUPOS</t>
  </si>
  <si>
    <t>INSTIT KIT 3 150 CUPOS</t>
  </si>
  <si>
    <t>INSTIT KIT 4 200 CUPOS</t>
  </si>
  <si>
    <t>OTRAS ASOCIACIONES</t>
  </si>
  <si>
    <t>SUCRE</t>
  </si>
  <si>
    <t>COROZAL</t>
  </si>
  <si>
    <t>Sucre</t>
  </si>
  <si>
    <t xml:space="preserve">UDS CDI SEDE SABANA DE PEDRO </t>
  </si>
  <si>
    <t>CZ BOSTON</t>
  </si>
  <si>
    <t>Los Palmitos</t>
  </si>
  <si>
    <t>9.21.48,8. N</t>
  </si>
  <si>
    <t>75.12.28,0. O</t>
  </si>
  <si>
    <t>SINCELEJO</t>
  </si>
  <si>
    <t>CDI MARIA HILDA MONJE</t>
  </si>
  <si>
    <t>Coloso</t>
  </si>
  <si>
    <t>9.29.38,25. N</t>
  </si>
  <si>
    <t>75.21.8,38. O</t>
  </si>
  <si>
    <t>Impuesto Timbre 1%</t>
  </si>
  <si>
    <t>Total general + Impuestos</t>
  </si>
  <si>
    <t xml:space="preserve">TOLU VIEJO </t>
  </si>
  <si>
    <t>CDI EMMANUEL</t>
  </si>
  <si>
    <t xml:space="preserve">Tolu Viejo </t>
  </si>
  <si>
    <t>CENTRO DE DESARROLLO INFANTIL - A - INSTITUCIONAL</t>
  </si>
  <si>
    <t>9.23.22. N</t>
  </si>
  <si>
    <t>75.26.2. O</t>
  </si>
  <si>
    <t>MORALES</t>
  </si>
  <si>
    <t>HOGAR AGRUPADO  DE BIENESTAR LOS SABIOS</t>
  </si>
  <si>
    <t>JARDÍN COMUNITARIO - FAMILIAR Y COMUNITARIA</t>
  </si>
  <si>
    <t>2.43.19,48. N</t>
  </si>
  <si>
    <t>76.48.2,28. O</t>
  </si>
  <si>
    <t>SANTA MARTA</t>
  </si>
  <si>
    <t>HOGAR INFANTIL ALMENDROS</t>
  </si>
  <si>
    <t>CZ SANTA MARTA NORTE</t>
  </si>
  <si>
    <t>Santa Marta</t>
  </si>
  <si>
    <t>11.14.26. N</t>
  </si>
  <si>
    <t>74.11.56. O</t>
  </si>
  <si>
    <t>MIRANDA</t>
  </si>
  <si>
    <t>HOGAR INFANTIL EL ORTIGAL</t>
  </si>
  <si>
    <t>Miranda</t>
  </si>
  <si>
    <t>HOGAR INFANTIL – INSTITUCIONAL</t>
  </si>
  <si>
    <t>3.16.52,26. N</t>
  </si>
  <si>
    <t>76.20.42,06.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</si>
</sst>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* #,##0_);_(&quot;$&quot;* \(#,##0\);_(&quot;$&quot;* &quot;-&quot;??_);_(@_)"/>
    <numFmt numFmtId="168" formatCode="_(&quot;$&quot;* #,##0_);_(&quot;$&quot;* \(#,##0\);_(&quot;$&quot;* &quot;-&quot;_);_(@_)"/>
    <numFmt numFmtId="169" formatCode="_-&quot;$&quot;* #,##0.00_-;\-&quot;$&quot;* #,##0.00_-;_-&quot;$&quot;* &quot;-&quot;_-;_-@_-"/>
    <numFmt numFmtId="170" formatCode="_-&quot;$&quot;* #,##0.0000_-;\-&quot;$&quot;* #,##0.0000_-;_-&quot;$&quot;* &quot;-&quot;_-;_-@_-"/>
    <numFmt numFmtId="171" formatCode="0.000000"/>
    <numFmt numFmtId="172" formatCode="_(&quot;$&quot;* #,##0.0000_);_(&quot;$&quot;* \(#,##0.00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7"/>
      <color rgb="FF000000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C96"/>
        <bgColor rgb="FF000000"/>
      </patternFill>
    </fill>
    <fill>
      <patternFill patternType="solid">
        <fgColor rgb="FFFDBFCC"/>
        <bgColor rgb="FF000000"/>
      </patternFill>
    </fill>
    <fill>
      <patternFill patternType="solid">
        <fgColor rgb="FF8EF6CC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2F0DA"/>
        <bgColor rgb="FF000000"/>
      </patternFill>
    </fill>
    <fill>
      <patternFill patternType="solid">
        <fgColor rgb="FFE2EFDA"/>
        <bgColor rgb="FFDDEBF7"/>
      </patternFill>
    </fill>
    <fill>
      <patternFill patternType="solid">
        <fgColor rgb="FFE2EFDA"/>
        <bgColor rgb="FFBDD7EE"/>
      </patternFill>
    </fill>
    <fill>
      <patternFill patternType="solid">
        <fgColor rgb="FFFFF2CC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pivotButton="1"/>
    <xf numFmtId="1" fontId="0" fillId="0" borderId="0" xfId="1" applyNumberFormat="1" applyFont="1" applyFill="1" applyAlignment="1">
      <alignment horizontal="center" vertical="center"/>
    </xf>
    <xf numFmtId="164" fontId="0" fillId="0" borderId="0" xfId="0" applyNumberFormat="1"/>
    <xf numFmtId="0" fontId="1" fillId="0" borderId="0" xfId="4"/>
    <xf numFmtId="0" fontId="1" fillId="0" borderId="0" xfId="4" applyAlignment="1">
      <alignment horizontal="center"/>
    </xf>
    <xf numFmtId="168" fontId="1" fillId="0" borderId="0" xfId="4" applyNumberFormat="1"/>
    <xf numFmtId="164" fontId="5" fillId="2" borderId="1" xfId="4" applyNumberFormat="1" applyFont="1" applyFill="1" applyBorder="1" applyAlignment="1">
      <alignment horizontal="center"/>
    </xf>
    <xf numFmtId="164" fontId="5" fillId="2" borderId="1" xfId="4" applyNumberFormat="1" applyFont="1" applyFill="1" applyBorder="1"/>
    <xf numFmtId="1" fontId="5" fillId="2" borderId="3" xfId="4" applyNumberFormat="1" applyFont="1" applyFill="1" applyBorder="1" applyAlignment="1">
      <alignment horizontal="center"/>
    </xf>
    <xf numFmtId="1" fontId="5" fillId="2" borderId="0" xfId="4" applyNumberFormat="1" applyFont="1" applyFill="1" applyAlignment="1">
      <alignment horizontal="center"/>
    </xf>
    <xf numFmtId="164" fontId="6" fillId="3" borderId="6" xfId="4" applyNumberFormat="1" applyFont="1" applyFill="1" applyBorder="1" applyAlignment="1">
      <alignment horizontal="center" wrapText="1"/>
    </xf>
    <xf numFmtId="1" fontId="6" fillId="3" borderId="7" xfId="4" applyNumberFormat="1" applyFont="1" applyFill="1" applyBorder="1" applyAlignment="1">
      <alignment horizontal="center" vertical="center" wrapText="1"/>
    </xf>
    <xf numFmtId="1" fontId="6" fillId="3" borderId="8" xfId="4" applyNumberFormat="1" applyFont="1" applyFill="1" applyBorder="1" applyAlignment="1">
      <alignment horizontal="center" vertical="center" wrapText="1"/>
    </xf>
    <xf numFmtId="9" fontId="6" fillId="3" borderId="6" xfId="6" applyFont="1" applyFill="1" applyBorder="1" applyAlignment="1">
      <alignment horizontal="center" wrapText="1"/>
    </xf>
    <xf numFmtId="164" fontId="6" fillId="3" borderId="6" xfId="5" applyFont="1" applyFill="1" applyBorder="1" applyAlignment="1">
      <alignment horizontal="center" wrapText="1"/>
    </xf>
    <xf numFmtId="0" fontId="6" fillId="3" borderId="6" xfId="4" applyFont="1" applyFill="1" applyBorder="1" applyAlignment="1">
      <alignment horizontal="center" wrapText="1"/>
    </xf>
    <xf numFmtId="0" fontId="6" fillId="3" borderId="9" xfId="4" applyFont="1" applyFill="1" applyBorder="1" applyAlignment="1">
      <alignment horizontal="left" wrapText="1"/>
    </xf>
    <xf numFmtId="0" fontId="6" fillId="3" borderId="10" xfId="4" applyFont="1" applyFill="1" applyBorder="1" applyAlignment="1">
      <alignment horizontal="center" vertical="center" wrapText="1"/>
    </xf>
    <xf numFmtId="1" fontId="6" fillId="3" borderId="11" xfId="4" applyNumberFormat="1" applyFont="1" applyFill="1" applyBorder="1" applyAlignment="1">
      <alignment horizontal="center" vertical="center" wrapText="1"/>
    </xf>
    <xf numFmtId="1" fontId="6" fillId="3" borderId="12" xfId="4" applyNumberFormat="1" applyFont="1" applyFill="1" applyBorder="1" applyAlignment="1">
      <alignment horizontal="center" vertical="center" wrapText="1"/>
    </xf>
    <xf numFmtId="0" fontId="6" fillId="3" borderId="13" xfId="4" applyFont="1" applyFill="1" applyBorder="1" applyAlignment="1">
      <alignment horizontal="left" wrapText="1"/>
    </xf>
    <xf numFmtId="0" fontId="6" fillId="3" borderId="14" xfId="4" applyFont="1" applyFill="1" applyBorder="1" applyAlignment="1">
      <alignment horizontal="center" vertical="center" wrapText="1"/>
    </xf>
    <xf numFmtId="164" fontId="6" fillId="4" borderId="6" xfId="4" applyNumberFormat="1" applyFont="1" applyFill="1" applyBorder="1" applyAlignment="1">
      <alignment horizontal="center" wrapText="1"/>
    </xf>
    <xf numFmtId="1" fontId="6" fillId="4" borderId="11" xfId="4" applyNumberFormat="1" applyFont="1" applyFill="1" applyBorder="1" applyAlignment="1">
      <alignment horizontal="center" vertical="center" wrapText="1"/>
    </xf>
    <xf numFmtId="1" fontId="6" fillId="4" borderId="12" xfId="4" applyNumberFormat="1" applyFont="1" applyFill="1" applyBorder="1" applyAlignment="1">
      <alignment horizontal="center" vertical="center" wrapText="1"/>
    </xf>
    <xf numFmtId="9" fontId="6" fillId="4" borderId="6" xfId="6" applyFont="1" applyFill="1" applyBorder="1" applyAlignment="1">
      <alignment horizontal="center" wrapText="1"/>
    </xf>
    <xf numFmtId="164" fontId="6" fillId="4" borderId="6" xfId="5" applyFont="1" applyFill="1" applyBorder="1" applyAlignment="1">
      <alignment horizontal="center" wrapText="1"/>
    </xf>
    <xf numFmtId="0" fontId="6" fillId="4" borderId="6" xfId="4" applyFont="1" applyFill="1" applyBorder="1" applyAlignment="1">
      <alignment horizontal="center" wrapText="1"/>
    </xf>
    <xf numFmtId="0" fontId="6" fillId="4" borderId="13" xfId="4" applyFont="1" applyFill="1" applyBorder="1" applyAlignment="1">
      <alignment horizontal="left" wrapText="1"/>
    </xf>
    <xf numFmtId="0" fontId="6" fillId="4" borderId="14" xfId="4" applyFont="1" applyFill="1" applyBorder="1" applyAlignment="1">
      <alignment horizontal="center" vertical="center" wrapText="1"/>
    </xf>
    <xf numFmtId="164" fontId="6" fillId="5" borderId="6" xfId="4" applyNumberFormat="1" applyFont="1" applyFill="1" applyBorder="1" applyAlignment="1">
      <alignment horizontal="center" wrapText="1"/>
    </xf>
    <xf numFmtId="1" fontId="6" fillId="5" borderId="11" xfId="4" applyNumberFormat="1" applyFont="1" applyFill="1" applyBorder="1" applyAlignment="1">
      <alignment horizontal="center" vertical="center" wrapText="1"/>
    </xf>
    <xf numFmtId="1" fontId="6" fillId="5" borderId="12" xfId="4" applyNumberFormat="1" applyFont="1" applyFill="1" applyBorder="1" applyAlignment="1">
      <alignment horizontal="center" vertical="center" wrapText="1"/>
    </xf>
    <xf numFmtId="9" fontId="6" fillId="5" borderId="6" xfId="6" applyFont="1" applyFill="1" applyBorder="1" applyAlignment="1">
      <alignment horizontal="center" wrapText="1"/>
    </xf>
    <xf numFmtId="164" fontId="6" fillId="5" borderId="6" xfId="5" applyFont="1" applyFill="1" applyBorder="1" applyAlignment="1">
      <alignment horizontal="center" wrapText="1"/>
    </xf>
    <xf numFmtId="0" fontId="6" fillId="5" borderId="6" xfId="4" applyFont="1" applyFill="1" applyBorder="1" applyAlignment="1">
      <alignment horizontal="center" wrapText="1"/>
    </xf>
    <xf numFmtId="0" fontId="6" fillId="5" borderId="13" xfId="4" applyFont="1" applyFill="1" applyBorder="1" applyAlignment="1">
      <alignment horizontal="left" wrapText="1"/>
    </xf>
    <xf numFmtId="0" fontId="6" fillId="5" borderId="14" xfId="4" applyFont="1" applyFill="1" applyBorder="1" applyAlignment="1">
      <alignment horizontal="center" vertical="center" wrapText="1"/>
    </xf>
    <xf numFmtId="164" fontId="6" fillId="6" borderId="6" xfId="4" applyNumberFormat="1" applyFont="1" applyFill="1" applyBorder="1" applyAlignment="1">
      <alignment horizontal="center" wrapText="1"/>
    </xf>
    <xf numFmtId="1" fontId="6" fillId="6" borderId="11" xfId="4" applyNumberFormat="1" applyFont="1" applyFill="1" applyBorder="1" applyAlignment="1">
      <alignment horizontal="center" vertical="center" wrapText="1"/>
    </xf>
    <xf numFmtId="1" fontId="6" fillId="6" borderId="12" xfId="4" applyNumberFormat="1" applyFont="1" applyFill="1" applyBorder="1" applyAlignment="1">
      <alignment horizontal="center" vertical="center" wrapText="1"/>
    </xf>
    <xf numFmtId="9" fontId="6" fillId="6" borderId="6" xfId="6" applyFont="1" applyFill="1" applyBorder="1" applyAlignment="1">
      <alignment horizontal="center" wrapText="1"/>
    </xf>
    <xf numFmtId="164" fontId="6" fillId="6" borderId="6" xfId="5" applyFont="1" applyFill="1" applyBorder="1" applyAlignment="1">
      <alignment horizontal="center" wrapText="1"/>
    </xf>
    <xf numFmtId="0" fontId="6" fillId="6" borderId="6" xfId="4" applyFont="1" applyFill="1" applyBorder="1" applyAlignment="1">
      <alignment horizontal="center" wrapText="1"/>
    </xf>
    <xf numFmtId="0" fontId="6" fillId="6" borderId="13" xfId="4" applyFont="1" applyFill="1" applyBorder="1" applyAlignment="1">
      <alignment horizontal="left" wrapText="1"/>
    </xf>
    <xf numFmtId="0" fontId="6" fillId="6" borderId="14" xfId="4" applyFont="1" applyFill="1" applyBorder="1" applyAlignment="1">
      <alignment horizontal="center" vertical="center" wrapText="1"/>
    </xf>
    <xf numFmtId="164" fontId="7" fillId="6" borderId="6" xfId="4" applyNumberFormat="1" applyFont="1" applyFill="1" applyBorder="1" applyAlignment="1">
      <alignment horizontal="center" wrapText="1"/>
    </xf>
    <xf numFmtId="9" fontId="7" fillId="6" borderId="6" xfId="6" applyFont="1" applyFill="1" applyBorder="1" applyAlignment="1">
      <alignment horizontal="center" wrapText="1"/>
    </xf>
    <xf numFmtId="164" fontId="7" fillId="6" borderId="6" xfId="5" applyFont="1" applyFill="1" applyBorder="1" applyAlignment="1">
      <alignment horizontal="center" wrapText="1"/>
    </xf>
    <xf numFmtId="0" fontId="7" fillId="6" borderId="6" xfId="4" applyFont="1" applyFill="1" applyBorder="1" applyAlignment="1">
      <alignment horizontal="center" wrapText="1"/>
    </xf>
    <xf numFmtId="0" fontId="7" fillId="6" borderId="13" xfId="4" applyFont="1" applyFill="1" applyBorder="1" applyAlignment="1">
      <alignment horizontal="left" wrapText="1"/>
    </xf>
    <xf numFmtId="164" fontId="6" fillId="7" borderId="6" xfId="4" applyNumberFormat="1" applyFont="1" applyFill="1" applyBorder="1" applyAlignment="1">
      <alignment horizontal="center" wrapText="1"/>
    </xf>
    <xf numFmtId="1" fontId="6" fillId="7" borderId="11" xfId="4" applyNumberFormat="1" applyFont="1" applyFill="1" applyBorder="1" applyAlignment="1">
      <alignment horizontal="center" vertical="center" wrapText="1"/>
    </xf>
    <xf numFmtId="1" fontId="6" fillId="7" borderId="12" xfId="4" applyNumberFormat="1" applyFont="1" applyFill="1" applyBorder="1" applyAlignment="1">
      <alignment horizontal="center" vertical="center" wrapText="1"/>
    </xf>
    <xf numFmtId="9" fontId="6" fillId="7" borderId="6" xfId="6" applyFont="1" applyFill="1" applyBorder="1" applyAlignment="1">
      <alignment horizontal="center" wrapText="1"/>
    </xf>
    <xf numFmtId="164" fontId="6" fillId="7" borderId="6" xfId="5" applyFont="1" applyFill="1" applyBorder="1" applyAlignment="1">
      <alignment horizontal="center" wrapText="1"/>
    </xf>
    <xf numFmtId="0" fontId="6" fillId="7" borderId="6" xfId="4" applyFont="1" applyFill="1" applyBorder="1" applyAlignment="1">
      <alignment horizontal="center" wrapText="1"/>
    </xf>
    <xf numFmtId="0" fontId="6" fillId="7" borderId="13" xfId="4" applyFont="1" applyFill="1" applyBorder="1" applyAlignment="1">
      <alignment horizontal="left" wrapText="1"/>
    </xf>
    <xf numFmtId="0" fontId="6" fillId="7" borderId="14" xfId="4" applyFont="1" applyFill="1" applyBorder="1" applyAlignment="1">
      <alignment horizontal="center" vertical="center" wrapText="1"/>
    </xf>
    <xf numFmtId="164" fontId="6" fillId="8" borderId="6" xfId="4" applyNumberFormat="1" applyFont="1" applyFill="1" applyBorder="1" applyAlignment="1">
      <alignment horizontal="center" wrapText="1"/>
    </xf>
    <xf numFmtId="1" fontId="6" fillId="8" borderId="11" xfId="4" applyNumberFormat="1" applyFont="1" applyFill="1" applyBorder="1" applyAlignment="1">
      <alignment horizontal="center" vertical="center" wrapText="1"/>
    </xf>
    <xf numFmtId="1" fontId="6" fillId="8" borderId="12" xfId="4" applyNumberFormat="1" applyFont="1" applyFill="1" applyBorder="1" applyAlignment="1">
      <alignment horizontal="center" vertical="center" wrapText="1"/>
    </xf>
    <xf numFmtId="9" fontId="6" fillId="8" borderId="6" xfId="6" applyFont="1" applyFill="1" applyBorder="1" applyAlignment="1">
      <alignment horizontal="center" wrapText="1"/>
    </xf>
    <xf numFmtId="164" fontId="6" fillId="8" borderId="6" xfId="5" applyFont="1" applyFill="1" applyBorder="1" applyAlignment="1">
      <alignment horizontal="center" wrapText="1"/>
    </xf>
    <xf numFmtId="0" fontId="6" fillId="8" borderId="6" xfId="4" applyFont="1" applyFill="1" applyBorder="1" applyAlignment="1">
      <alignment horizontal="center" wrapText="1"/>
    </xf>
    <xf numFmtId="0" fontId="6" fillId="8" borderId="13" xfId="4" applyFont="1" applyFill="1" applyBorder="1" applyAlignment="1">
      <alignment horizontal="left" wrapText="1"/>
    </xf>
    <xf numFmtId="0" fontId="6" fillId="8" borderId="14" xfId="4" applyFont="1" applyFill="1" applyBorder="1" applyAlignment="1">
      <alignment horizontal="center" vertical="center" wrapText="1"/>
    </xf>
    <xf numFmtId="164" fontId="6" fillId="9" borderId="6" xfId="4" applyNumberFormat="1" applyFont="1" applyFill="1" applyBorder="1" applyAlignment="1">
      <alignment horizontal="center" wrapText="1"/>
    </xf>
    <xf numFmtId="1" fontId="6" fillId="10" borderId="11" xfId="4" applyNumberFormat="1" applyFont="1" applyFill="1" applyBorder="1" applyAlignment="1">
      <alignment horizontal="center" vertical="center" wrapText="1"/>
    </xf>
    <xf numFmtId="1" fontId="6" fillId="10" borderId="12" xfId="4" applyNumberFormat="1" applyFont="1" applyFill="1" applyBorder="1" applyAlignment="1">
      <alignment horizontal="center" vertical="center" wrapText="1"/>
    </xf>
    <xf numFmtId="9" fontId="6" fillId="9" borderId="6" xfId="6" applyFont="1" applyFill="1" applyBorder="1" applyAlignment="1">
      <alignment horizontal="center" wrapText="1"/>
    </xf>
    <xf numFmtId="164" fontId="6" fillId="9" borderId="6" xfId="5" applyFont="1" applyFill="1" applyBorder="1" applyAlignment="1">
      <alignment horizontal="center" wrapText="1"/>
    </xf>
    <xf numFmtId="0" fontId="6" fillId="9" borderId="6" xfId="4" applyFont="1" applyFill="1" applyBorder="1" applyAlignment="1">
      <alignment horizontal="center" wrapText="1"/>
    </xf>
    <xf numFmtId="0" fontId="6" fillId="9" borderId="13" xfId="4" applyFont="1" applyFill="1" applyBorder="1" applyAlignment="1">
      <alignment horizontal="left" wrapText="1"/>
    </xf>
    <xf numFmtId="0" fontId="6" fillId="9" borderId="14" xfId="4" applyFont="1" applyFill="1" applyBorder="1" applyAlignment="1">
      <alignment horizontal="center" vertical="center" wrapText="1"/>
    </xf>
    <xf numFmtId="164" fontId="7" fillId="9" borderId="6" xfId="4" applyNumberFormat="1" applyFont="1" applyFill="1" applyBorder="1" applyAlignment="1">
      <alignment horizontal="center" wrapText="1"/>
    </xf>
    <xf numFmtId="9" fontId="7" fillId="9" borderId="6" xfId="6" applyFont="1" applyFill="1" applyBorder="1" applyAlignment="1">
      <alignment horizontal="center" wrapText="1"/>
    </xf>
    <xf numFmtId="164" fontId="7" fillId="9" borderId="6" xfId="5" applyFont="1" applyFill="1" applyBorder="1" applyAlignment="1">
      <alignment horizontal="center" wrapText="1"/>
    </xf>
    <xf numFmtId="0" fontId="7" fillId="9" borderId="6" xfId="4" applyFont="1" applyFill="1" applyBorder="1" applyAlignment="1">
      <alignment horizontal="center" wrapText="1"/>
    </xf>
    <xf numFmtId="0" fontId="7" fillId="9" borderId="13" xfId="4" applyFont="1" applyFill="1" applyBorder="1" applyAlignment="1">
      <alignment horizontal="left" wrapText="1"/>
    </xf>
    <xf numFmtId="0" fontId="7" fillId="9" borderId="14" xfId="4" applyFont="1" applyFill="1" applyBorder="1" applyAlignment="1">
      <alignment horizontal="center" vertical="center" wrapText="1"/>
    </xf>
    <xf numFmtId="164" fontId="6" fillId="11" borderId="6" xfId="4" applyNumberFormat="1" applyFont="1" applyFill="1" applyBorder="1" applyAlignment="1">
      <alignment horizontal="center" vertical="center" wrapText="1"/>
    </xf>
    <xf numFmtId="9" fontId="6" fillId="11" borderId="6" xfId="6" applyFont="1" applyFill="1" applyBorder="1" applyAlignment="1">
      <alignment horizontal="center" vertical="center" wrapText="1"/>
    </xf>
    <xf numFmtId="164" fontId="6" fillId="11" borderId="6" xfId="5" applyFont="1" applyFill="1" applyBorder="1" applyAlignment="1">
      <alignment horizontal="center" vertical="center" wrapText="1"/>
    </xf>
    <xf numFmtId="0" fontId="6" fillId="11" borderId="6" xfId="4" applyFont="1" applyFill="1" applyBorder="1" applyAlignment="1">
      <alignment horizontal="center" vertical="center" wrapText="1"/>
    </xf>
    <xf numFmtId="0" fontId="6" fillId="11" borderId="13" xfId="4" applyFont="1" applyFill="1" applyBorder="1" applyAlignment="1">
      <alignment horizontal="left" vertical="center" wrapText="1"/>
    </xf>
    <xf numFmtId="164" fontId="6" fillId="12" borderId="6" xfId="4" applyNumberFormat="1" applyFont="1" applyFill="1" applyBorder="1" applyAlignment="1">
      <alignment horizontal="center" vertical="center" wrapText="1"/>
    </xf>
    <xf numFmtId="9" fontId="6" fillId="12" borderId="6" xfId="6" applyFont="1" applyFill="1" applyBorder="1" applyAlignment="1">
      <alignment horizontal="center" vertical="center" wrapText="1"/>
    </xf>
    <xf numFmtId="164" fontId="6" fillId="12" borderId="6" xfId="5" applyFont="1" applyFill="1" applyBorder="1" applyAlignment="1">
      <alignment horizontal="center" vertical="center" wrapText="1"/>
    </xf>
    <xf numFmtId="0" fontId="6" fillId="12" borderId="6" xfId="4" applyFont="1" applyFill="1" applyBorder="1" applyAlignment="1">
      <alignment horizontal="center" vertical="center" wrapText="1"/>
    </xf>
    <xf numFmtId="0" fontId="6" fillId="12" borderId="9" xfId="4" applyFont="1" applyFill="1" applyBorder="1" applyAlignment="1">
      <alignment horizontal="left" vertical="center" wrapText="1"/>
    </xf>
    <xf numFmtId="164" fontId="6" fillId="10" borderId="6" xfId="4" applyNumberFormat="1" applyFont="1" applyFill="1" applyBorder="1" applyAlignment="1">
      <alignment horizontal="center" wrapText="1"/>
    </xf>
    <xf numFmtId="9" fontId="6" fillId="10" borderId="6" xfId="6" applyFont="1" applyFill="1" applyBorder="1" applyAlignment="1">
      <alignment horizontal="center" wrapText="1"/>
    </xf>
    <xf numFmtId="164" fontId="6" fillId="10" borderId="6" xfId="5" applyFont="1" applyFill="1" applyBorder="1" applyAlignment="1">
      <alignment horizontal="center" wrapText="1"/>
    </xf>
    <xf numFmtId="0" fontId="6" fillId="10" borderId="6" xfId="4" applyFont="1" applyFill="1" applyBorder="1" applyAlignment="1">
      <alignment horizontal="center" wrapText="1"/>
    </xf>
    <xf numFmtId="0" fontId="6" fillId="10" borderId="13" xfId="4" applyFont="1" applyFill="1" applyBorder="1" applyAlignment="1">
      <alignment horizontal="left" wrapText="1"/>
    </xf>
    <xf numFmtId="164" fontId="6" fillId="13" borderId="6" xfId="4" applyNumberFormat="1" applyFont="1" applyFill="1" applyBorder="1" applyAlignment="1">
      <alignment horizontal="center" wrapText="1"/>
    </xf>
    <xf numFmtId="1" fontId="6" fillId="13" borderId="11" xfId="4" applyNumberFormat="1" applyFont="1" applyFill="1" applyBorder="1" applyAlignment="1">
      <alignment horizontal="center" vertical="center" wrapText="1"/>
    </xf>
    <xf numFmtId="1" fontId="6" fillId="13" borderId="12" xfId="4" applyNumberFormat="1" applyFont="1" applyFill="1" applyBorder="1" applyAlignment="1">
      <alignment horizontal="center" vertical="center" wrapText="1"/>
    </xf>
    <xf numFmtId="9" fontId="6" fillId="13" borderId="6" xfId="6" applyFont="1" applyFill="1" applyBorder="1" applyAlignment="1">
      <alignment horizontal="center" wrapText="1"/>
    </xf>
    <xf numFmtId="164" fontId="6" fillId="13" borderId="6" xfId="5" applyFont="1" applyFill="1" applyBorder="1" applyAlignment="1">
      <alignment horizontal="center" wrapText="1"/>
    </xf>
    <xf numFmtId="0" fontId="6" fillId="13" borderId="6" xfId="4" applyFont="1" applyFill="1" applyBorder="1" applyAlignment="1">
      <alignment horizontal="center" wrapText="1"/>
    </xf>
    <xf numFmtId="0" fontId="6" fillId="13" borderId="13" xfId="4" applyFont="1" applyFill="1" applyBorder="1" applyAlignment="1">
      <alignment horizontal="left" wrapText="1"/>
    </xf>
    <xf numFmtId="0" fontId="6" fillId="13" borderId="14" xfId="4" applyFont="1" applyFill="1" applyBorder="1" applyAlignment="1">
      <alignment horizontal="center" vertical="center" wrapText="1"/>
    </xf>
    <xf numFmtId="0" fontId="8" fillId="14" borderId="1" xfId="4" applyFont="1" applyFill="1" applyBorder="1" applyAlignment="1">
      <alignment horizontal="center" vertical="center"/>
    </xf>
    <xf numFmtId="0" fontId="8" fillId="14" borderId="3" xfId="4" applyFont="1" applyFill="1" applyBorder="1" applyAlignment="1">
      <alignment horizontal="center" vertical="center" wrapText="1"/>
    </xf>
    <xf numFmtId="0" fontId="9" fillId="7" borderId="3" xfId="4" applyFont="1" applyFill="1" applyBorder="1" applyAlignment="1">
      <alignment horizontal="center" vertical="center" wrapText="1"/>
    </xf>
    <xf numFmtId="0" fontId="9" fillId="7" borderId="19" xfId="4" applyFont="1" applyFill="1" applyBorder="1" applyAlignment="1">
      <alignment horizontal="center" vertical="center" wrapText="1"/>
    </xf>
    <xf numFmtId="0" fontId="9" fillId="7" borderId="20" xfId="4" applyFont="1" applyFill="1" applyBorder="1" applyAlignment="1">
      <alignment horizontal="center" vertical="center" wrapText="1"/>
    </xf>
    <xf numFmtId="0" fontId="9" fillId="7" borderId="21" xfId="4" applyFont="1" applyFill="1" applyBorder="1" applyAlignment="1">
      <alignment horizontal="center" vertical="center" wrapText="1"/>
    </xf>
    <xf numFmtId="0" fontId="10" fillId="15" borderId="22" xfId="4" applyFont="1" applyFill="1" applyBorder="1" applyAlignment="1">
      <alignment horizontal="center"/>
    </xf>
    <xf numFmtId="0" fontId="10" fillId="15" borderId="23" xfId="4" applyFont="1" applyFill="1" applyBorder="1" applyAlignment="1">
      <alignment horizontal="center"/>
    </xf>
    <xf numFmtId="0" fontId="11" fillId="0" borderId="27" xfId="4" applyFont="1" applyBorder="1" applyAlignment="1">
      <alignment horizontal="center"/>
    </xf>
    <xf numFmtId="0" fontId="11" fillId="0" borderId="10" xfId="4" applyFont="1" applyBorder="1" applyAlignment="1">
      <alignment horizontal="center"/>
    </xf>
    <xf numFmtId="0" fontId="11" fillId="0" borderId="29" xfId="4" applyFont="1" applyBorder="1" applyAlignment="1">
      <alignment horizontal="center"/>
    </xf>
    <xf numFmtId="0" fontId="11" fillId="0" borderId="14" xfId="4" applyFont="1" applyBorder="1" applyAlignment="1">
      <alignment horizontal="center"/>
    </xf>
    <xf numFmtId="0" fontId="11" fillId="0" borderId="31" xfId="4" applyFont="1" applyBorder="1" applyAlignment="1">
      <alignment horizontal="center"/>
    </xf>
    <xf numFmtId="0" fontId="11" fillId="0" borderId="18" xfId="4" applyFont="1" applyBorder="1" applyAlignment="1">
      <alignment horizontal="center"/>
    </xf>
    <xf numFmtId="0" fontId="10" fillId="15" borderId="35" xfId="4" applyFont="1" applyFill="1" applyBorder="1" applyAlignment="1">
      <alignment horizontal="center" vertical="center"/>
    </xf>
    <xf numFmtId="0" fontId="10" fillId="15" borderId="21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/>
    </xf>
    <xf numFmtId="1" fontId="5" fillId="2" borderId="21" xfId="4" applyNumberFormat="1" applyFont="1" applyFill="1" applyBorder="1" applyAlignment="1">
      <alignment horizontal="center"/>
    </xf>
    <xf numFmtId="0" fontId="9" fillId="7" borderId="6" xfId="4" applyFont="1" applyFill="1" applyBorder="1" applyAlignment="1">
      <alignment horizontal="center" vertical="center" wrapText="1"/>
    </xf>
    <xf numFmtId="1" fontId="6" fillId="13" borderId="14" xfId="4" applyNumberFormat="1" applyFont="1" applyFill="1" applyBorder="1" applyAlignment="1">
      <alignment horizontal="center" vertical="center" wrapText="1"/>
    </xf>
    <xf numFmtId="1" fontId="6" fillId="10" borderId="14" xfId="4" applyNumberFormat="1" applyFont="1" applyFill="1" applyBorder="1" applyAlignment="1">
      <alignment horizontal="center" vertical="center" wrapText="1"/>
    </xf>
    <xf numFmtId="1" fontId="6" fillId="8" borderId="14" xfId="4" applyNumberFormat="1" applyFont="1" applyFill="1" applyBorder="1" applyAlignment="1">
      <alignment horizontal="center" vertical="center" wrapText="1"/>
    </xf>
    <xf numFmtId="1" fontId="6" fillId="7" borderId="14" xfId="4" applyNumberFormat="1" applyFont="1" applyFill="1" applyBorder="1" applyAlignment="1">
      <alignment horizontal="center" vertical="center" wrapText="1"/>
    </xf>
    <xf numFmtId="1" fontId="6" fillId="6" borderId="14" xfId="4" applyNumberFormat="1" applyFont="1" applyFill="1" applyBorder="1" applyAlignment="1">
      <alignment horizontal="center" vertical="center" wrapText="1"/>
    </xf>
    <xf numFmtId="1" fontId="6" fillId="5" borderId="14" xfId="4" applyNumberFormat="1" applyFont="1" applyFill="1" applyBorder="1" applyAlignment="1">
      <alignment horizontal="center" vertical="center" wrapText="1"/>
    </xf>
    <xf numFmtId="1" fontId="6" fillId="4" borderId="14" xfId="4" applyNumberFormat="1" applyFont="1" applyFill="1" applyBorder="1" applyAlignment="1">
      <alignment horizontal="center" vertical="center" wrapText="1"/>
    </xf>
    <xf numFmtId="1" fontId="6" fillId="3" borderId="14" xfId="4" applyNumberFormat="1" applyFont="1" applyFill="1" applyBorder="1" applyAlignment="1">
      <alignment horizontal="center" vertical="center" wrapText="1"/>
    </xf>
    <xf numFmtId="1" fontId="6" fillId="3" borderId="10" xfId="4" applyNumberFormat="1" applyFont="1" applyFill="1" applyBorder="1" applyAlignment="1">
      <alignment horizontal="center" vertical="center" wrapText="1"/>
    </xf>
    <xf numFmtId="9" fontId="6" fillId="13" borderId="6" xfId="3" applyFont="1" applyFill="1" applyBorder="1" applyAlignment="1">
      <alignment horizontal="center" wrapText="1"/>
    </xf>
    <xf numFmtId="9" fontId="6" fillId="10" borderId="6" xfId="3" applyFont="1" applyFill="1" applyBorder="1" applyAlignment="1">
      <alignment horizontal="center" wrapText="1"/>
    </xf>
    <xf numFmtId="9" fontId="6" fillId="9" borderId="6" xfId="3" applyFont="1" applyFill="1" applyBorder="1" applyAlignment="1">
      <alignment horizontal="center" wrapText="1"/>
    </xf>
    <xf numFmtId="9" fontId="6" fillId="12" borderId="6" xfId="3" applyFont="1" applyFill="1" applyBorder="1" applyAlignment="1">
      <alignment horizontal="center" vertical="center" wrapText="1"/>
    </xf>
    <xf numFmtId="9" fontId="6" fillId="11" borderId="6" xfId="3" applyFont="1" applyFill="1" applyBorder="1" applyAlignment="1">
      <alignment horizontal="center" vertical="center" wrapText="1"/>
    </xf>
    <xf numFmtId="9" fontId="7" fillId="9" borderId="6" xfId="3" applyFont="1" applyFill="1" applyBorder="1" applyAlignment="1">
      <alignment horizontal="center" wrapText="1"/>
    </xf>
    <xf numFmtId="9" fontId="6" fillId="8" borderId="6" xfId="3" applyFont="1" applyFill="1" applyBorder="1" applyAlignment="1">
      <alignment horizontal="center" wrapText="1"/>
    </xf>
    <xf numFmtId="9" fontId="6" fillId="7" borderId="6" xfId="3" applyFont="1" applyFill="1" applyBorder="1" applyAlignment="1">
      <alignment horizontal="center" wrapText="1"/>
    </xf>
    <xf numFmtId="9" fontId="6" fillId="6" borderId="6" xfId="3" applyFont="1" applyFill="1" applyBorder="1" applyAlignment="1">
      <alignment horizontal="center" wrapText="1"/>
    </xf>
    <xf numFmtId="9" fontId="7" fillId="6" borderId="6" xfId="3" applyFont="1" applyFill="1" applyBorder="1" applyAlignment="1">
      <alignment horizontal="center" wrapText="1"/>
    </xf>
    <xf numFmtId="9" fontId="6" fillId="5" borderId="6" xfId="3" applyFont="1" applyFill="1" applyBorder="1" applyAlignment="1">
      <alignment horizontal="center" wrapText="1"/>
    </xf>
    <xf numFmtId="9" fontId="6" fillId="4" borderId="6" xfId="3" applyFont="1" applyFill="1" applyBorder="1" applyAlignment="1">
      <alignment horizontal="center" wrapText="1"/>
    </xf>
    <xf numFmtId="9" fontId="6" fillId="3" borderId="6" xfId="3" applyFont="1" applyFill="1" applyBorder="1" applyAlignment="1">
      <alignment horizontal="center" wrapText="1"/>
    </xf>
    <xf numFmtId="164" fontId="6" fillId="13" borderId="16" xfId="5" applyFont="1" applyFill="1" applyBorder="1" applyAlignment="1">
      <alignment horizontal="center" wrapText="1"/>
    </xf>
    <xf numFmtId="171" fontId="1" fillId="0" borderId="0" xfId="4" applyNumberFormat="1"/>
    <xf numFmtId="169" fontId="1" fillId="0" borderId="0" xfId="4" applyNumberFormat="1" applyAlignment="1">
      <alignment horizontal="center"/>
    </xf>
    <xf numFmtId="170" fontId="1" fillId="0" borderId="0" xfId="4" applyNumberFormat="1" applyAlignment="1">
      <alignment horizontal="center"/>
    </xf>
    <xf numFmtId="164" fontId="6" fillId="10" borderId="12" xfId="5" applyFont="1" applyFill="1" applyBorder="1" applyAlignment="1">
      <alignment horizontal="center" wrapText="1"/>
    </xf>
    <xf numFmtId="164" fontId="6" fillId="8" borderId="12" xfId="5" applyFont="1" applyFill="1" applyBorder="1" applyAlignment="1">
      <alignment horizontal="center" wrapText="1"/>
    </xf>
    <xf numFmtId="164" fontId="6" fillId="7" borderId="12" xfId="5" applyFont="1" applyFill="1" applyBorder="1" applyAlignment="1">
      <alignment horizontal="center" wrapText="1"/>
    </xf>
    <xf numFmtId="164" fontId="6" fillId="6" borderId="12" xfId="5" applyFont="1" applyFill="1" applyBorder="1" applyAlignment="1">
      <alignment horizontal="center" wrapText="1"/>
    </xf>
    <xf numFmtId="164" fontId="6" fillId="5" borderId="12" xfId="5" applyFont="1" applyFill="1" applyBorder="1" applyAlignment="1">
      <alignment horizontal="center" wrapText="1"/>
    </xf>
    <xf numFmtId="164" fontId="6" fillId="4" borderId="12" xfId="5" applyFont="1" applyFill="1" applyBorder="1" applyAlignment="1">
      <alignment horizontal="center" wrapText="1"/>
    </xf>
    <xf numFmtId="164" fontId="6" fillId="3" borderId="12" xfId="5" applyFont="1" applyFill="1" applyBorder="1" applyAlignment="1">
      <alignment horizontal="center" wrapText="1"/>
    </xf>
    <xf numFmtId="164" fontId="5" fillId="2" borderId="2" xfId="4" applyNumberFormat="1" applyFont="1" applyFill="1" applyBorder="1" applyAlignment="1">
      <alignment horizontal="center"/>
    </xf>
    <xf numFmtId="165" fontId="1" fillId="0" borderId="0" xfId="2" applyFont="1"/>
    <xf numFmtId="165" fontId="9" fillId="7" borderId="6" xfId="2" applyFont="1" applyFill="1" applyBorder="1" applyAlignment="1">
      <alignment horizontal="center" vertical="center" wrapText="1"/>
    </xf>
    <xf numFmtId="165" fontId="6" fillId="13" borderId="6" xfId="2" applyFont="1" applyFill="1" applyBorder="1" applyAlignment="1">
      <alignment horizontal="center" wrapText="1"/>
    </xf>
    <xf numFmtId="165" fontId="6" fillId="10" borderId="6" xfId="2" applyFont="1" applyFill="1" applyBorder="1" applyAlignment="1">
      <alignment horizontal="center" wrapText="1"/>
    </xf>
    <xf numFmtId="165" fontId="6" fillId="9" borderId="6" xfId="2" applyFont="1" applyFill="1" applyBorder="1" applyAlignment="1">
      <alignment horizontal="center" wrapText="1"/>
    </xf>
    <xf numFmtId="165" fontId="6" fillId="12" borderId="6" xfId="2" applyFont="1" applyFill="1" applyBorder="1" applyAlignment="1">
      <alignment horizontal="center" vertical="center" wrapText="1"/>
    </xf>
    <xf numFmtId="165" fontId="6" fillId="11" borderId="6" xfId="2" applyFont="1" applyFill="1" applyBorder="1" applyAlignment="1">
      <alignment horizontal="center" vertical="center" wrapText="1"/>
    </xf>
    <xf numFmtId="165" fontId="7" fillId="9" borderId="6" xfId="2" applyFont="1" applyFill="1" applyBorder="1" applyAlignment="1">
      <alignment horizontal="center" wrapText="1"/>
    </xf>
    <xf numFmtId="165" fontId="6" fillId="8" borderId="6" xfId="2" applyFont="1" applyFill="1" applyBorder="1" applyAlignment="1">
      <alignment horizontal="center" wrapText="1"/>
    </xf>
    <xf numFmtId="165" fontId="6" fillId="7" borderId="6" xfId="2" applyFont="1" applyFill="1" applyBorder="1" applyAlignment="1">
      <alignment horizontal="center" wrapText="1"/>
    </xf>
    <xf numFmtId="165" fontId="6" fillId="6" borderId="6" xfId="2" applyFont="1" applyFill="1" applyBorder="1" applyAlignment="1">
      <alignment horizontal="center" wrapText="1"/>
    </xf>
    <xf numFmtId="165" fontId="7" fillId="6" borderId="6" xfId="2" applyFont="1" applyFill="1" applyBorder="1" applyAlignment="1">
      <alignment horizontal="center" wrapText="1"/>
    </xf>
    <xf numFmtId="165" fontId="6" fillId="5" borderId="6" xfId="2" applyFont="1" applyFill="1" applyBorder="1" applyAlignment="1">
      <alignment horizontal="center" wrapText="1"/>
    </xf>
    <xf numFmtId="165" fontId="6" fillId="4" borderId="6" xfId="2" applyFont="1" applyFill="1" applyBorder="1" applyAlignment="1">
      <alignment horizontal="center" wrapText="1"/>
    </xf>
    <xf numFmtId="165" fontId="6" fillId="3" borderId="6" xfId="2" applyFont="1" applyFill="1" applyBorder="1" applyAlignment="1">
      <alignment horizontal="center" wrapText="1"/>
    </xf>
    <xf numFmtId="165" fontId="5" fillId="2" borderId="3" xfId="2" applyFont="1" applyFill="1" applyBorder="1" applyAlignment="1">
      <alignment horizontal="center"/>
    </xf>
    <xf numFmtId="165" fontId="8" fillId="14" borderId="1" xfId="2" applyFont="1" applyFill="1" applyBorder="1" applyAlignment="1">
      <alignment horizontal="center" vertical="center"/>
    </xf>
    <xf numFmtId="165" fontId="5" fillId="2" borderId="35" xfId="2" applyFont="1" applyFill="1" applyBorder="1"/>
    <xf numFmtId="0" fontId="9" fillId="7" borderId="23" xfId="4" applyFont="1" applyFill="1" applyBorder="1" applyAlignment="1">
      <alignment horizontal="center" vertical="center" wrapText="1"/>
    </xf>
    <xf numFmtId="0" fontId="9" fillId="7" borderId="38" xfId="4" applyFont="1" applyFill="1" applyBorder="1" applyAlignment="1">
      <alignment horizontal="center" vertical="center" wrapText="1"/>
    </xf>
    <xf numFmtId="0" fontId="8" fillId="14" borderId="25" xfId="4" applyFont="1" applyFill="1" applyBorder="1" applyAlignment="1">
      <alignment horizontal="center" vertical="center" wrapText="1"/>
    </xf>
    <xf numFmtId="0" fontId="6" fillId="3" borderId="39" xfId="4" applyFont="1" applyFill="1" applyBorder="1" applyAlignment="1">
      <alignment horizontal="center" vertical="center" wrapText="1"/>
    </xf>
    <xf numFmtId="1" fontId="6" fillId="3" borderId="36" xfId="4" applyNumberFormat="1" applyFont="1" applyFill="1" applyBorder="1" applyAlignment="1">
      <alignment horizontal="center" vertical="center" wrapText="1"/>
    </xf>
    <xf numFmtId="1" fontId="6" fillId="3" borderId="40" xfId="4" applyNumberFormat="1" applyFont="1" applyFill="1" applyBorder="1" applyAlignment="1">
      <alignment horizontal="center" vertical="center" wrapText="1"/>
    </xf>
    <xf numFmtId="0" fontId="6" fillId="3" borderId="17" xfId="4" applyFont="1" applyFill="1" applyBorder="1" applyAlignment="1">
      <alignment horizontal="left" wrapText="1"/>
    </xf>
    <xf numFmtId="1" fontId="6" fillId="3" borderId="16" xfId="4" applyNumberFormat="1" applyFont="1" applyFill="1" applyBorder="1" applyAlignment="1">
      <alignment horizontal="center" vertical="center" wrapText="1"/>
    </xf>
    <xf numFmtId="0" fontId="6" fillId="3" borderId="18" xfId="4" applyFont="1" applyFill="1" applyBorder="1" applyAlignment="1">
      <alignment horizontal="center" vertical="center" wrapText="1"/>
    </xf>
    <xf numFmtId="1" fontId="6" fillId="3" borderId="15" xfId="4" applyNumberFormat="1" applyFont="1" applyFill="1" applyBorder="1" applyAlignment="1">
      <alignment horizontal="center" vertical="center" wrapText="1"/>
    </xf>
    <xf numFmtId="0" fontId="6" fillId="3" borderId="41" xfId="4" applyFont="1" applyFill="1" applyBorder="1" applyAlignment="1">
      <alignment horizontal="left" wrapText="1"/>
    </xf>
    <xf numFmtId="1" fontId="6" fillId="3" borderId="42" xfId="4" applyNumberFormat="1" applyFont="1" applyFill="1" applyBorder="1" applyAlignment="1">
      <alignment horizontal="center" vertical="center" wrapText="1"/>
    </xf>
    <xf numFmtId="0" fontId="6" fillId="3" borderId="43" xfId="4" applyFont="1" applyFill="1" applyBorder="1" applyAlignment="1">
      <alignment horizontal="center" vertical="center" wrapText="1"/>
    </xf>
    <xf numFmtId="1" fontId="6" fillId="3" borderId="44" xfId="4" applyNumberFormat="1" applyFont="1" applyFill="1" applyBorder="1" applyAlignment="1">
      <alignment horizontal="center" vertical="center" wrapText="1"/>
    </xf>
    <xf numFmtId="1" fontId="6" fillId="3" borderId="45" xfId="4" applyNumberFormat="1" applyFont="1" applyFill="1" applyBorder="1" applyAlignment="1">
      <alignment horizontal="center" vertical="center" wrapText="1"/>
    </xf>
    <xf numFmtId="1" fontId="6" fillId="3" borderId="46" xfId="4" applyNumberFormat="1" applyFont="1" applyFill="1" applyBorder="1" applyAlignment="1">
      <alignment horizontal="center" vertical="center" wrapText="1"/>
    </xf>
    <xf numFmtId="0" fontId="6" fillId="3" borderId="47" xfId="4" applyFont="1" applyFill="1" applyBorder="1" applyAlignment="1">
      <alignment horizontal="left" wrapText="1"/>
    </xf>
    <xf numFmtId="1" fontId="6" fillId="3" borderId="48" xfId="4" applyNumberFormat="1" applyFont="1" applyFill="1" applyBorder="1" applyAlignment="1">
      <alignment horizontal="center" vertical="center" wrapText="1"/>
    </xf>
    <xf numFmtId="0" fontId="6" fillId="3" borderId="49" xfId="4" applyFont="1" applyFill="1" applyBorder="1" applyAlignment="1">
      <alignment horizontal="center" vertical="center" wrapText="1"/>
    </xf>
    <xf numFmtId="1" fontId="6" fillId="3" borderId="50" xfId="4" applyNumberFormat="1" applyFont="1" applyFill="1" applyBorder="1" applyAlignment="1">
      <alignment horizontal="center" vertical="center" wrapText="1"/>
    </xf>
    <xf numFmtId="1" fontId="6" fillId="3" borderId="51" xfId="4" applyNumberFormat="1" applyFont="1" applyFill="1" applyBorder="1" applyAlignment="1">
      <alignment horizontal="center" vertical="center" wrapText="1"/>
    </xf>
    <xf numFmtId="0" fontId="6" fillId="13" borderId="52" xfId="4" applyFont="1" applyFill="1" applyBorder="1" applyAlignment="1">
      <alignment horizontal="center" vertical="center" wrapText="1"/>
    </xf>
    <xf numFmtId="1" fontId="6" fillId="13" borderId="53" xfId="4" applyNumberFormat="1" applyFont="1" applyFill="1" applyBorder="1" applyAlignment="1">
      <alignment horizontal="center" vertical="center" wrapText="1"/>
    </xf>
    <xf numFmtId="0" fontId="6" fillId="9" borderId="52" xfId="4" applyFont="1" applyFill="1" applyBorder="1" applyAlignment="1">
      <alignment horizontal="center" vertical="center" wrapText="1"/>
    </xf>
    <xf numFmtId="1" fontId="6" fillId="10" borderId="53" xfId="4" applyNumberFormat="1" applyFont="1" applyFill="1" applyBorder="1" applyAlignment="1">
      <alignment horizontal="center" vertical="center" wrapText="1"/>
    </xf>
    <xf numFmtId="0" fontId="1" fillId="0" borderId="54" xfId="4" applyBorder="1"/>
    <xf numFmtId="0" fontId="6" fillId="8" borderId="52" xfId="4" applyFont="1" applyFill="1" applyBorder="1" applyAlignment="1">
      <alignment horizontal="center" vertical="center" wrapText="1"/>
    </xf>
    <xf numFmtId="1" fontId="6" fillId="8" borderId="53" xfId="4" applyNumberFormat="1" applyFont="1" applyFill="1" applyBorder="1" applyAlignment="1">
      <alignment horizontal="center" vertical="center" wrapText="1"/>
    </xf>
    <xf numFmtId="0" fontId="6" fillId="7" borderId="52" xfId="4" applyFont="1" applyFill="1" applyBorder="1" applyAlignment="1">
      <alignment horizontal="center" vertical="center" wrapText="1"/>
    </xf>
    <xf numFmtId="1" fontId="6" fillId="7" borderId="53" xfId="4" applyNumberFormat="1" applyFont="1" applyFill="1" applyBorder="1" applyAlignment="1">
      <alignment horizontal="center" vertical="center" wrapText="1"/>
    </xf>
    <xf numFmtId="0" fontId="6" fillId="6" borderId="52" xfId="4" applyFont="1" applyFill="1" applyBorder="1" applyAlignment="1">
      <alignment horizontal="center" vertical="center" wrapText="1"/>
    </xf>
    <xf numFmtId="1" fontId="6" fillId="6" borderId="53" xfId="4" applyNumberFormat="1" applyFont="1" applyFill="1" applyBorder="1" applyAlignment="1">
      <alignment horizontal="center" vertical="center" wrapText="1"/>
    </xf>
    <xf numFmtId="0" fontId="6" fillId="5" borderId="52" xfId="4" applyFont="1" applyFill="1" applyBorder="1" applyAlignment="1">
      <alignment horizontal="center" vertical="center" wrapText="1"/>
    </xf>
    <xf numFmtId="1" fontId="6" fillId="5" borderId="53" xfId="4" applyNumberFormat="1" applyFont="1" applyFill="1" applyBorder="1" applyAlignment="1">
      <alignment horizontal="center" vertical="center" wrapText="1"/>
    </xf>
    <xf numFmtId="0" fontId="6" fillId="4" borderId="52" xfId="4" applyFont="1" applyFill="1" applyBorder="1" applyAlignment="1">
      <alignment horizontal="center" vertical="center" wrapText="1"/>
    </xf>
    <xf numFmtId="1" fontId="6" fillId="4" borderId="53" xfId="4" applyNumberFormat="1" applyFont="1" applyFill="1" applyBorder="1" applyAlignment="1">
      <alignment horizontal="center" vertical="center" wrapText="1"/>
    </xf>
    <xf numFmtId="0" fontId="6" fillId="3" borderId="52" xfId="4" applyFont="1" applyFill="1" applyBorder="1" applyAlignment="1">
      <alignment horizontal="center" vertical="center" wrapText="1"/>
    </xf>
    <xf numFmtId="1" fontId="6" fillId="3" borderId="53" xfId="4" applyNumberFormat="1" applyFont="1" applyFill="1" applyBorder="1" applyAlignment="1">
      <alignment horizontal="center" vertical="center" wrapText="1"/>
    </xf>
    <xf numFmtId="0" fontId="6" fillId="3" borderId="55" xfId="4" applyFont="1" applyFill="1" applyBorder="1" applyAlignment="1">
      <alignment horizontal="center" vertical="center" wrapText="1"/>
    </xf>
    <xf numFmtId="0" fontId="6" fillId="3" borderId="56" xfId="4" applyFont="1" applyFill="1" applyBorder="1" applyAlignment="1">
      <alignment horizontal="center" vertical="center" wrapText="1"/>
    </xf>
    <xf numFmtId="0" fontId="6" fillId="3" borderId="57" xfId="4" applyFont="1" applyFill="1" applyBorder="1" applyAlignment="1">
      <alignment horizontal="center" vertical="center" wrapText="1"/>
    </xf>
    <xf numFmtId="0" fontId="6" fillId="3" borderId="58" xfId="4" applyFont="1" applyFill="1" applyBorder="1" applyAlignment="1">
      <alignment horizontal="center" vertical="center" wrapText="1"/>
    </xf>
    <xf numFmtId="0" fontId="6" fillId="3" borderId="59" xfId="4" applyFont="1" applyFill="1" applyBorder="1" applyAlignment="1">
      <alignment horizontal="center" vertical="center" wrapText="1"/>
    </xf>
    <xf numFmtId="0" fontId="6" fillId="3" borderId="60" xfId="4" applyFont="1" applyFill="1" applyBorder="1" applyAlignment="1">
      <alignment horizontal="left" wrapText="1"/>
    </xf>
    <xf numFmtId="1" fontId="6" fillId="3" borderId="61" xfId="4" applyNumberFormat="1" applyFont="1" applyFill="1" applyBorder="1" applyAlignment="1">
      <alignment horizontal="center" vertical="center" wrapText="1"/>
    </xf>
    <xf numFmtId="0" fontId="6" fillId="3" borderId="62" xfId="4" applyFont="1" applyFill="1" applyBorder="1" applyAlignment="1">
      <alignment horizontal="center" vertical="center" wrapText="1"/>
    </xf>
    <xf numFmtId="1" fontId="6" fillId="3" borderId="63" xfId="4" applyNumberFormat="1" applyFont="1" applyFill="1" applyBorder="1" applyAlignment="1">
      <alignment horizontal="center" vertical="center" wrapText="1"/>
    </xf>
    <xf numFmtId="1" fontId="6" fillId="3" borderId="64" xfId="4" applyNumberFormat="1" applyFont="1" applyFill="1" applyBorder="1" applyAlignment="1">
      <alignment horizontal="center" vertical="center" wrapText="1"/>
    </xf>
    <xf numFmtId="165" fontId="3" fillId="0" borderId="6" xfId="2" applyFont="1" applyBorder="1"/>
    <xf numFmtId="44" fontId="3" fillId="0" borderId="6" xfId="0" applyNumberFormat="1" applyFont="1" applyBorder="1"/>
    <xf numFmtId="0" fontId="0" fillId="0" borderId="0" xfId="0" applyAlignment="1">
      <alignment horizontal="center" vertical="center"/>
    </xf>
    <xf numFmtId="167" fontId="0" fillId="0" borderId="0" xfId="0" applyNumberFormat="1"/>
    <xf numFmtId="1" fontId="0" fillId="0" borderId="0" xfId="0" applyNumberFormat="1" applyAlignment="1">
      <alignment horizontal="center" vertical="center"/>
    </xf>
    <xf numFmtId="167" fontId="3" fillId="0" borderId="0" xfId="0" applyNumberFormat="1" applyFont="1"/>
    <xf numFmtId="172" fontId="0" fillId="0" borderId="0" xfId="0" applyNumberFormat="1"/>
    <xf numFmtId="0" fontId="0" fillId="17" borderId="0" xfId="0" applyFill="1" applyAlignment="1">
      <alignment horizontal="center" vertical="center"/>
    </xf>
    <xf numFmtId="1" fontId="0" fillId="17" borderId="0" xfId="1" applyNumberFormat="1" applyFont="1" applyFill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167" fontId="0" fillId="17" borderId="0" xfId="2" applyNumberFormat="1" applyFont="1" applyFill="1" applyAlignment="1">
      <alignment horizontal="center" vertical="center"/>
    </xf>
    <xf numFmtId="0" fontId="0" fillId="17" borderId="0" xfId="0" applyFill="1"/>
    <xf numFmtId="1" fontId="0" fillId="18" borderId="0" xfId="0" applyNumberFormat="1" applyFill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5" fontId="3" fillId="0" borderId="6" xfId="2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11" fillId="0" borderId="34" xfId="4" applyFont="1" applyBorder="1" applyAlignment="1">
      <alignment horizontal="center"/>
    </xf>
    <xf numFmtId="0" fontId="11" fillId="0" borderId="33" xfId="4" applyFont="1" applyBorder="1" applyAlignment="1">
      <alignment horizontal="center"/>
    </xf>
    <xf numFmtId="0" fontId="11" fillId="0" borderId="32" xfId="4" applyFont="1" applyBorder="1" applyAlignment="1">
      <alignment horizontal="center"/>
    </xf>
    <xf numFmtId="0" fontId="10" fillId="15" borderId="2" xfId="4" applyFont="1" applyFill="1" applyBorder="1" applyAlignment="1">
      <alignment horizontal="center" vertical="center"/>
    </xf>
    <xf numFmtId="0" fontId="10" fillId="15" borderId="3" xfId="4" applyFont="1" applyFill="1" applyBorder="1" applyAlignment="1">
      <alignment horizontal="center" vertical="center"/>
    </xf>
    <xf numFmtId="0" fontId="10" fillId="15" borderId="1" xfId="4" applyFont="1" applyFill="1" applyBorder="1" applyAlignment="1">
      <alignment horizontal="center" vertical="center"/>
    </xf>
    <xf numFmtId="0" fontId="10" fillId="15" borderId="26" xfId="4" applyFont="1" applyFill="1" applyBorder="1" applyAlignment="1">
      <alignment horizontal="center"/>
    </xf>
    <xf numFmtId="0" fontId="10" fillId="15" borderId="25" xfId="4" applyFont="1" applyFill="1" applyBorder="1" applyAlignment="1">
      <alignment horizontal="center"/>
    </xf>
    <xf numFmtId="0" fontId="10" fillId="15" borderId="24" xfId="4" applyFont="1" applyFill="1" applyBorder="1" applyAlignment="1">
      <alignment horizontal="center"/>
    </xf>
    <xf numFmtId="1" fontId="5" fillId="2" borderId="5" xfId="4" applyNumberFormat="1" applyFont="1" applyFill="1" applyBorder="1" applyAlignment="1">
      <alignment horizontal="center"/>
    </xf>
    <xf numFmtId="1" fontId="5" fillId="2" borderId="0" xfId="4" applyNumberFormat="1" applyFont="1" applyFill="1" applyAlignment="1">
      <alignment horizontal="center"/>
    </xf>
    <xf numFmtId="1" fontId="5" fillId="2" borderId="4" xfId="4" applyNumberFormat="1" applyFont="1" applyFill="1" applyBorder="1" applyAlignment="1">
      <alignment horizontal="center"/>
    </xf>
    <xf numFmtId="0" fontId="4" fillId="14" borderId="2" xfId="4" applyFont="1" applyFill="1" applyBorder="1" applyAlignment="1">
      <alignment horizontal="center"/>
    </xf>
    <xf numFmtId="0" fontId="4" fillId="14" borderId="1" xfId="4" applyFont="1" applyFill="1" applyBorder="1" applyAlignment="1">
      <alignment horizontal="center"/>
    </xf>
    <xf numFmtId="0" fontId="11" fillId="0" borderId="7" xfId="4" applyFont="1" applyBorder="1" applyAlignment="1">
      <alignment horizontal="center"/>
    </xf>
    <xf numFmtId="0" fontId="11" fillId="0" borderId="8" xfId="4" applyFont="1" applyBorder="1" applyAlignment="1">
      <alignment horizontal="center"/>
    </xf>
    <xf numFmtId="0" fontId="11" fillId="0" borderId="28" xfId="4" applyFont="1" applyBorder="1" applyAlignment="1">
      <alignment horizontal="center"/>
    </xf>
    <xf numFmtId="0" fontId="11" fillId="0" borderId="11" xfId="4" applyFont="1" applyBorder="1" applyAlignment="1">
      <alignment horizontal="center"/>
    </xf>
    <xf numFmtId="0" fontId="11" fillId="0" borderId="12" xfId="4" applyFont="1" applyBorder="1" applyAlignment="1">
      <alignment horizontal="center"/>
    </xf>
    <xf numFmtId="0" fontId="11" fillId="0" borderId="30" xfId="4" applyFont="1" applyBorder="1" applyAlignment="1">
      <alignment horizontal="center"/>
    </xf>
    <xf numFmtId="0" fontId="11" fillId="0" borderId="11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11" fillId="0" borderId="30" xfId="4" applyFont="1" applyBorder="1" applyAlignment="1">
      <alignment horizontal="center" vertical="center"/>
    </xf>
    <xf numFmtId="0" fontId="4" fillId="16" borderId="2" xfId="4" applyFont="1" applyFill="1" applyBorder="1" applyAlignment="1">
      <alignment horizontal="center"/>
    </xf>
    <xf numFmtId="0" fontId="4" fillId="16" borderId="1" xfId="4" applyFont="1" applyFill="1" applyBorder="1" applyAlignment="1">
      <alignment horizontal="center"/>
    </xf>
    <xf numFmtId="1" fontId="5" fillId="2" borderId="21" xfId="4" applyNumberFormat="1" applyFont="1" applyFill="1" applyBorder="1" applyAlignment="1">
      <alignment horizontal="center"/>
    </xf>
    <xf numFmtId="0" fontId="5" fillId="2" borderId="20" xfId="4" applyFont="1" applyFill="1" applyBorder="1" applyAlignment="1">
      <alignment horizontal="center"/>
    </xf>
    <xf numFmtId="0" fontId="4" fillId="16" borderId="23" xfId="4" applyFont="1" applyFill="1" applyBorder="1" applyAlignment="1">
      <alignment horizontal="center"/>
    </xf>
    <xf numFmtId="0" fontId="4" fillId="16" borderId="22" xfId="4" applyFont="1" applyFill="1" applyBorder="1" applyAlignment="1">
      <alignment horizontal="center"/>
    </xf>
    <xf numFmtId="0" fontId="4" fillId="14" borderId="23" xfId="4" applyFont="1" applyFill="1" applyBorder="1" applyAlignment="1">
      <alignment horizontal="center"/>
    </xf>
    <xf numFmtId="0" fontId="4" fillId="14" borderId="22" xfId="4" applyFont="1" applyFill="1" applyBorder="1" applyAlignment="1">
      <alignment horizontal="center"/>
    </xf>
    <xf numFmtId="0" fontId="10" fillId="15" borderId="2" xfId="4" applyFont="1" applyFill="1" applyBorder="1" applyAlignment="1">
      <alignment horizontal="center"/>
    </xf>
    <xf numFmtId="0" fontId="10" fillId="15" borderId="1" xfId="4" applyFont="1" applyFill="1" applyBorder="1" applyAlignment="1">
      <alignment horizontal="center"/>
    </xf>
    <xf numFmtId="0" fontId="4" fillId="14" borderId="3" xfId="4" applyFont="1" applyFill="1" applyBorder="1" applyAlignment="1">
      <alignment horizontal="center"/>
    </xf>
    <xf numFmtId="0" fontId="4" fillId="14" borderId="0" xfId="4" applyFont="1" applyFill="1" applyAlignment="1">
      <alignment horizontal="center"/>
    </xf>
    <xf numFmtId="0" fontId="4" fillId="14" borderId="65" xfId="4" applyFont="1" applyFill="1" applyBorder="1" applyAlignment="1">
      <alignment horizontal="center"/>
    </xf>
    <xf numFmtId="0" fontId="4" fillId="14" borderId="37" xfId="4" applyFont="1" applyFill="1" applyBorder="1" applyAlignment="1">
      <alignment horizontal="center"/>
    </xf>
    <xf numFmtId="0" fontId="4" fillId="14" borderId="66" xfId="4" applyFont="1" applyFill="1" applyBorder="1" applyAlignment="1">
      <alignment horizontal="center"/>
    </xf>
    <xf numFmtId="0" fontId="6" fillId="6" borderId="10" xfId="4" applyFont="1" applyFill="1" applyBorder="1" applyAlignment="1">
      <alignment horizontal="center" vertical="center" wrapText="1"/>
    </xf>
    <xf numFmtId="0" fontId="6" fillId="6" borderId="18" xfId="4" applyFont="1" applyFill="1" applyBorder="1" applyAlignment="1">
      <alignment horizontal="center" vertical="center" wrapText="1"/>
    </xf>
    <xf numFmtId="0" fontId="6" fillId="6" borderId="27" xfId="4" applyFont="1" applyFill="1" applyBorder="1" applyAlignment="1">
      <alignment horizontal="center" vertical="center" wrapText="1"/>
    </xf>
    <xf numFmtId="0" fontId="6" fillId="6" borderId="31" xfId="4" applyFont="1" applyFill="1" applyBorder="1" applyAlignment="1">
      <alignment horizontal="center" vertical="center" wrapText="1"/>
    </xf>
    <xf numFmtId="1" fontId="6" fillId="6" borderId="10" xfId="4" applyNumberFormat="1" applyFont="1" applyFill="1" applyBorder="1" applyAlignment="1">
      <alignment horizontal="center" vertical="center" wrapText="1"/>
    </xf>
    <xf numFmtId="1" fontId="6" fillId="6" borderId="18" xfId="4" applyNumberFormat="1" applyFont="1" applyFill="1" applyBorder="1" applyAlignment="1">
      <alignment horizontal="center" vertical="center" wrapText="1"/>
    </xf>
    <xf numFmtId="1" fontId="6" fillId="6" borderId="67" xfId="4" applyNumberFormat="1" applyFont="1" applyFill="1" applyBorder="1" applyAlignment="1">
      <alignment horizontal="center" vertical="center" wrapText="1"/>
    </xf>
    <xf numFmtId="1" fontId="6" fillId="6" borderId="68" xfId="4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Moneda" xfId="2" builtinId="4"/>
    <cellStyle name="Moneda [0] 2" xfId="5" xr:uid="{7F2DEA28-BD23-2F47-AF52-A912DB1E1D4D}"/>
    <cellStyle name="Normal" xfId="0" builtinId="0"/>
    <cellStyle name="Normal 2" xfId="4" xr:uid="{10C2BF92-1BBB-F14A-B4A2-76758CBB4306}"/>
    <cellStyle name="Porcentaje" xfId="3" builtinId="5"/>
    <cellStyle name="Porcentaje 2" xfId="6" xr:uid="{0071FE38-1AD8-E542-8F24-C9308A8E7C7D}"/>
  </cellStyles>
  <dxfs count="3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</dxfs>
  <tableStyles count="0" defaultTableStyle="TableStyleMedium2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DS_30042024_UNIC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DS_30042024_UNICA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Jose Alvarez Penagos" refreshedDate="45862.901379629628" createdVersion="8" refreshedVersion="8" minRefreshableVersion="3" recordCount="276" xr:uid="{F9D71408-1BFB-BF43-B783-86D86931E3B7}">
  <cacheSource type="worksheet">
    <worksheetSource ref="A1:AJ277" sheet="UDS_30042024"/>
  </cacheSource>
  <cacheFields count="36">
    <cacheField name="TipoUnidad" numFmtId="0">
      <sharedItems/>
    </cacheField>
    <cacheField name="TipoDocumentoEC" numFmtId="0">
      <sharedItems/>
    </cacheField>
    <cacheField name="NumeroDocumentoEC" numFmtId="0">
      <sharedItems containsSemiMixedTypes="0" containsString="0" containsNumber="1" containsInteger="1" minValue="800062446" maxValue="900937890"/>
    </cacheField>
    <cacheField name="TipoOrganizacionEC" numFmtId="0">
      <sharedItems/>
    </cacheField>
    <cacheField name="CodigoDepartamentoEC" numFmtId="0">
      <sharedItems containsSemiMixedTypes="0" containsString="0" containsNumber="1" containsInteger="1" minValue="11" maxValue="95"/>
    </cacheField>
    <cacheField name="DepartamentoEC" numFmtId="0">
      <sharedItems/>
    </cacheField>
    <cacheField name="CodigoMunicipioEC" numFmtId="0">
      <sharedItems containsSemiMixedTypes="0" containsString="0" containsNumber="1" containsInteger="1" minValue="11001" maxValue="95001"/>
    </cacheField>
    <cacheField name="MunicipioEC" numFmtId="0">
      <sharedItems/>
    </cacheField>
    <cacheField name="RegionalContrato" numFmtId="0">
      <sharedItems/>
    </cacheField>
    <cacheField name="MacroRegionContrato" numFmtId="0">
      <sharedItems/>
    </cacheField>
    <cacheField name="IdContrato" numFmtId="0">
      <sharedItems containsSemiMixedTypes="0" containsString="0" containsNumber="1" containsInteger="1" minValue="79027" maxValue="90453"/>
    </cacheField>
    <cacheField name="NumeroContrato" numFmtId="0">
      <sharedItems containsSemiMixedTypes="0" containsString="0" containsNumber="1" containsInteger="1" minValue="13003742023" maxValue="95001012023"/>
    </cacheField>
    <cacheField name="CodigoRegionalUDS" numFmtId="0">
      <sharedItems containsSemiMixedTypes="0" containsString="0" containsNumber="1" containsInteger="1" minValue="13" maxValue="95"/>
    </cacheField>
    <cacheField name="RegionalUDS" numFmtId="0">
      <sharedItems count="14">
        <s v="Bolívar"/>
        <s v="Caquetá"/>
        <s v="Cauca"/>
        <s v="Chocó"/>
        <s v="Guaviare"/>
        <s v="La Guajira"/>
        <s v="Magdalena"/>
        <s v="Meta"/>
        <s v="Nariño"/>
        <s v="Putumayo"/>
        <s v="Sucre"/>
        <s v="Tolima"/>
        <s v="Valle Del Cauca"/>
        <s v="Norte De Santander" u="1"/>
      </sharedItems>
    </cacheField>
    <cacheField name="CodigoUnidadServicioUDS" numFmtId="1">
      <sharedItems containsSemiMixedTypes="0" containsString="0" containsNumber="1" containsInteger="1" minValue="192561146921" maxValue="9502500135592"/>
    </cacheField>
    <cacheField name="UnidadServicioUDS" numFmtId="0">
      <sharedItems/>
    </cacheField>
    <cacheField name="CentroZonalUDS" numFmtId="0">
      <sharedItems count="24">
        <s v="CZ SIMITI"/>
        <s v="CZ PUERTO RICO"/>
        <s v="CZ FLORENCIA 1"/>
        <s v="CZ CENTRO"/>
        <s v="CZ NORTE"/>
        <s v="CZ SUR"/>
        <s v="CZ ISTMINA"/>
        <s v="CZ RIOSUCIO"/>
        <s v="CZ QUIBDO"/>
        <s v="CZ SAN JOSE DE GUAVIARE"/>
        <s v="CZ FONSECA"/>
        <s v="CZ SANTA MARTA NORTE"/>
        <s v="CZ CIENAGA"/>
        <s v="CZ GRANADA"/>
        <s v="CZ TUMACO"/>
        <s v="CZ MOCOA"/>
        <s v="CZ LA HORMIGA"/>
        <s v="CZ PUERTO ASIS"/>
        <s v="CZ BOSTON"/>
        <s v="CZ CHAPARRAL"/>
        <s v="CZ PALMIRA"/>
        <s v="CZ TIBU" u="1"/>
        <s v="CZ OCAÑA" u="1"/>
        <s v="CZ CUCUTA 2" u="1"/>
      </sharedItems>
    </cacheField>
    <cacheField name="ZonaUbicacionUDS" numFmtId="0">
      <sharedItems/>
    </cacheField>
    <cacheField name="CodigoDepartamentoUDS" numFmtId="0">
      <sharedItems containsSemiMixedTypes="0" containsString="0" containsNumber="1" containsInteger="1" minValue="13" maxValue="95"/>
    </cacheField>
    <cacheField name="DepartamentoUDS" numFmtId="0">
      <sharedItems/>
    </cacheField>
    <cacheField name="CodigoMunicipioUDS" numFmtId="0">
      <sharedItems containsSemiMixedTypes="0" containsString="0" containsNumber="1" containsInteger="1" minValue="13042" maxValue="95025"/>
    </cacheField>
    <cacheField name="MunicipioUDS" numFmtId="0">
      <sharedItems count="57">
        <s v="Arenal"/>
        <s v="Morales"/>
        <s v="San Pablo"/>
        <s v="Santa Rosa Del Sur"/>
        <s v="El Doncello"/>
        <s v="El Paujil"/>
        <s v="La Montañita"/>
        <s v="San Vicente Del Caguan"/>
        <s v="El Tambo"/>
        <s v="Santander De Quilichao"/>
        <s v="Argelia"/>
        <s v="Cajibio"/>
        <s v="Mercaderes"/>
        <s v="Miranda"/>
        <s v="Condoto"/>
        <s v="El Litoral Del San Juan"/>
        <s v="Acandi"/>
        <s v="Medio Atrato"/>
        <s v="Medio San Juan"/>
        <s v="Sipi"/>
        <s v="Unguia"/>
        <s v="San Jose Del Guaviare"/>
        <s v="Calamar"/>
        <s v="El Retorno"/>
        <s v="San Juan Del Cesar"/>
        <s v="Santa Marta"/>
        <s v="Cienaga"/>
        <s v="Mesetas"/>
        <s v="Puerto Concordia"/>
        <s v="Vistahermosa"/>
        <s v="La Tola"/>
        <s v="San Andres De Tumaco"/>
        <s v="Puerto Guzman"/>
        <s v="Mocoa"/>
        <s v="Orito"/>
        <s v="Puerto Asis"/>
        <s v="Puerto Caicedo"/>
        <s v="Puerto Leguizamo"/>
        <s v="San Miguel"/>
        <s v="Valle Del Guamuez"/>
        <s v="Villagarzon"/>
        <s v="Tolu Viejo "/>
        <s v="Los Palmitos"/>
        <s v="Coloso"/>
        <s v="Chaparral"/>
        <s v="Planadas"/>
        <s v="Pradera"/>
        <s v="Cantagallo" u="1"/>
        <s v="Bojaya" u="1"/>
        <s v="Palmito" u="1"/>
        <s v="San Onofre" u="1"/>
        <s v="Tolu Viejo" u="1"/>
        <s v="El Tarra" u="1"/>
        <s v="Convencion" u="1"/>
        <s v="Hacari" u="1"/>
        <s v="Sardinata" u="1"/>
        <s v="Teorama" u="1"/>
      </sharedItems>
    </cacheField>
    <cacheField name="Servicio" numFmtId="0">
      <sharedItems/>
    </cacheField>
    <cacheField name="Modalidad" numFmtId="0">
      <sharedItems count="2">
        <s v="Comunitaria"/>
        <s v="Institucional"/>
      </sharedItems>
    </cacheField>
    <cacheField name="EstadoUDS" numFmtId="0">
      <sharedItems/>
    </cacheField>
    <cacheField name="EsGeoreferenciada" numFmtId="0">
      <sharedItems containsSemiMixedTypes="0" containsString="0" containsNumber="1" containsInteger="1" minValue="1" maxValue="1"/>
    </cacheField>
    <cacheField name="LatitudUDS" numFmtId="0">
      <sharedItems/>
    </cacheField>
    <cacheField name="LongitudUDS" numFmtId="0">
      <sharedItems/>
    </cacheField>
    <cacheField name="PEDT" numFmtId="0">
      <sharedItems/>
    </cacheField>
    <cacheField name="CLIMA" numFmtId="0">
      <sharedItems/>
    </cacheField>
    <cacheField name="Modalidad2" numFmtId="0">
      <sharedItems/>
    </cacheField>
    <cacheField name="CuposUDS" numFmtId="0">
      <sharedItems containsSemiMixedTypes="0" containsString="0" containsNumber="1" containsInteger="1" minValue="10" maxValue="160"/>
    </cacheField>
    <cacheField name="CuposServicioUDS" numFmtId="0">
      <sharedItems containsMixedTypes="1" containsNumber="1" containsInteger="1" minValue="10" maxValue="160"/>
    </cacheField>
    <cacheField name="CLIMA HOMOLOGADO" numFmtId="0">
      <sharedItems/>
    </cacheField>
    <cacheField name="NOMBRE DEL KIT" numFmtId="0">
      <sharedItems count="8">
        <s v="COMUNITARIA KIT 1"/>
        <s v="INSTIT KIT 2"/>
        <s v="INSTIT KIT 1"/>
        <s v="INSTIT KIT 4"/>
        <s v="COMUNITARIA KIT 2"/>
        <s v="COMUNITARIA KIT 3"/>
        <s v="INSTIT KIT 3"/>
        <s v="COMUNITARIA KIT 4"/>
      </sharedItems>
    </cacheField>
    <cacheField name="Valor Total Estudio Precios de Referencia" numFmtId="167">
      <sharedItems containsSemiMixedTypes="0" containsString="0" containsNumber="1" containsInteger="1" minValue="39819221" maxValue="810474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Jose Alvarez Penagos" refreshedDate="45862.901779745371" createdVersion="8" refreshedVersion="8" minRefreshableVersion="3" recordCount="280" xr:uid="{BB69B245-AB76-0541-9DFF-01B46798E064}">
  <cacheSource type="worksheet">
    <worksheetSource ref="A1:AJ1048576" sheet="UDS_30042024"/>
  </cacheSource>
  <cacheFields count="36">
    <cacheField name="TipoUnidad" numFmtId="0">
      <sharedItems containsBlank="1"/>
    </cacheField>
    <cacheField name="TipoDocumentoEC" numFmtId="0">
      <sharedItems containsBlank="1"/>
    </cacheField>
    <cacheField name="NumeroDocumentoEC" numFmtId="0">
      <sharedItems containsString="0" containsBlank="1" containsNumber="1" containsInteger="1" minValue="800062446" maxValue="900937890"/>
    </cacheField>
    <cacheField name="TipoOrganizacionEC" numFmtId="0">
      <sharedItems containsBlank="1"/>
    </cacheField>
    <cacheField name="CodigoDepartamentoEC" numFmtId="0">
      <sharedItems containsString="0" containsBlank="1" containsNumber="1" containsInteger="1" minValue="11" maxValue="95"/>
    </cacheField>
    <cacheField name="DepartamentoEC" numFmtId="0">
      <sharedItems containsBlank="1"/>
    </cacheField>
    <cacheField name="CodigoMunicipioEC" numFmtId="0">
      <sharedItems containsString="0" containsBlank="1" containsNumber="1" containsInteger="1" minValue="11001" maxValue="95001"/>
    </cacheField>
    <cacheField name="MunicipioEC" numFmtId="0">
      <sharedItems containsBlank="1"/>
    </cacheField>
    <cacheField name="RegionalContrato" numFmtId="0">
      <sharedItems containsBlank="1"/>
    </cacheField>
    <cacheField name="MacroRegionContrato" numFmtId="0">
      <sharedItems containsBlank="1"/>
    </cacheField>
    <cacheField name="IdContrato" numFmtId="0">
      <sharedItems containsString="0" containsBlank="1" containsNumber="1" containsInteger="1" minValue="79027" maxValue="90453"/>
    </cacheField>
    <cacheField name="NumeroContrato" numFmtId="0">
      <sharedItems containsString="0" containsBlank="1" containsNumber="1" containsInteger="1" minValue="13003742023" maxValue="95001012023"/>
    </cacheField>
    <cacheField name="CodigoRegionalUDS" numFmtId="0">
      <sharedItems containsString="0" containsBlank="1" containsNumber="1" containsInteger="1" minValue="13" maxValue="95"/>
    </cacheField>
    <cacheField name="RegionalUDS" numFmtId="0">
      <sharedItems containsBlank="1" count="15">
        <s v="Bolívar"/>
        <s v="Caquetá"/>
        <s v="Cauca"/>
        <s v="Chocó"/>
        <s v="Guaviare"/>
        <s v="La Guajira"/>
        <s v="Magdalena"/>
        <s v="Meta"/>
        <s v="Nariño"/>
        <s v="Putumayo"/>
        <s v="Sucre"/>
        <s v="Tolima"/>
        <s v="Valle Del Cauca"/>
        <m/>
        <s v="Norte De Santander" u="1"/>
      </sharedItems>
    </cacheField>
    <cacheField name="CodigoUnidadServicioUDS" numFmtId="0">
      <sharedItems containsString="0" containsBlank="1" containsNumber="1" containsInteger="1" minValue="192561146921" maxValue="9502500135592"/>
    </cacheField>
    <cacheField name="UnidadServicioUDS" numFmtId="0">
      <sharedItems containsBlank="1"/>
    </cacheField>
    <cacheField name="CentroZonalUDS" numFmtId="0">
      <sharedItems containsBlank="1" count="25">
        <s v="CZ SIMITI"/>
        <s v="CZ PUERTO RICO"/>
        <s v="CZ FLORENCIA 1"/>
        <s v="CZ CENTRO"/>
        <s v="CZ NORTE"/>
        <s v="CZ SUR"/>
        <s v="CZ ISTMINA"/>
        <s v="CZ RIOSUCIO"/>
        <s v="CZ QUIBDO"/>
        <s v="CZ SAN JOSE DE GUAVIARE"/>
        <s v="CZ FONSECA"/>
        <s v="CZ SANTA MARTA NORTE"/>
        <s v="CZ CIENAGA"/>
        <s v="CZ GRANADA"/>
        <s v="CZ TUMACO"/>
        <s v="CZ MOCOA"/>
        <s v="CZ LA HORMIGA"/>
        <s v="CZ PUERTO ASIS"/>
        <s v="CZ BOSTON"/>
        <s v="CZ CHAPARRAL"/>
        <s v="CZ PALMIRA"/>
        <m/>
        <s v="CZ TIBU" u="1"/>
        <s v="CZ OCAÑA" u="1"/>
        <s v="CZ CUCUTA 2" u="1"/>
      </sharedItems>
    </cacheField>
    <cacheField name="ZonaUbicacionUDS" numFmtId="0">
      <sharedItems containsBlank="1"/>
    </cacheField>
    <cacheField name="CodigoDepartamentoUDS" numFmtId="0">
      <sharedItems containsString="0" containsBlank="1" containsNumber="1" containsInteger="1" minValue="13" maxValue="95"/>
    </cacheField>
    <cacheField name="DepartamentoUDS" numFmtId="0">
      <sharedItems containsBlank="1"/>
    </cacheField>
    <cacheField name="CodigoMunicipioUDS" numFmtId="0">
      <sharedItems containsString="0" containsBlank="1" containsNumber="1" containsInteger="1" minValue="13042" maxValue="95025"/>
    </cacheField>
    <cacheField name="MunicipioUDS" numFmtId="0">
      <sharedItems containsBlank="1" count="58">
        <s v="Arenal"/>
        <s v="Morales"/>
        <s v="San Pablo"/>
        <s v="Santa Rosa Del Sur"/>
        <s v="El Doncello"/>
        <s v="El Paujil"/>
        <s v="La Montañita"/>
        <s v="San Vicente Del Caguan"/>
        <s v="El Tambo"/>
        <s v="Santander De Quilichao"/>
        <s v="Argelia"/>
        <s v="Cajibio"/>
        <s v="Mercaderes"/>
        <s v="Miranda"/>
        <s v="Condoto"/>
        <s v="El Litoral Del San Juan"/>
        <s v="Acandi"/>
        <s v="Medio Atrato"/>
        <s v="Medio San Juan"/>
        <s v="Sipi"/>
        <s v="Unguia"/>
        <s v="San Jose Del Guaviare"/>
        <s v="Calamar"/>
        <s v="El Retorno"/>
        <s v="San Juan Del Cesar"/>
        <s v="Santa Marta"/>
        <s v="Cienaga"/>
        <s v="Mesetas"/>
        <s v="Puerto Concordia"/>
        <s v="Vistahermosa"/>
        <s v="La Tola"/>
        <s v="San Andres De Tumaco"/>
        <s v="Puerto Guzman"/>
        <s v="Mocoa"/>
        <s v="Orito"/>
        <s v="Puerto Asis"/>
        <s v="Puerto Caicedo"/>
        <s v="Puerto Leguizamo"/>
        <s v="San Miguel"/>
        <s v="Valle Del Guamuez"/>
        <s v="Villagarzon"/>
        <s v="Tolu Viejo "/>
        <s v="Los Palmitos"/>
        <s v="Coloso"/>
        <s v="Chaparral"/>
        <s v="Planadas"/>
        <s v="Pradera"/>
        <m/>
        <s v="Cantagallo" u="1"/>
        <s v="Bojaya" u="1"/>
        <s v="El Tarra" u="1"/>
        <s v="Convencion" u="1"/>
        <s v="Hacari" u="1"/>
        <s v="Sardinata" u="1"/>
        <s v="Teorama" u="1"/>
        <s v="Palmito" u="1"/>
        <s v="San Onofre" u="1"/>
        <s v="Tolu Viejo" u="1"/>
      </sharedItems>
    </cacheField>
    <cacheField name="Servicio" numFmtId="0">
      <sharedItems containsBlank="1"/>
    </cacheField>
    <cacheField name="Modalidad" numFmtId="0">
      <sharedItems containsBlank="1" count="3">
        <s v="Comunitaria"/>
        <s v="Institucional"/>
        <m/>
      </sharedItems>
    </cacheField>
    <cacheField name="EstadoUDS" numFmtId="0">
      <sharedItems containsBlank="1"/>
    </cacheField>
    <cacheField name="EsGeoreferenciada" numFmtId="0">
      <sharedItems containsString="0" containsBlank="1" containsNumber="1" containsInteger="1" minValue="1" maxValue="1"/>
    </cacheField>
    <cacheField name="LatitudUDS" numFmtId="0">
      <sharedItems containsBlank="1"/>
    </cacheField>
    <cacheField name="LongitudUDS" numFmtId="0">
      <sharedItems containsBlank="1"/>
    </cacheField>
    <cacheField name="PEDT" numFmtId="0">
      <sharedItems containsBlank="1"/>
    </cacheField>
    <cacheField name="CLIMA" numFmtId="0">
      <sharedItems containsBlank="1"/>
    </cacheField>
    <cacheField name="Modalidad2" numFmtId="0">
      <sharedItems containsBlank="1"/>
    </cacheField>
    <cacheField name="CuposUDS" numFmtId="0">
      <sharedItems containsString="0" containsBlank="1" containsNumber="1" containsInteger="1" minValue="10" maxValue="160"/>
    </cacheField>
    <cacheField name="CuposServicioUDS" numFmtId="0">
      <sharedItems containsBlank="1" containsMixedTypes="1" containsNumber="1" containsInteger="1" minValue="10" maxValue="160"/>
    </cacheField>
    <cacheField name="CLIMA HOMOLOGADO" numFmtId="0">
      <sharedItems containsBlank="1"/>
    </cacheField>
    <cacheField name="NOMBRE DEL KIT" numFmtId="0">
      <sharedItems containsBlank="1"/>
    </cacheField>
    <cacheField name="Valor Total Estudio Precios de Referencia" numFmtId="0">
      <sharedItems containsString="0" containsBlank="1" containsNumber="1" containsInteger="1" minValue="39819221" maxValue="810474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6"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89"/>
    <s v="MIS PEQUEÑAS TRAVESURAS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x v="0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0"/>
    <s v="LA CASITA ENCANTADA"/>
    <x v="0"/>
    <s v="R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x v="0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1"/>
    <s v="EL RECREO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x v="0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2"/>
    <s v="LOS PINGUINOS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x v="0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3"/>
    <s v="LOS PITUFOS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x v="0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4"/>
    <s v="MI PRIMER PASO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2594"/>
    <s v="MORALES_LOS NIUPIS_LUXURI JIMENEZ"/>
    <x v="0"/>
    <s v="C"/>
    <n v="13"/>
    <s v="Bolívar"/>
    <n v="13473"/>
    <x v="1"/>
    <s v="HCB - COMUNITARIO"/>
    <x v="0"/>
    <s v="ACTIVA"/>
    <n v="1"/>
    <s v="8.8.36,78. N"/>
    <s v="73.46.40,53. O"/>
    <s v="SI"/>
    <s v="Cálido seco"/>
    <s v="Comunitaria"/>
    <n v="13"/>
    <n v="13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2595"/>
    <s v="MORALES_LOS CONSENTIDOS_NANCY LOPEZ"/>
    <x v="0"/>
    <s v="R"/>
    <n v="13"/>
    <s v="Bolívar"/>
    <n v="13473"/>
    <x v="1"/>
    <s v="HCB - COMUNITARIO"/>
    <x v="0"/>
    <s v="ACTIVA"/>
    <n v="1"/>
    <s v="8.8.36,78. N"/>
    <s v="73.46.40,53. O"/>
    <s v="SI"/>
    <s v="Cálido seco"/>
    <s v="Comunitaria"/>
    <n v="13"/>
    <n v="13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82"/>
    <s v="MORALES_LOS PRINCIPITOS_EMMA MERCEDES ORTIZ"/>
    <x v="0"/>
    <s v="C"/>
    <n v="13"/>
    <s v="Bolívar"/>
    <n v="13473"/>
    <x v="1"/>
    <s v="HCB - COMUNITARIO"/>
    <x v="0"/>
    <s v="ACTIVA"/>
    <n v="1"/>
    <s v="8.20.18,88. N"/>
    <s v="73.46.41,38. O"/>
    <s v="SI"/>
    <s v="Cálido seco"/>
    <s v="Comunitaria"/>
    <n v="13"/>
    <n v="13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84"/>
    <s v="MORALES_MIS ANGELITOS_CRISTINA PAYARES"/>
    <x v="0"/>
    <s v="C"/>
    <n v="13"/>
    <s v="Bolívar"/>
    <n v="13473"/>
    <x v="1"/>
    <s v="HCB - COMUNITARIO"/>
    <x v="0"/>
    <s v="ACTIVA"/>
    <n v="1"/>
    <s v="8.19.7,43. N"/>
    <s v="73.55.31,22. O"/>
    <s v="SI"/>
    <s v="Cálido seco"/>
    <s v="Comunitaria"/>
    <n v="13"/>
    <n v="13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85"/>
    <s v="MORALES_LOS TRAVIESOS_DILIA CUESTA"/>
    <x v="0"/>
    <s v="C"/>
    <n v="13"/>
    <s v="Bolívar"/>
    <n v="13473"/>
    <x v="1"/>
    <s v="HCB - COMUNITARIO"/>
    <x v="0"/>
    <s v="ACTIVA"/>
    <n v="1"/>
    <s v="8.20.45,17. N"/>
    <s v="73.53.2,054. O"/>
    <s v="SI"/>
    <s v="Cálido seco"/>
    <s v="Comunitaria"/>
    <n v="13"/>
    <n v="13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95"/>
    <s v="MORALES_MIS ANGELITOS 2_SANDRA PATRICIA"/>
    <x v="0"/>
    <s v="C"/>
    <n v="13"/>
    <s v="Bolívar"/>
    <n v="13473"/>
    <x v="1"/>
    <s v="HCB - COMUNITARIO"/>
    <x v="0"/>
    <s v="ACTIVA"/>
    <n v="1"/>
    <s v="8.25.6,23. N"/>
    <s v="73.50.47,34. O"/>
    <s v="SI"/>
    <s v="Cálido seco"/>
    <s v="Comunitaria"/>
    <n v="13"/>
    <n v="13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96"/>
    <s v="MORALES_MIS TRAVESURAS_LUZ DARIS FONSECA"/>
    <x v="0"/>
    <s v="C"/>
    <n v="13"/>
    <s v="Bolívar"/>
    <n v="13473"/>
    <x v="1"/>
    <s v="HCB - COMUNITARIO"/>
    <x v="0"/>
    <s v="ACTIVA"/>
    <n v="1"/>
    <s v="8.25.6,23. N"/>
    <s v="73.50.47,34. O"/>
    <s v="SI"/>
    <s v="Cálido seco"/>
    <s v="Comunitaria"/>
    <n v="13"/>
    <n v="13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99"/>
    <s v="MORALES_LOS CHIQUITINES_LAID MORA MARQUEZ"/>
    <x v="0"/>
    <s v="C"/>
    <n v="13"/>
    <s v="Bolívar"/>
    <n v="13473"/>
    <x v="1"/>
    <s v="HCB - COMUNITARIO"/>
    <x v="0"/>
    <s v="ACTIVA"/>
    <n v="1"/>
    <s v="8.19.7,43. N"/>
    <s v="73.55.31,22. O"/>
    <s v="SI"/>
    <s v="Cálido seco"/>
    <s v="Comunitaria"/>
    <n v="13"/>
    <n v="13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201"/>
    <s v="MORALES_LOS SIETE ENANITOS_AMPARO NARANJO"/>
    <x v="0"/>
    <s v="C"/>
    <n v="13"/>
    <s v="Bolívar"/>
    <n v="13473"/>
    <x v="1"/>
    <s v="HCB - COMUNITARIO"/>
    <x v="0"/>
    <s v="ACTIVA"/>
    <n v="1"/>
    <s v="8.19.7,43. N"/>
    <s v="73.55.31,22. O"/>
    <s v="SI"/>
    <s v="Cálido seco"/>
    <s v="Comunitaria"/>
    <n v="13"/>
    <n v="13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083473"/>
    <s v="LOS PITUFOS"/>
    <x v="0"/>
    <s v="C"/>
    <n v="13"/>
    <s v="Bolívar"/>
    <n v="13670"/>
    <x v="2"/>
    <s v="HCB - COMUNITARIO"/>
    <x v="0"/>
    <s v="ACTIVA"/>
    <n v="1"/>
    <s v="7.28.57,1. N"/>
    <s v="73.55.27,7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083475"/>
    <s v="LA SIRENITA"/>
    <x v="0"/>
    <s v="C"/>
    <n v="13"/>
    <s v="Bolívar"/>
    <n v="13670"/>
    <x v="2"/>
    <s v="HCB - COMUNITARIO"/>
    <x v="0"/>
    <s v="ACTIVA"/>
    <n v="1"/>
    <s v="7.28.48,6. N"/>
    <s v="73.55.34,5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083488"/>
    <s v="LOS CACHORRITOS"/>
    <x v="0"/>
    <s v="C"/>
    <n v="13"/>
    <s v="Bolívar"/>
    <n v="13670"/>
    <x v="2"/>
    <s v="HCB - COMUNITARIO"/>
    <x v="0"/>
    <s v="ACTIVA"/>
    <n v="1"/>
    <s v="7.28.43,3. N"/>
    <s v="73.55.25,6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089461"/>
    <s v="LOS PEQUEÑITOS"/>
    <x v="0"/>
    <s v="R"/>
    <n v="13"/>
    <s v="Bolívar"/>
    <n v="13670"/>
    <x v="2"/>
    <s v="HCB - COMUNITARIO"/>
    <x v="0"/>
    <s v="ACTIVA"/>
    <n v="1"/>
    <s v="7.36.11,2. N"/>
    <s v="74.00.54,0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89"/>
    <s v="LOS CONSENTIDOS"/>
    <x v="0"/>
    <s v="R"/>
    <n v="13"/>
    <s v="Bolívar"/>
    <n v="13670"/>
    <x v="2"/>
    <s v="HCB - COMUNITARIO"/>
    <x v="0"/>
    <s v="ACTIVA"/>
    <n v="1"/>
    <s v="7.40.40,9. N"/>
    <s v="74.01.17,5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0"/>
    <s v="LOS PECOSITOS"/>
    <x v="0"/>
    <s v="R"/>
    <n v="13"/>
    <s v="Bolívar"/>
    <n v="13670"/>
    <x v="2"/>
    <s v="HCB - COMUNITARIO"/>
    <x v="0"/>
    <s v="ACTIVA"/>
    <n v="1"/>
    <s v="7.40.11. N"/>
    <s v="73.56.12,6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2"/>
    <s v="LOS PEQUEÑOS GIGANTES"/>
    <x v="0"/>
    <s v="C"/>
    <n v="13"/>
    <s v="Bolívar"/>
    <n v="13670"/>
    <x v="2"/>
    <s v="HCB - COMUNITARIO"/>
    <x v="0"/>
    <s v="ACTIVA"/>
    <n v="1"/>
    <s v="7.28.59. N"/>
    <s v="73.55.29,2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3"/>
    <s v="LOS ANGELITOS"/>
    <x v="0"/>
    <s v="R"/>
    <n v="13"/>
    <s v="Bolívar"/>
    <n v="13670"/>
    <x v="2"/>
    <s v="HCB - COMUNITARIO"/>
    <x v="0"/>
    <s v="ACTIVA"/>
    <n v="1"/>
    <s v="7.34.11,3. N"/>
    <s v="73.54.43,1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4"/>
    <s v="CARITA FELIZ"/>
    <x v="0"/>
    <s v="R"/>
    <n v="13"/>
    <s v="Bolívar"/>
    <n v="13670"/>
    <x v="2"/>
    <s v="HCB - COMUNITARIO"/>
    <x v="0"/>
    <s v="ACTIVA"/>
    <n v="1"/>
    <s v="7.33.0,9. N"/>
    <s v="73.52.23,4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5"/>
    <s v="MI PRIMERA INFANCIA"/>
    <x v="0"/>
    <s v="R"/>
    <n v="13"/>
    <s v="Bolívar"/>
    <n v="13670"/>
    <x v="2"/>
    <s v="HCB - COMUNITARIO"/>
    <x v="0"/>
    <s v="ACTIVA"/>
    <n v="1"/>
    <s v="7.31.7,3. N"/>
    <s v="73.56.10,0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23"/>
    <s v="MI CORDERITO"/>
    <x v="0"/>
    <s v="C"/>
    <n v="13"/>
    <s v="Bolívar"/>
    <n v="13688"/>
    <x v="3"/>
    <s v="HCB - COMUNITARIO"/>
    <x v="0"/>
    <s v="ACTIVA"/>
    <n v="1"/>
    <s v="7.57.43,18. N"/>
    <s v="74.2.56,35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24"/>
    <s v="ALEGRIA Y ESPERANZA"/>
    <x v="0"/>
    <s v="C"/>
    <n v="13"/>
    <s v="Bolívar"/>
    <n v="13688"/>
    <x v="3"/>
    <s v="HCB - COMUNITARIO"/>
    <x v="0"/>
    <s v="ACTIVA"/>
    <n v="1"/>
    <s v="7.57.42,5. N"/>
    <s v="74.03.14,7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25"/>
    <s v="EL TREN DE LA ALEGRIA"/>
    <x v="0"/>
    <s v="C"/>
    <n v="13"/>
    <s v="Bolívar"/>
    <n v="13688"/>
    <x v="3"/>
    <s v="HCB - COMUNITARIO"/>
    <x v="0"/>
    <s v="ACTIVA"/>
    <n v="1"/>
    <s v="7.57.48,96. N"/>
    <s v="74.3.29,78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26"/>
    <s v="CARRUSEL FELIZ"/>
    <x v="0"/>
    <s v="C"/>
    <n v="13"/>
    <s v="Bolívar"/>
    <n v="13688"/>
    <x v="3"/>
    <s v="HCB - COMUNITARIO"/>
    <x v="0"/>
    <s v="ACTIVA"/>
    <n v="1"/>
    <s v="7.57.34,47. N"/>
    <s v="74.3.3,19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33"/>
    <s v="LOS PRINCIPITOS"/>
    <x v="0"/>
    <s v="R"/>
    <n v="13"/>
    <s v="Bolívar"/>
    <n v="13688"/>
    <x v="3"/>
    <s v="HCB - COMUNITARIO"/>
    <x v="0"/>
    <s v="ACTIVA"/>
    <n v="1"/>
    <s v="7.56.25,224. N"/>
    <s v="74.13.44,914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73"/>
    <s v="LOS CORAZONCITOS"/>
    <x v="0"/>
    <s v="R"/>
    <n v="13"/>
    <s v="Bolívar"/>
    <n v="13688"/>
    <x v="3"/>
    <s v="HCB - COMUNITARIO"/>
    <x v="0"/>
    <s v="ACTIVA"/>
    <n v="1"/>
    <s v="8.2.16,66. N"/>
    <s v="74.4.43,95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74"/>
    <s v="MIS ANGELITOS"/>
    <x v="0"/>
    <s v="R"/>
    <n v="13"/>
    <s v="Bolívar"/>
    <n v="13688"/>
    <x v="3"/>
    <s v="HCB - COMUNITARIO"/>
    <x v="0"/>
    <s v="ACTIVA"/>
    <n v="1"/>
    <s v="7.47.49,632. N"/>
    <s v="74.11.9,157. O"/>
    <s v="SI"/>
    <s v="Cálido húmedo"/>
    <s v="Comunitaria"/>
    <n v="14"/>
    <n v="14"/>
    <s v="CALIDO"/>
    <x v="0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75"/>
    <s v="LOS CARIÑOSITOS"/>
    <x v="0"/>
    <s v="R"/>
    <n v="13"/>
    <s v="Bolívar"/>
    <n v="13688"/>
    <x v="3"/>
    <s v="HCB - COMUNITARIO"/>
    <x v="0"/>
    <s v="ACTIVA"/>
    <n v="1"/>
    <s v="8.3.35,82. N"/>
    <s v="74.9.8,45. O"/>
    <s v="SI"/>
    <s v="Cálido húmedo"/>
    <s v="Comunitaria"/>
    <n v="14"/>
    <n v="14"/>
    <s v="CALIDO"/>
    <x v="0"/>
    <n v="40568795"/>
  </r>
  <r>
    <s v="UNIDAD DE SERVICIO"/>
    <s v="NUMERO DE IDENTIFICACION TRIBUTARIA"/>
    <n v="891190197"/>
    <s v="ASOCIACIONES DE PADRES DE FAMILIA"/>
    <n v="18"/>
    <s v="CAQUETÁ"/>
    <n v="18247"/>
    <s v="EL DONCELLO"/>
    <s v="CAQUETÁ"/>
    <s v="NULL"/>
    <n v="81770"/>
    <n v="18000842024"/>
    <n v="18"/>
    <x v="1"/>
    <n v="1824700000679"/>
    <s v="HOGAR INFANTIL EL DONCELLO"/>
    <x v="1"/>
    <s v="C"/>
    <n v="18"/>
    <s v="Caquetá"/>
    <n v="18247"/>
    <x v="4"/>
    <s v="HOGARES INFANTILES - INSTITUCIONAL"/>
    <x v="1"/>
    <s v="ACTIVA"/>
    <n v="1"/>
    <s v="1.40.40. N"/>
    <s v="75.17.17. O"/>
    <s v="SI"/>
    <s v="Cálido húmedo"/>
    <s v="Institucional"/>
    <n v="100"/>
    <n v="100"/>
    <s v="CALIDO"/>
    <x v="1"/>
    <n v="434256253"/>
  </r>
  <r>
    <s v="UNIDAD DE SERVICIO"/>
    <s v="NUMERO DE IDENTIFICACION TRIBUTARIA"/>
    <n v="891190171"/>
    <s v="ASOCIACIONES DE PADRES DE FAMILIA"/>
    <n v="18"/>
    <s v="CAQUETÁ"/>
    <n v="18256"/>
    <s v="EL PAUJIL"/>
    <s v="CAQUETÁ"/>
    <s v="NULL"/>
    <n v="81774"/>
    <n v="18000812024"/>
    <n v="18"/>
    <x v="1"/>
    <n v="1825600012438"/>
    <s v="H.I. EL PAUJIL"/>
    <x v="1"/>
    <s v="C"/>
    <n v="18"/>
    <s v="Caquetá"/>
    <n v="18256"/>
    <x v="5"/>
    <s v="HOGARES INFANTILES - INSTITUCIONAL"/>
    <x v="1"/>
    <s v="ACTIVA"/>
    <n v="1"/>
    <s v="1.34.16. N"/>
    <s v="75.19.36. O"/>
    <s v="SI"/>
    <s v="Cálido húmedo"/>
    <s v="Institucional"/>
    <n v="90"/>
    <n v="90"/>
    <s v="CALIDO"/>
    <x v="1"/>
    <n v="434256253"/>
  </r>
  <r>
    <s v="UNIDAD DE SERVICIO"/>
    <s v="NUMERO DE IDENTIFICACION TRIBUTARIA"/>
    <n v="891190223"/>
    <s v="ASOCIACIONES DE PADRES DE FAMILIA"/>
    <n v="18"/>
    <s v="CAQUETÁ"/>
    <n v="18410"/>
    <s v="LA MONTAÑITA "/>
    <s v="CAQUETÁ"/>
    <s v="NULL"/>
    <n v="81769"/>
    <n v="18000782024"/>
    <n v="18"/>
    <x v="1"/>
    <n v="1841000012781"/>
    <s v="HOGAR INFANTIL LA MONTAÑITA"/>
    <x v="2"/>
    <s v="C"/>
    <n v="18"/>
    <s v="Caquetá"/>
    <n v="18410"/>
    <x v="6"/>
    <s v="HOGARES INFANTILES - INSTITUCIONAL"/>
    <x v="1"/>
    <s v="ACTIVA"/>
    <n v="1"/>
    <s v="1.28.46,54. N"/>
    <s v="75.26.9,17. O"/>
    <s v="SI"/>
    <s v="Cálido húmedo"/>
    <s v="Institucional"/>
    <n v="82"/>
    <n v="82"/>
    <s v="CALIDO"/>
    <x v="1"/>
    <n v="434256253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46"/>
    <s v="MIS OSITOS 2"/>
    <x v="1"/>
    <s v="R"/>
    <n v="18"/>
    <s v="Caquetá"/>
    <n v="18753"/>
    <x v="7"/>
    <s v="HCB - COMUNITARIO"/>
    <x v="0"/>
    <s v="ACTIVA"/>
    <n v="1"/>
    <s v="2.6.58. N"/>
    <s v="74.46.45. O"/>
    <s v="SI"/>
    <s v="Templado"/>
    <s v="Comunitaria"/>
    <n v="14"/>
    <n v="14"/>
    <s v="CALIDO"/>
    <x v="0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47"/>
    <s v="LOS PITUFOS 1"/>
    <x v="1"/>
    <s v="R"/>
    <n v="18"/>
    <s v="Caquetá"/>
    <n v="18753"/>
    <x v="7"/>
    <s v="HCB - COMUNITARIO"/>
    <x v="0"/>
    <s v="ACTIVA"/>
    <n v="1"/>
    <s v="2.6.58. N"/>
    <s v="74.46.45. O"/>
    <s v="SI"/>
    <s v="Templado"/>
    <s v="Comunitaria"/>
    <n v="14"/>
    <n v="14"/>
    <s v="CALIDO"/>
    <x v="0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57"/>
    <s v="LOS INQUIETOS"/>
    <x v="1"/>
    <s v="R"/>
    <n v="18"/>
    <s v="Caquetá"/>
    <n v="18753"/>
    <x v="7"/>
    <s v="HCB - COMUNITARIO"/>
    <x v="0"/>
    <s v="ACTIVA"/>
    <n v="1"/>
    <s v="2.7.25. N"/>
    <s v="74.33.16. O"/>
    <s v="SI"/>
    <s v="Templado"/>
    <s v="Comunitaria"/>
    <n v="14"/>
    <n v="14"/>
    <s v="CALIDO"/>
    <x v="0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63"/>
    <s v="LOS CONSENTIDOS"/>
    <x v="1"/>
    <s v="R"/>
    <n v="18"/>
    <s v="Caquetá"/>
    <n v="18753"/>
    <x v="7"/>
    <s v="HCB - COMUNITARIO"/>
    <x v="0"/>
    <s v="ACTIVA"/>
    <n v="1"/>
    <s v="1.56.29. N"/>
    <s v="74.43.33. O"/>
    <s v="SI"/>
    <s v="Templado"/>
    <s v="Comunitaria"/>
    <n v="14"/>
    <n v="14"/>
    <s v="CALIDO"/>
    <x v="0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65"/>
    <s v="PILLIN PIOLIN"/>
    <x v="1"/>
    <s v="R"/>
    <n v="18"/>
    <s v="Caquetá"/>
    <n v="18753"/>
    <x v="7"/>
    <s v="HCB - COMUNITARIO"/>
    <x v="0"/>
    <s v="ACTIVA"/>
    <n v="1"/>
    <s v="2.44.42,45. N"/>
    <s v="75.3.4,80. O"/>
    <s v="SI"/>
    <s v="Templado"/>
    <s v="Comunitaria"/>
    <n v="14"/>
    <n v="14"/>
    <s v="CALIDO"/>
    <x v="0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69"/>
    <s v="LOS PITUFOS 2"/>
    <x v="1"/>
    <s v="R"/>
    <n v="18"/>
    <s v="Caquetá"/>
    <n v="18753"/>
    <x v="7"/>
    <s v="HCB - COMUNITARIO"/>
    <x v="0"/>
    <s v="ACTIVA"/>
    <n v="1"/>
    <s v="1.55.28. N"/>
    <s v="74.41.28. O"/>
    <s v="SI"/>
    <s v="Templado"/>
    <s v="Comunitaria"/>
    <n v="14"/>
    <n v="14"/>
    <s v="CALIDO"/>
    <x v="0"/>
    <n v="40568795"/>
  </r>
  <r>
    <s v="UNIDAD DE SERVICIO"/>
    <s v="NUMERO DE IDENTIFICACION TRIBUTARIA"/>
    <n v="900003553"/>
    <s v="ASOCIACIONES DE PADRES DE FAMILIA"/>
    <n v="19"/>
    <s v="CAUCA"/>
    <n v="19548"/>
    <s v="PIENDAMO - TUNIA"/>
    <s v="CAUCA"/>
    <s v="NULL"/>
    <n v="81947"/>
    <n v="19002662024"/>
    <n v="19"/>
    <x v="2"/>
    <n v="192561146921"/>
    <s v="CDI AMANECER TAMBEÑO QUILCACE"/>
    <x v="3"/>
    <s v="R"/>
    <n v="19"/>
    <s v="Cauca"/>
    <n v="19256"/>
    <x v="8"/>
    <s v="CDI SIN ARRIENDO  - INSTITUCIONAL"/>
    <x v="1"/>
    <s v="ACTIVA"/>
    <n v="1"/>
    <s v="2.19.18,05. N"/>
    <s v="76.51.55,18. O"/>
    <s v="SI"/>
    <s v="Templado"/>
    <s v="Institucional"/>
    <n v="24"/>
    <n v="24"/>
    <s v="CALIDO"/>
    <x v="2"/>
    <n v="293385817"/>
  </r>
  <r>
    <s v="UNIDAD DE SERVICIO"/>
    <s v="NUMERO DE IDENTIFICACION TRIBUTARIA"/>
    <n v="900209517"/>
    <s v="ASOCIACIONES"/>
    <n v="76"/>
    <s v="VALLE DEL CAUCA "/>
    <n v="76001"/>
    <s v="CALI"/>
    <s v="CAUCA"/>
    <s v="NULL"/>
    <n v="82002"/>
    <n v="19002302024"/>
    <n v="19"/>
    <x v="2"/>
    <n v="196981126093"/>
    <s v="SEMILLAS 2 CORREGIMIENTO MONDOMO"/>
    <x v="4"/>
    <s v="R"/>
    <n v="19"/>
    <s v="Cauca"/>
    <n v="19698"/>
    <x v="9"/>
    <s v="CDI SIN ARRIENDO  - INSTITUCIONAL"/>
    <x v="1"/>
    <s v="ACTIVA"/>
    <n v="1"/>
    <s v="2.53.25,80. N"/>
    <s v="76.33.13,51. O"/>
    <s v="SI"/>
    <s v="Templado"/>
    <s v="Institucional"/>
    <n v="80"/>
    <n v="80"/>
    <s v="CALIDO"/>
    <x v="1"/>
    <n v="434256253"/>
  </r>
  <r>
    <s v="UNIDAD DE SERVICIO"/>
    <s v="NUMERO DE IDENTIFICACION TRIBUTARIA"/>
    <n v="900045402"/>
    <s v="FUNDACIONES"/>
    <n v="19"/>
    <s v="CAUCA"/>
    <n v="19532"/>
    <s v="PATIA"/>
    <s v="CAUCA"/>
    <s v="NULL"/>
    <n v="79689"/>
    <n v="19002512024"/>
    <n v="19"/>
    <x v="2"/>
    <n v="1905000104000"/>
    <s v="CDI INST CONSTRUCTORES DEL FUTURO"/>
    <x v="5"/>
    <s v="R"/>
    <n v="19"/>
    <s v="Cauca"/>
    <n v="19050"/>
    <x v="10"/>
    <s v="CDI SIN ARRIENDO  - INSTITUCIONAL"/>
    <x v="1"/>
    <s v="ACTIVA"/>
    <n v="1"/>
    <s v="02.27.9,14. N"/>
    <s v="77.14.2,03. O"/>
    <s v="SI"/>
    <s v="Templado"/>
    <s v="Institucional"/>
    <n v="160"/>
    <n v="160"/>
    <s v="CALIDO"/>
    <x v="3"/>
    <n v="810474213"/>
  </r>
  <r>
    <s v="UNIDAD DE SERVICIO"/>
    <s v="NUMERO DE IDENTIFICACION TRIBUTARIA"/>
    <n v="800254720"/>
    <s v="ASOCIACIONES DE PADRES DE FAMILIA"/>
    <n v="19"/>
    <s v="CAUCA"/>
    <n v="19130"/>
    <s v="CAJIBIO"/>
    <s v="CAUCA"/>
    <s v="NULL"/>
    <n v="81928"/>
    <n v="19002182024"/>
    <n v="19"/>
    <x v="2"/>
    <n v="1913000057001"/>
    <s v="HOGAR INFANTIL CAJIBIO"/>
    <x v="3"/>
    <s v="C"/>
    <n v="19"/>
    <s v="Cauca"/>
    <n v="19130"/>
    <x v="11"/>
    <s v="HOGARES INFANTILES - INSTITUCIONAL"/>
    <x v="1"/>
    <s v="ACTIVA"/>
    <n v="1"/>
    <s v="2.37.17,04. N"/>
    <s v="76.34.12. O"/>
    <s v="SI"/>
    <s v="Templado"/>
    <s v="Institucional"/>
    <n v="60"/>
    <n v="60"/>
    <s v="CALIDO"/>
    <x v="1"/>
    <n v="434256253"/>
  </r>
  <r>
    <s v="UNIDAD DE SERVICIO"/>
    <s v="NUMERO DE IDENTIFICACION TRIBUTARIA"/>
    <n v="900045402"/>
    <s v="FUNDACIONES"/>
    <n v="19"/>
    <s v="CAUCA"/>
    <n v="19532"/>
    <s v="PATIA"/>
    <s v="CAUCA"/>
    <s v="NULL"/>
    <n v="79689"/>
    <n v="19002512024"/>
    <n v="19"/>
    <x v="2"/>
    <n v="1945000125719"/>
    <s v="CDI SEMILLEROS DE PAZ DE MERCADERES"/>
    <x v="5"/>
    <s v="C"/>
    <n v="19"/>
    <s v="Cauca"/>
    <n v="19450"/>
    <x v="12"/>
    <s v="CDI SIN ARRIENDO  - INSTITUCIONAL"/>
    <x v="1"/>
    <s v="ACTIVA"/>
    <n v="1"/>
    <s v="1.47.13,81. N"/>
    <s v="77.10.1,21. O"/>
    <s v="SI"/>
    <s v="Templado"/>
    <s v="Institucional"/>
    <n v="80"/>
    <n v="80"/>
    <s v="CALIDO"/>
    <x v="1"/>
    <n v="434256253"/>
  </r>
  <r>
    <s v="UNIDAD DE SERVICIO"/>
    <s v="NUMERO DE IDENTIFICACION TRIBUTARIA"/>
    <n v="891501775"/>
    <s v="ASOCIACIONES DE PADRES DE FAMILIA"/>
    <n v="19"/>
    <s v="CAUCA"/>
    <n v="19455"/>
    <s v="MIRANDA"/>
    <s v="CAUCA"/>
    <s v="NULL"/>
    <n v="89849"/>
    <n v="19002482025"/>
    <n v="19"/>
    <x v="2"/>
    <n v="1945500068055"/>
    <s v="HOGAR INFANTIL EL ORTIGAL"/>
    <x v="4"/>
    <s v="R"/>
    <n v="19"/>
    <s v="Cauca"/>
    <n v="19455"/>
    <x v="13"/>
    <s v="HOGAR INFANTIL – INSTITUCIONAL"/>
    <x v="1"/>
    <s v="ACTIVA"/>
    <n v="1"/>
    <s v="3.16.52,26. N"/>
    <s v="76.20.42,06. O"/>
    <s v="SI"/>
    <s v="Cálido húmedo"/>
    <s v="Institucional"/>
    <n v="95"/>
    <n v="95"/>
    <s v="CALIDO"/>
    <x v="1"/>
    <n v="434256253"/>
  </r>
  <r>
    <s v="UNIDAD DE SERVICIO"/>
    <s v="NUMERO DE IDENTIFICACION TRIBUTARIA"/>
    <n v="800160511"/>
    <s v="ASOCIACIONES DE PADRES DE FAMILIA"/>
    <n v="19"/>
    <s v="CAUCA"/>
    <n v="19473"/>
    <s v="MORALES"/>
    <s v="CAUCA"/>
    <s v="NULL"/>
    <n v="88543"/>
    <n v="19010092024"/>
    <n v="19"/>
    <x v="2"/>
    <n v="1947300132358"/>
    <s v="HOGAR AGRUPADO  DE BIENESTAR LOS SABIOS"/>
    <x v="3"/>
    <s v="R"/>
    <n v="19"/>
    <s v="Cauca"/>
    <n v="19473"/>
    <x v="1"/>
    <s v="JARDÍN COMUNITARIO - FAMILIAR Y COMUNITARIA"/>
    <x v="0"/>
    <s v="ACTIVA"/>
    <n v="1"/>
    <s v="2.43.19,48. N"/>
    <s v="76.48.2,28. O"/>
    <s v="SI"/>
    <s v="Cálido húmedo"/>
    <s v="Comunitaria"/>
    <n v="26"/>
    <n v="26"/>
    <s v="CALIDO"/>
    <x v="4"/>
    <n v="71883851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1127154"/>
    <s v="DIANA MARCELA MENA"/>
    <x v="6"/>
    <s v="C"/>
    <n v="27"/>
    <s v="Chocó"/>
    <n v="27205"/>
    <x v="14"/>
    <s v="HCB - COMUNITARIO"/>
    <x v="0"/>
    <s v="ACTIVA"/>
    <n v="1"/>
    <s v="5.5.40,43. N"/>
    <s v="76.39.10,93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1127742"/>
    <s v="GLADYS COPETE PALACIOS"/>
    <x v="6"/>
    <s v="C"/>
    <n v="27"/>
    <s v="Chocó"/>
    <n v="27205"/>
    <x v="14"/>
    <s v="HCB - COMUNITARIO"/>
    <x v="0"/>
    <s v="ACTIVA"/>
    <n v="1"/>
    <s v="5.5.19,22. N"/>
    <s v="76.39.6,02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16781"/>
    <s v="DIANA MARCELA MORENO"/>
    <x v="6"/>
    <s v="C"/>
    <n v="27"/>
    <s v="Chocó"/>
    <n v="27250"/>
    <x v="15"/>
    <s v="HCB - COMUNITARIO"/>
    <x v="0"/>
    <s v="ACTIVA"/>
    <n v="1"/>
    <s v="4.20.31,20. N"/>
    <s v="77.0.35,40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27089"/>
    <s v="MIREYZA BURGARA SOBRICAMA"/>
    <x v="6"/>
    <s v="R"/>
    <n v="27"/>
    <s v="Chocó"/>
    <n v="27250"/>
    <x v="15"/>
    <s v="HCB - COMUNITARIO"/>
    <x v="0"/>
    <s v="ACTIVA"/>
    <n v="1"/>
    <s v="4.22.59,17. N"/>
    <s v="77.18.9,58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27245"/>
    <s v="AASTRID NEGRIA GARCIA"/>
    <x v="6"/>
    <s v="R"/>
    <n v="27"/>
    <s v="Chocó"/>
    <n v="27250"/>
    <x v="15"/>
    <s v="HCB - COMUNITARIO"/>
    <x v="0"/>
    <s v="ACTIVA"/>
    <n v="1"/>
    <s v="4.11.5,49. N"/>
    <s v="77.25.24,81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28321"/>
    <s v="ERCIMILIA GARCIA TASCON"/>
    <x v="6"/>
    <s v="R"/>
    <n v="27"/>
    <s v="Chocó"/>
    <n v="27250"/>
    <x v="15"/>
    <s v="HCB - COMUNITARIO"/>
    <x v="0"/>
    <s v="ACTIVA"/>
    <n v="1"/>
    <s v="4.12.58,85. N"/>
    <s v="77.22.1,63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40509"/>
    <s v="GISELA CHAMARRA CHAMAPURO"/>
    <x v="6"/>
    <s v="R"/>
    <n v="27"/>
    <s v="Chocó"/>
    <n v="27250"/>
    <x v="15"/>
    <s v="HCB - COMUNITARIO"/>
    <x v="0"/>
    <s v="ACTIVA"/>
    <n v="1"/>
    <s v="4.11.39,15. N"/>
    <s v="77.20.1,42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46478"/>
    <s v="LILIANA CHIRIPUA CHIRIMIA"/>
    <x v="6"/>
    <s v="R"/>
    <n v="27"/>
    <s v="Chocó"/>
    <n v="27250"/>
    <x v="15"/>
    <s v="HCB - COMUNITARIO"/>
    <x v="0"/>
    <s v="ACTIVA"/>
    <n v="1"/>
    <s v="4.19.40,17. N"/>
    <s v="77.18.9,56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51444"/>
    <s v="MERCEDITA CHICHILINANO"/>
    <x v="6"/>
    <s v="R"/>
    <n v="27"/>
    <s v="Chocó"/>
    <n v="27250"/>
    <x v="15"/>
    <s v="HCB - COMUNITARIO"/>
    <x v="0"/>
    <s v="ACTIVA"/>
    <n v="1"/>
    <s v="4.10.7,56. N"/>
    <s v="77.22.56,24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54"/>
    <s v="LAS DELICIAS"/>
    <x v="7"/>
    <s v="R"/>
    <n v="27"/>
    <s v="Chocó"/>
    <n v="27006"/>
    <x v="16"/>
    <s v="HCB - COMUNITARIO"/>
    <x v="0"/>
    <s v="ACTIVA"/>
    <n v="1"/>
    <s v="8.22.6,37. N"/>
    <s v="77.11.35,59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67"/>
    <s v="PASTORCITOS"/>
    <x v="7"/>
    <s v="R"/>
    <n v="27"/>
    <s v="Chocó"/>
    <n v="27006"/>
    <x v="16"/>
    <s v="HCB - COMUNITARIO"/>
    <x v="0"/>
    <s v="ACTIVA"/>
    <n v="1"/>
    <s v="8.24.18,67. N"/>
    <s v="77.11.24,22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74"/>
    <s v="PEQUEÑIN ACANDI"/>
    <x v="7"/>
    <s v="R"/>
    <n v="27"/>
    <s v="Chocó"/>
    <n v="27006"/>
    <x v="16"/>
    <s v="HCB - COMUNITARIO"/>
    <x v="0"/>
    <s v="ACTIVA"/>
    <n v="1"/>
    <s v="8.19.23,35. N"/>
    <s v="77.12.4,79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78"/>
    <s v="MIS TRAVESURAS"/>
    <x v="7"/>
    <s v="C"/>
    <n v="27"/>
    <s v="Chocó"/>
    <n v="27006"/>
    <x v="16"/>
    <s v="HCB - COMUNITARIO"/>
    <x v="0"/>
    <s v="ACTIVA"/>
    <n v="1"/>
    <s v="8.30.24,03. N"/>
    <s v="77.16.38,63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88"/>
    <s v="MIS ANGELES EN UNION"/>
    <x v="7"/>
    <s v="C"/>
    <n v="27"/>
    <s v="Chocó"/>
    <n v="27006"/>
    <x v="16"/>
    <s v="HCB - COMUNITARIO"/>
    <x v="0"/>
    <s v="ACTIVA"/>
    <n v="1"/>
    <s v="8.20.48. N"/>
    <s v="77.8.56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22"/>
    <s v="DIVINO NIÑO"/>
    <x v="7"/>
    <s v="C"/>
    <n v="27"/>
    <s v="Chocó"/>
    <n v="27006"/>
    <x v="16"/>
    <s v="HCB - COMUNITARIO"/>
    <x v="0"/>
    <s v="ACTIVA"/>
    <n v="1"/>
    <s v="8.30.41,93. N"/>
    <s v="77.16.43,26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30"/>
    <s v="AMOR Y PAZ"/>
    <x v="7"/>
    <s v="R"/>
    <n v="27"/>
    <s v="Chocó"/>
    <n v="27006"/>
    <x v="16"/>
    <s v="HCB - COMUNITARIO"/>
    <x v="0"/>
    <s v="ACTIVA"/>
    <n v="1"/>
    <s v="8.21.43,97. N"/>
    <s v="77.6.35,84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32"/>
    <s v="LOS PEQUEÑINES"/>
    <x v="7"/>
    <s v="C"/>
    <n v="27"/>
    <s v="Chocó"/>
    <n v="27006"/>
    <x v="16"/>
    <s v="HCB - COMUNITARIO"/>
    <x v="0"/>
    <s v="ACTIVA"/>
    <n v="1"/>
    <s v="8.24.41. N"/>
    <s v="77.15.30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36"/>
    <s v="LOS POLLITOS ACANDI"/>
    <x v="7"/>
    <s v="C"/>
    <n v="27"/>
    <s v="Chocó"/>
    <n v="27006"/>
    <x v="16"/>
    <s v="HCB - COMUNITARIO"/>
    <x v="0"/>
    <s v="ACTIVA"/>
    <n v="1"/>
    <s v="8.21.30,67. N"/>
    <s v="77.9.57,08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38"/>
    <s v="KATIO"/>
    <x v="7"/>
    <s v="R"/>
    <n v="27"/>
    <s v="Chocó"/>
    <n v="27006"/>
    <x v="16"/>
    <s v="HCB - COMUNITARIO"/>
    <x v="0"/>
    <s v="ACTIVA"/>
    <n v="1"/>
    <s v="8.30.26,88. N"/>
    <s v="77.16.36,90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52"/>
    <s v="BABYS"/>
    <x v="7"/>
    <s v="C"/>
    <n v="27"/>
    <s v="Chocó"/>
    <n v="27006"/>
    <x v="16"/>
    <s v="HCB - COMUNITARIO"/>
    <x v="0"/>
    <s v="ACTIVA"/>
    <n v="1"/>
    <s v="8.38.2,65. N"/>
    <s v="77.20.59,91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54"/>
    <s v="LOS DELFINES"/>
    <x v="7"/>
    <s v="R"/>
    <n v="27"/>
    <s v="Chocó"/>
    <n v="27006"/>
    <x v="16"/>
    <s v="HCB - COMUNITARIO"/>
    <x v="0"/>
    <s v="ACTIVA"/>
    <n v="1"/>
    <s v="8.39.39,84. N"/>
    <s v="77.21.55,43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57"/>
    <s v="MI PEQUEÑO JARDIN"/>
    <x v="7"/>
    <s v="R"/>
    <n v="27"/>
    <s v="Chocó"/>
    <n v="27006"/>
    <x v="16"/>
    <s v="HCB - COMUNITARIO"/>
    <x v="0"/>
    <s v="ACTIVA"/>
    <n v="1"/>
    <s v="8.23.2,81. N"/>
    <s v="77.7.17,23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58"/>
    <s v="REBAÑITO"/>
    <x v="7"/>
    <s v="R"/>
    <n v="27"/>
    <s v="Chocó"/>
    <n v="27006"/>
    <x v="16"/>
    <s v="HCB - COMUNITARIO"/>
    <x v="0"/>
    <s v="ACTIVA"/>
    <n v="1"/>
    <s v="8.24.39,23. N"/>
    <s v="77.10.39,62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60"/>
    <s v="LUZ DEL MUNDO"/>
    <x v="7"/>
    <s v="R"/>
    <n v="27"/>
    <s v="Chocó"/>
    <n v="27006"/>
    <x v="16"/>
    <s v="HCB - COMUNITARIO"/>
    <x v="0"/>
    <s v="ACTIVA"/>
    <n v="1"/>
    <s v="8.23.13,02. N"/>
    <s v="77.14.47,36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61"/>
    <s v="BUEN DIOS"/>
    <x v="7"/>
    <s v="R"/>
    <n v="27"/>
    <s v="Chocó"/>
    <n v="27006"/>
    <x v="16"/>
    <s v="HCB - COMUNITARIO"/>
    <x v="0"/>
    <s v="ACTIVA"/>
    <n v="1"/>
    <s v="8.21.17,14. N"/>
    <s v="77.9.10,61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65"/>
    <s v="LAS OVEJAS"/>
    <x v="7"/>
    <s v="R"/>
    <n v="27"/>
    <s v="Chocó"/>
    <n v="27006"/>
    <x v="16"/>
    <s v="HCB - COMUNITARIO"/>
    <x v="0"/>
    <s v="ACTIVA"/>
    <n v="1"/>
    <s v="8.24.18,67. N"/>
    <s v="77.11.24,22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67"/>
    <s v="EL REFUGIO"/>
    <x v="7"/>
    <s v="C"/>
    <n v="27"/>
    <s v="Chocó"/>
    <n v="27006"/>
    <x v="16"/>
    <s v="HCB - COMUNITARIO"/>
    <x v="0"/>
    <s v="ACTIVA"/>
    <n v="1"/>
    <s v="8.24.16,48. N"/>
    <s v="77.11.30,95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4950"/>
    <s v="LOS INFANTILES"/>
    <x v="7"/>
    <s v="C"/>
    <n v="27"/>
    <s v="Chocó"/>
    <n v="27006"/>
    <x v="16"/>
    <s v="HCB - COMUNITARIO"/>
    <x v="0"/>
    <s v="ACTIVA"/>
    <n v="1"/>
    <s v="8.24.13,49. N"/>
    <s v="77.15.33,12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132394"/>
    <s v="LAS FRONTERAS HCB"/>
    <x v="7"/>
    <s v="C"/>
    <n v="27"/>
    <s v="Chocó"/>
    <n v="27006"/>
    <x v="16"/>
    <s v="HCB - COMUNITARIO"/>
    <x v="0"/>
    <s v="ACTIVA"/>
    <n v="1"/>
    <s v="8.39.39,84. N"/>
    <s v="77.21.55,43. O"/>
    <s v="SI"/>
    <s v="Cálido húmedo"/>
    <s v="Comunitaria"/>
    <n v="10"/>
    <n v="10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135450"/>
    <s v="ANGELITOS"/>
    <x v="7"/>
    <s v="C"/>
    <n v="27"/>
    <s v="Chocó"/>
    <n v="27006"/>
    <x v="16"/>
    <s v="HCB - COMUNITARIO"/>
    <x v="0"/>
    <s v="ACTIVA"/>
    <n v="1"/>
    <s v="8.30.30,30. N"/>
    <s v="77.16.40,11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097"/>
    <s v="FLOR MARY SUAREZ HURTADO"/>
    <x v="6"/>
    <s v="C"/>
    <n v="27"/>
    <s v="Chocó"/>
    <n v="27205"/>
    <x v="14"/>
    <s v="HCB - COMUNITARIO"/>
    <x v="0"/>
    <s v="ACTIVA"/>
    <n v="1"/>
    <s v="5.5.33,16. N"/>
    <s v="76.39.11,48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099"/>
    <s v="MARLIN ANDREA PEREA MOSQUERA "/>
    <x v="6"/>
    <s v="C"/>
    <n v="27"/>
    <s v="Chocó"/>
    <n v="27205"/>
    <x v="14"/>
    <s v="HCB - COMUNITARIO"/>
    <x v="0"/>
    <s v="ACTIVA"/>
    <n v="1"/>
    <s v="5.5.30,71. N"/>
    <s v="76.39.10,87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01"/>
    <s v="PETRONA MOSQUERA ASPRILLA"/>
    <x v="6"/>
    <s v="C"/>
    <n v="27"/>
    <s v="Chocó"/>
    <n v="27205"/>
    <x v="14"/>
    <s v="HCB - COMUNITARIO"/>
    <x v="0"/>
    <s v="ACTIVA"/>
    <n v="1"/>
    <s v="5.5.50,20. N"/>
    <s v="76.39.13,59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06"/>
    <s v="CARMEN DORILA IBARGUEN LOPEZ"/>
    <x v="6"/>
    <s v="C"/>
    <n v="27"/>
    <s v="Chocó"/>
    <n v="27205"/>
    <x v="14"/>
    <s v="HCB - COMUNITARIO"/>
    <x v="0"/>
    <s v="ACTIVA"/>
    <n v="1"/>
    <s v="5.4.22,94. N"/>
    <s v="76.38.33,90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14"/>
    <s v="GENARINA MORENO ASPRILLA"/>
    <x v="6"/>
    <s v="C"/>
    <n v="27"/>
    <s v="Chocó"/>
    <n v="27205"/>
    <x v="14"/>
    <s v="HCB - COMUNITARIO"/>
    <x v="0"/>
    <s v="ACTIVA"/>
    <n v="1"/>
    <s v="5.3.10,33. N"/>
    <s v="76.38.57,57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17"/>
    <s v="LUZ MARY PEREA RUIZ"/>
    <x v="6"/>
    <s v="C"/>
    <n v="27"/>
    <s v="Chocó"/>
    <n v="27205"/>
    <x v="14"/>
    <s v="HCB - COMUNITARIO"/>
    <x v="0"/>
    <s v="ACTIVA"/>
    <n v="1"/>
    <s v="5.5.38,63. N"/>
    <s v="76.39.18,08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20"/>
    <s v="NANCY JUDITH PALACIOS MOSQUERA"/>
    <x v="6"/>
    <s v="C"/>
    <n v="27"/>
    <s v="Chocó"/>
    <n v="27205"/>
    <x v="14"/>
    <s v="HCB - COMUNITARIO"/>
    <x v="0"/>
    <s v="ACTIVA"/>
    <n v="1"/>
    <s v="5.5.37,72. N"/>
    <s v="76.39.13,53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472"/>
    <s v="MARTHA CECILIA RIVAS ASPRILLA"/>
    <x v="6"/>
    <s v="C"/>
    <n v="27"/>
    <s v="Chocó"/>
    <n v="27205"/>
    <x v="14"/>
    <s v="HCB - COMUNITARIO"/>
    <x v="0"/>
    <s v="ACTIVA"/>
    <n v="1"/>
    <s v="5.5.3,63. N"/>
    <s v="76.39.2,01. O"/>
    <s v="SI"/>
    <s v="Cálido húmedo"/>
    <s v="Comunitaria"/>
    <n v="10"/>
    <n v="10"/>
    <s v="CALIDO"/>
    <x v="0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473"/>
    <s v="ANA LUCY VELASQUEZ IBARGUEN"/>
    <x v="6"/>
    <s v="C"/>
    <n v="27"/>
    <s v="Chocó"/>
    <n v="27205"/>
    <x v="14"/>
    <s v="HCB - COMUNITARIO"/>
    <x v="0"/>
    <s v="ACTIVA"/>
    <n v="1"/>
    <s v="5.5.27,26. N"/>
    <s v="76.39.0,97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46"/>
    <s v="ARGEMIA CHAMARRA ISMARE"/>
    <x v="6"/>
    <s v="C"/>
    <n v="27"/>
    <s v="Chocó"/>
    <n v="27250"/>
    <x v="15"/>
    <s v="HCB - COMUNITARIO"/>
    <x v="0"/>
    <s v="ACTIVA"/>
    <n v="1"/>
    <s v="4.23.0,77. N"/>
    <s v="77.19.11,72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48"/>
    <s v="SAMARY GRANADOS MURILLO"/>
    <x v="6"/>
    <s v="R"/>
    <n v="27"/>
    <s v="Chocó"/>
    <n v="27250"/>
    <x v="15"/>
    <s v="HCB - COMUNITARIO"/>
    <x v="0"/>
    <s v="ACTIVA"/>
    <n v="1"/>
    <s v="4.24.46. N"/>
    <s v="77.0.34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2"/>
    <s v="KENNY VENTE VALENCIA"/>
    <x v="6"/>
    <s v="R"/>
    <n v="27"/>
    <s v="Chocó"/>
    <n v="27250"/>
    <x v="15"/>
    <s v="HCB - COMUNITARIO"/>
    <x v="0"/>
    <s v="ACTIVA"/>
    <n v="1"/>
    <s v="4.15.43,958. N"/>
    <s v="77.21.57,226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3"/>
    <s v="ROCIO CARDENAS MOSQUERA"/>
    <x v="6"/>
    <s v="C"/>
    <n v="27"/>
    <s v="Chocó"/>
    <n v="27250"/>
    <x v="15"/>
    <s v="HCB - COMUNITARIO"/>
    <x v="0"/>
    <s v="ACTIVA"/>
    <n v="1"/>
    <s v="4.15.43,958. N"/>
    <s v="77.21.57,226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4"/>
    <s v="ROSALBA BURGARA CHEUCARAMA"/>
    <x v="6"/>
    <s v="R"/>
    <n v="27"/>
    <s v="Chocó"/>
    <n v="27250"/>
    <x v="15"/>
    <s v="HCB - COMUNITARIO"/>
    <x v="0"/>
    <s v="ACTIVA"/>
    <n v="1"/>
    <s v="4.22.58,17. N"/>
    <s v="77.18.9,58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7"/>
    <s v="LUZ SOIDE WAITOTO LIZALDA"/>
    <x v="6"/>
    <s v="R"/>
    <n v="27"/>
    <s v="Chocó"/>
    <n v="27250"/>
    <x v="15"/>
    <s v="HCB - COMUNITARIO"/>
    <x v="0"/>
    <s v="ACTIVA"/>
    <n v="1"/>
    <s v="4.15.43,958. N"/>
    <s v="77.21.57,226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8"/>
    <s v="AMALFI DONISABE BULGARA"/>
    <x v="6"/>
    <s v="C"/>
    <n v="27"/>
    <s v="Chocó"/>
    <n v="27250"/>
    <x v="15"/>
    <s v="HCB - COMUNITARIO"/>
    <x v="0"/>
    <s v="ACTIVA"/>
    <n v="1"/>
    <s v="4.10.40,78. N"/>
    <s v="77.22.1,68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61"/>
    <s v="YOLENY CORDOBA VICTORIA"/>
    <x v="6"/>
    <s v="R"/>
    <n v="27"/>
    <s v="Chocó"/>
    <n v="27250"/>
    <x v="15"/>
    <s v="HCB - COMUNITARIO"/>
    <x v="0"/>
    <s v="ACTIVA"/>
    <n v="1"/>
    <s v="4.15.55,89. N"/>
    <s v="77.0.28,87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63"/>
    <s v="YENI FERNANDA GAMBOA GOMEZ"/>
    <x v="6"/>
    <s v="R"/>
    <n v="27"/>
    <s v="Chocó"/>
    <n v="27250"/>
    <x v="15"/>
    <s v="HCB - COMUNITARIO"/>
    <x v="0"/>
    <s v="ACTIVA"/>
    <n v="1"/>
    <s v="4.15.43,958. N"/>
    <s v="77.21.57,226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64"/>
    <s v="YUDEINY CABEZON CARPIO"/>
    <x v="6"/>
    <s v="R"/>
    <n v="27"/>
    <s v="Chocó"/>
    <n v="27250"/>
    <x v="15"/>
    <s v="HCB - COMUNITARIO"/>
    <x v="0"/>
    <s v="ACTIVA"/>
    <n v="1"/>
    <s v="4.13.38,79. N"/>
    <s v="77.16.12,34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22240"/>
    <s v="EULALIA CHIRIPUA CARDENAS"/>
    <x v="6"/>
    <s v="R"/>
    <n v="27"/>
    <s v="Chocó"/>
    <n v="27250"/>
    <x v="15"/>
    <s v="HCB - COMUNITARIO"/>
    <x v="0"/>
    <s v="ACTIVA"/>
    <n v="1"/>
    <s v="4.10.27,19. N"/>
    <s v="77.14.12,86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22244"/>
    <s v="YAMILETH TASCON MOYA"/>
    <x v="6"/>
    <s v="R"/>
    <n v="27"/>
    <s v="Chocó"/>
    <n v="27250"/>
    <x v="15"/>
    <s v="HCB - COMUNITARIO"/>
    <x v="0"/>
    <s v="ACTIVA"/>
    <n v="1"/>
    <s v="4.11.39,76. N"/>
    <s v="77.20.1,41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22250"/>
    <s v="RUBIELA PIRAZA BURGARA"/>
    <x v="6"/>
    <s v="R"/>
    <n v="27"/>
    <s v="Chocó"/>
    <n v="27250"/>
    <x v="15"/>
    <s v="HCB - COMUNITARIO"/>
    <x v="0"/>
    <s v="ACTIVA"/>
    <n v="1"/>
    <s v="4.10.40,32. N"/>
    <s v="77.22.38,61. O"/>
    <s v="SI"/>
    <s v="Cálido húmedo"/>
    <s v="Comunitaria"/>
    <n v="10"/>
    <n v="10"/>
    <s v="CALIDO"/>
    <x v="0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22396"/>
    <s v="DENNY OCORO ROSERO"/>
    <x v="6"/>
    <s v="C"/>
    <n v="27"/>
    <s v="Chocó"/>
    <n v="27250"/>
    <x v="15"/>
    <s v="HCB - COMUNITARIO"/>
    <x v="0"/>
    <s v="ACTIVA"/>
    <n v="1"/>
    <s v="4.13.50,89. N"/>
    <s v="77.16.18,33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2979"/>
    <s v="LUZ MIRELIS MARTINEZ MORENO"/>
    <x v="8"/>
    <s v="C"/>
    <n v="27"/>
    <s v="Chocó"/>
    <n v="27425"/>
    <x v="17"/>
    <s v="HCB - COMUNITARIO"/>
    <x v="0"/>
    <s v="ACTIVA"/>
    <n v="1"/>
    <s v="6.0.10,18. N"/>
    <s v="76.46.49,69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366"/>
    <s v="ROSA EDITH ROMAÑA PALACIOS"/>
    <x v="8"/>
    <s v="R"/>
    <n v="27"/>
    <s v="Chocó"/>
    <n v="27425"/>
    <x v="17"/>
    <s v="HCB - COMUNITARIO"/>
    <x v="0"/>
    <s v="ACTIVA"/>
    <n v="1"/>
    <s v="6.5.26,47. N"/>
    <s v="76.43.39,56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385"/>
    <s v="ELSA MARIA CORDOBA PALACIOS"/>
    <x v="8"/>
    <s v="R"/>
    <n v="27"/>
    <s v="Chocó"/>
    <n v="27425"/>
    <x v="17"/>
    <s v="HCB - COMUNITARIO"/>
    <x v="0"/>
    <s v="ACTIVA"/>
    <n v="1"/>
    <s v="6.3.12,75. N"/>
    <s v="76.45.45,72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386"/>
    <s v="JULIA ISABEL CHAVERRA "/>
    <x v="8"/>
    <s v="R"/>
    <n v="27"/>
    <s v="Chocó"/>
    <n v="27425"/>
    <x v="17"/>
    <s v="HCB - COMUNITARIO"/>
    <x v="0"/>
    <s v="ACTIVA"/>
    <n v="1"/>
    <s v="5.53.31,93. N"/>
    <s v="76.42.51,52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392"/>
    <s v="NURIS NELBA MENA ORTIZ"/>
    <x v="8"/>
    <s v="C"/>
    <n v="27"/>
    <s v="Chocó"/>
    <n v="27425"/>
    <x v="17"/>
    <s v="HCB - COMUNITARIO"/>
    <x v="0"/>
    <s v="ACTIVA"/>
    <n v="1"/>
    <s v="5.59.11,71. N"/>
    <s v="76.53.5,40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01"/>
    <s v="GENARA MAYO CHAVERRA "/>
    <x v="8"/>
    <s v="R"/>
    <n v="27"/>
    <s v="Chocó"/>
    <n v="27425"/>
    <x v="17"/>
    <s v="HCB - COMUNITARIO"/>
    <x v="0"/>
    <s v="ACTIVA"/>
    <n v="1"/>
    <s v="5.59.27,29. N"/>
    <s v="76.44.52,75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10"/>
    <s v="ARCADIA  CHAVERRA GAMBOA"/>
    <x v="8"/>
    <s v="C"/>
    <n v="27"/>
    <s v="Chocó"/>
    <n v="27425"/>
    <x v="17"/>
    <s v="HCB - COMUNITARIO"/>
    <x v="0"/>
    <s v="ACTIVA"/>
    <n v="1"/>
    <s v="5.53.48,83. N"/>
    <s v="76.43.30,25. O"/>
    <s v="SI"/>
    <s v="Cálido húmedo"/>
    <s v="Comunitaria"/>
    <n v="10"/>
    <s v="NULL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14"/>
    <s v="CLAMIDES REYES TORRES"/>
    <x v="8"/>
    <s v="C"/>
    <n v="27"/>
    <s v="Chocó"/>
    <n v="27425"/>
    <x v="17"/>
    <s v="HCB - COMUNITARIO"/>
    <x v="0"/>
    <s v="ACTIVA"/>
    <n v="1"/>
    <s v="5.53.52,43. N"/>
    <s v="76.43.43,80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33"/>
    <s v="CENOBIA PADILLA MOSQUERA"/>
    <x v="8"/>
    <s v="R"/>
    <n v="27"/>
    <s v="Chocó"/>
    <n v="27425"/>
    <x v="17"/>
    <s v="HCB - COMUNITARIO"/>
    <x v="0"/>
    <s v="ACTIVA"/>
    <n v="1"/>
    <s v="5.59.56,20. N"/>
    <s v="76.46.20,30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43"/>
    <s v="MARIA BERENICE ASPRILLA MORENO"/>
    <x v="8"/>
    <s v="R"/>
    <n v="27"/>
    <s v="Chocó"/>
    <n v="27425"/>
    <x v="17"/>
    <s v="HCB - COMUNITARIO"/>
    <x v="0"/>
    <s v="ACTIVA"/>
    <n v="1"/>
    <s v="6.0.10,18. N"/>
    <s v="76.46.49,69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49"/>
    <s v="ANA JOAQUINA MOSQUERA MOYA"/>
    <x v="8"/>
    <s v="R"/>
    <n v="27"/>
    <s v="Chocó"/>
    <n v="27425"/>
    <x v="17"/>
    <s v="HCB - COMUNITARIO"/>
    <x v="0"/>
    <s v="ACTIVA"/>
    <n v="1"/>
    <s v="6.0.16,15. N"/>
    <s v="76.46.45,13. O"/>
    <s v="SI"/>
    <s v="Cálido húmedo"/>
    <s v="Comunitaria"/>
    <n v="10"/>
    <s v="NULL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66"/>
    <s v="DORILA ENEIDA ROMAÑA PEREZ"/>
    <x v="8"/>
    <s v="R"/>
    <n v="27"/>
    <s v="Chocó"/>
    <n v="27425"/>
    <x v="17"/>
    <s v="HCB - COMUNITARIO"/>
    <x v="0"/>
    <s v="ACTIVA"/>
    <n v="1"/>
    <s v="6.6.2,92. N"/>
    <s v="76.34.51,65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71"/>
    <s v="ZUNILDA GARCIA SALAS"/>
    <x v="8"/>
    <s v="R"/>
    <n v="27"/>
    <s v="Chocó"/>
    <n v="27425"/>
    <x v="17"/>
    <s v="HCB - COMUNITARIO"/>
    <x v="0"/>
    <s v="ACTIVA"/>
    <n v="1"/>
    <s v="6.4.29,50. N"/>
    <s v="76.33.12,96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74"/>
    <s v="EUSTAQUIA PANESSO SALAS"/>
    <x v="8"/>
    <s v="R"/>
    <n v="27"/>
    <s v="Chocó"/>
    <n v="27425"/>
    <x v="17"/>
    <s v="HCB - COMUNITARIO"/>
    <x v="0"/>
    <s v="ACTIVA"/>
    <n v="1"/>
    <s v="6.7.7,73. N"/>
    <s v="76.35.18,76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79"/>
    <s v="MILSA PEREA MARTINEZ"/>
    <x v="8"/>
    <s v="R"/>
    <n v="27"/>
    <s v="Chocó"/>
    <n v="27425"/>
    <x v="17"/>
    <s v="HCB - COMUNITARIO"/>
    <x v="0"/>
    <s v="ACTIVA"/>
    <n v="1"/>
    <s v="6.6.30,54. N"/>
    <s v="76.35.30,54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81"/>
    <s v="LUZ DARY MOSQUERA CUESTA"/>
    <x v="8"/>
    <s v="R"/>
    <n v="27"/>
    <s v="Chocó"/>
    <n v="27425"/>
    <x v="17"/>
    <s v="HCB - COMUNITARIO"/>
    <x v="0"/>
    <s v="ACTIVA"/>
    <n v="1"/>
    <s v="6.7.16,21. N"/>
    <s v="76.35.40,70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9386"/>
    <s v="ROQUELINA MENA SANTOS"/>
    <x v="8"/>
    <s v="C"/>
    <n v="27"/>
    <s v="Chocó"/>
    <n v="27425"/>
    <x v="17"/>
    <s v="HCB - COMUNITARIO"/>
    <x v="0"/>
    <s v="ACTIVA"/>
    <n v="1"/>
    <s v="5.54.41,19. N"/>
    <s v="76.43.43,51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100309"/>
    <s v="DIANA ROCIO PEREA CUESTA"/>
    <x v="8"/>
    <s v="C"/>
    <n v="27"/>
    <s v="Chocó"/>
    <n v="27425"/>
    <x v="17"/>
    <s v="HCB - COMUNITARIO"/>
    <x v="0"/>
    <s v="ACTIVA"/>
    <n v="1"/>
    <s v="6.6.12,17. N"/>
    <s v="76.34.52,06. O"/>
    <s v="SI"/>
    <s v="Cálido húmedo"/>
    <s v="Comunitaria"/>
    <n v="10"/>
    <n v="10"/>
    <s v="CALIDO"/>
    <x v="0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136575"/>
    <s v="YAMILETH MARTINEZ CUESTA"/>
    <x v="8"/>
    <s v="R"/>
    <n v="27"/>
    <s v="Chocó"/>
    <n v="27425"/>
    <x v="17"/>
    <s v="HCB - COMUNITARIO"/>
    <x v="0"/>
    <s v="ACTIVA"/>
    <n v="1"/>
    <s v="6.5.25,97. N"/>
    <s v="76.43.39,46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780"/>
    <s v="HOGAR LUZ EMILSE RUIZ"/>
    <x v="6"/>
    <s v="C"/>
    <n v="27"/>
    <s v="Chocó"/>
    <n v="27450"/>
    <x v="18"/>
    <s v="HCB - COMUNITARIO"/>
    <x v="0"/>
    <s v="ACTIVA"/>
    <n v="1"/>
    <s v="5.5.54,14. N"/>
    <s v="76.41.42,90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783"/>
    <s v="HOGAR ANA SOFIA CORDOBA"/>
    <x v="6"/>
    <s v="C"/>
    <n v="27"/>
    <s v="Chocó"/>
    <n v="27450"/>
    <x v="18"/>
    <s v="HCB - COMUNITARIO"/>
    <x v="0"/>
    <s v="ACTIVA"/>
    <n v="1"/>
    <s v="5.5.54,14. N"/>
    <s v="76.41.42,90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796"/>
    <s v="HOGAR BALDOINA MOSQUERA"/>
    <x v="6"/>
    <s v="C"/>
    <n v="27"/>
    <s v="Chocó"/>
    <n v="27450"/>
    <x v="18"/>
    <s v="HCB - COMUNITARIO"/>
    <x v="0"/>
    <s v="ACTIVA"/>
    <n v="1"/>
    <s v="5.5.54,14. N"/>
    <s v="76.41.42,90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803"/>
    <s v="HOGAR EDUVICIA"/>
    <x v="6"/>
    <s v="R"/>
    <n v="27"/>
    <s v="Chocó"/>
    <n v="27450"/>
    <x v="18"/>
    <s v="HCB - COMUNITARIO"/>
    <x v="0"/>
    <s v="ACTIVA"/>
    <n v="1"/>
    <s v="4.58.50. N"/>
    <s v="76.47.17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807"/>
    <s v="HOGAR MARITZA VALENCIA"/>
    <x v="6"/>
    <s v="R"/>
    <n v="27"/>
    <s v="Chocó"/>
    <n v="27450"/>
    <x v="18"/>
    <s v="HCB - COMUNITARIO"/>
    <x v="0"/>
    <s v="ACTIVA"/>
    <n v="1"/>
    <s v="4.41.17,718. N"/>
    <s v="76.56.2,589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585"/>
    <s v="DIANA MARCELA GUATICO CHIRIPUA"/>
    <x v="6"/>
    <s v="R"/>
    <n v="27"/>
    <s v="Chocó"/>
    <n v="27450"/>
    <x v="18"/>
    <s v="HCB - COMUNITARIO"/>
    <x v="0"/>
    <s v="ACTIVA"/>
    <n v="1"/>
    <s v="4.50.14. N"/>
    <s v="76.52.22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586"/>
    <s v="HOGAR ANA GERMANIA"/>
    <x v="6"/>
    <s v="R"/>
    <n v="27"/>
    <s v="Chocó"/>
    <n v="27450"/>
    <x v="18"/>
    <s v="HCB - COMUNITARIO"/>
    <x v="0"/>
    <s v="ACTIVA"/>
    <n v="1"/>
    <s v="5.4.35. N"/>
    <s v="76.43.43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588"/>
    <s v="HOGAR VIRGELINA"/>
    <x v="6"/>
    <s v="R"/>
    <n v="27"/>
    <s v="Chocó"/>
    <n v="27450"/>
    <x v="18"/>
    <s v="HCB - COMUNITARIO"/>
    <x v="0"/>
    <s v="ACTIVA"/>
    <n v="1"/>
    <s v="5.4.6. N"/>
    <s v="76.43.15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595"/>
    <s v="HOGAR ILBANA"/>
    <x v="6"/>
    <s v="R"/>
    <n v="27"/>
    <s v="Chocó"/>
    <n v="27450"/>
    <x v="18"/>
    <s v="HCB - COMUNITARIO"/>
    <x v="0"/>
    <s v="ACTIVA"/>
    <n v="1"/>
    <s v="4.48.8. N"/>
    <s v="76.52.24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606"/>
    <s v="HOGAR YANETH MURILLO MURILLO"/>
    <x v="6"/>
    <s v="C"/>
    <n v="27"/>
    <s v="Chocó"/>
    <n v="27450"/>
    <x v="18"/>
    <s v="HCB - COMUNITARIO"/>
    <x v="0"/>
    <s v="ACTIVA"/>
    <n v="1"/>
    <s v="5.5.49,69. N"/>
    <s v="76.41.41,60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13"/>
    <s v="HOGAR MARIA ENEIDA"/>
    <x v="6"/>
    <s v="R"/>
    <n v="27"/>
    <s v="Chocó"/>
    <n v="27450"/>
    <x v="18"/>
    <s v="HCB - COMUNITARIO"/>
    <x v="0"/>
    <s v="ACTIVA"/>
    <n v="1"/>
    <s v="4.47.6. N"/>
    <s v="76.50.10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20"/>
    <s v="HOGAR MARIA DOMINGA"/>
    <x v="6"/>
    <s v="R"/>
    <n v="27"/>
    <s v="Chocó"/>
    <n v="27450"/>
    <x v="18"/>
    <s v="HCB - COMUNITARIO"/>
    <x v="0"/>
    <s v="ACTIVA"/>
    <n v="1"/>
    <s v="4.48.3,565. N"/>
    <s v="76.52.22,342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24"/>
    <s v="HOGAR MARIA MABELIS"/>
    <x v="6"/>
    <s v="R"/>
    <n v="27"/>
    <s v="Chocó"/>
    <n v="27450"/>
    <x v="18"/>
    <s v="HCB - COMUNITARIO"/>
    <x v="0"/>
    <s v="ACTIVA"/>
    <n v="1"/>
    <s v="4.48.1,018. N"/>
    <s v="76.52.21,778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27"/>
    <s v="HOGAR CLAUDIA MARITZA CUESTA"/>
    <x v="6"/>
    <s v="R"/>
    <n v="27"/>
    <s v="Chocó"/>
    <n v="27450"/>
    <x v="18"/>
    <s v="HCB - COMUNITARIO"/>
    <x v="0"/>
    <s v="ACTIVA"/>
    <n v="1"/>
    <s v="4.47.6. N"/>
    <s v="76.50.10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30"/>
    <s v="HOGAR ANA CELESTINA"/>
    <x v="6"/>
    <s v="R"/>
    <n v="27"/>
    <s v="Chocó"/>
    <n v="27450"/>
    <x v="18"/>
    <s v="HCB - COMUNITARIO"/>
    <x v="0"/>
    <s v="ACTIVA"/>
    <n v="1"/>
    <s v="4.54.10. N"/>
    <s v="76.50.45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34"/>
    <s v="HOGAR MARLENY RODRIGUEZ"/>
    <x v="6"/>
    <s v="C"/>
    <n v="27"/>
    <s v="Chocó"/>
    <n v="27450"/>
    <x v="18"/>
    <s v="HCB - COMUNITARIO"/>
    <x v="0"/>
    <s v="ACTIVA"/>
    <n v="1"/>
    <s v="5.5.32,61. N"/>
    <s v="76.41.21,70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56"/>
    <s v="HOGAR YENIFER LONGA"/>
    <x v="6"/>
    <s v="R"/>
    <n v="27"/>
    <s v="Chocó"/>
    <n v="27450"/>
    <x v="18"/>
    <s v="HCB - COMUNITARIO"/>
    <x v="0"/>
    <s v="ACTIVA"/>
    <n v="1"/>
    <s v="5.5.32,61. N"/>
    <s v="76.41.21,70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57"/>
    <s v="HOGAR MARIA LILIANA RIVAS"/>
    <x v="6"/>
    <s v="R"/>
    <n v="27"/>
    <s v="Chocó"/>
    <n v="27450"/>
    <x v="18"/>
    <s v="HCB - COMUNITARIO"/>
    <x v="0"/>
    <s v="ACTIVA"/>
    <n v="1"/>
    <s v="4.56.25,1412. N"/>
    <s v="76.31.55,182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58"/>
    <s v="ALBALINDA OSORIO"/>
    <x v="6"/>
    <s v="R"/>
    <n v="27"/>
    <s v="Chocó"/>
    <n v="27450"/>
    <x v="18"/>
    <s v="HCB - COMUNITARIO"/>
    <x v="0"/>
    <s v="ACTIVA"/>
    <n v="1"/>
    <s v="4.50.14. N"/>
    <s v="76.52.22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59"/>
    <s v="HOGAR CECILIA RIVAS"/>
    <x v="6"/>
    <s v="R"/>
    <n v="27"/>
    <s v="Chocó"/>
    <n v="27450"/>
    <x v="18"/>
    <s v="HCB - COMUNITARIO"/>
    <x v="0"/>
    <s v="ACTIVA"/>
    <n v="1"/>
    <s v="5.4.6. N"/>
    <s v="76.43.15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60"/>
    <s v="HOGAR YENSY DOMINGUEZ"/>
    <x v="6"/>
    <s v="R"/>
    <n v="27"/>
    <s v="Chocó"/>
    <n v="27450"/>
    <x v="18"/>
    <s v="HCB - COMUNITARIO"/>
    <x v="0"/>
    <s v="ACTIVA"/>
    <n v="1"/>
    <s v="4.41.17,718. N"/>
    <s v="76.56.2,589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61"/>
    <s v="HOGAR CRUZ ELENA LOPEZ"/>
    <x v="6"/>
    <s v="R"/>
    <n v="27"/>
    <s v="Chocó"/>
    <n v="27450"/>
    <x v="18"/>
    <s v="HCB - COMUNITARIO"/>
    <x v="0"/>
    <s v="ACTIVA"/>
    <n v="1"/>
    <s v="4.41.23,861. N"/>
    <s v="76.55.47,860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63"/>
    <s v="HOGAR DAISY VALENCIA"/>
    <x v="6"/>
    <s v="R"/>
    <n v="27"/>
    <s v="Chocó"/>
    <n v="27450"/>
    <x v="18"/>
    <s v="HCB - COMUNITARIO"/>
    <x v="0"/>
    <s v="ACTIVA"/>
    <n v="1"/>
    <s v="4.52.40,807. N"/>
    <s v="76.51.50,126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65"/>
    <s v="HOGAR NILSA MURILLO"/>
    <x v="6"/>
    <s v="R"/>
    <n v="27"/>
    <s v="Chocó"/>
    <n v="27450"/>
    <x v="18"/>
    <s v="HCB - COMUNITARIO"/>
    <x v="0"/>
    <s v="ACTIVA"/>
    <n v="1"/>
    <s v="4.52.40,807. N"/>
    <s v="76.51.50,126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05"/>
    <s v="HOGAR LIBER"/>
    <x v="6"/>
    <s v="C"/>
    <n v="27"/>
    <s v="Chocó"/>
    <n v="27745"/>
    <x v="19"/>
    <s v="HCB - COMUNITARIO"/>
    <x v="0"/>
    <s v="ACTIVA"/>
    <n v="1"/>
    <s v="4.45.2,62. N"/>
    <s v="76.49.4,99. O"/>
    <s v="SI"/>
    <s v="Cálido húmedo"/>
    <s v="Comunitaria"/>
    <n v="10"/>
    <s v="NULL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06"/>
    <s v="HOGAR OLGA LUCIA MORENO"/>
    <x v="6"/>
    <s v="R"/>
    <n v="27"/>
    <s v="Chocó"/>
    <n v="27745"/>
    <x v="19"/>
    <s v="HCB - COMUNITARIO"/>
    <x v="0"/>
    <s v="ACTIVA"/>
    <n v="1"/>
    <s v="4.45.2,62. N"/>
    <s v="76.49.4,99. O"/>
    <s v="SI"/>
    <s v="Cálido húmedo"/>
    <s v="Comunitaria"/>
    <n v="10"/>
    <s v="NULL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07"/>
    <s v="HOGAR LUZ MARINA PALACIOS"/>
    <x v="6"/>
    <s v="R"/>
    <n v="27"/>
    <s v="Chocó"/>
    <n v="27745"/>
    <x v="19"/>
    <s v="HCB - COMUNITARIO"/>
    <x v="0"/>
    <s v="ACTIVA"/>
    <n v="1"/>
    <s v="4.39.52,722. N"/>
    <s v="76.42.52,722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08"/>
    <s v="HOGAR KAREN"/>
    <x v="6"/>
    <s v="R"/>
    <n v="27"/>
    <s v="Chocó"/>
    <n v="27745"/>
    <x v="19"/>
    <s v="HCB - COMUNITARIO"/>
    <x v="0"/>
    <s v="ACTIVA"/>
    <n v="1"/>
    <s v="4.47.50,082. N"/>
    <s v="76.40.28,448. O"/>
    <s v="SI"/>
    <s v="Cálido húmedo"/>
    <s v="Comunitaria"/>
    <n v="10"/>
    <s v="NULL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09"/>
    <s v="HOGAR MARTHA LUCIA HERNANDEZ"/>
    <x v="6"/>
    <s v="R"/>
    <n v="27"/>
    <s v="Chocó"/>
    <n v="27745"/>
    <x v="19"/>
    <s v="HCB - COMUNITARIO"/>
    <x v="0"/>
    <s v="ACTIVA"/>
    <n v="1"/>
    <s v="4.39.11,02. N"/>
    <s v="76.38.39,01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0"/>
    <s v="HOGAR MARIA AYDENSA BARAHONA"/>
    <x v="6"/>
    <s v="R"/>
    <n v="27"/>
    <s v="Chocó"/>
    <n v="27745"/>
    <x v="19"/>
    <s v="HCB - COMUNITARIO"/>
    <x v="0"/>
    <s v="ACTIVA"/>
    <n v="1"/>
    <s v="4.45.2,62. N"/>
    <s v="76.49.4,99. O"/>
    <s v="SI"/>
    <s v="Cálido húmedo"/>
    <s v="Comunitaria"/>
    <n v="10"/>
    <s v="NULL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12"/>
    <s v="HOGAR ANA MARA CARAMPAIMA 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3"/>
    <s v="HOGAR DIANA MARIA MORENO"/>
    <x v="6"/>
    <s v="R"/>
    <n v="27"/>
    <s v="Chocó"/>
    <n v="27745"/>
    <x v="19"/>
    <s v="HCB - COMUNITARIO"/>
    <x v="0"/>
    <s v="ACTIVA"/>
    <n v="1"/>
    <s v="4.41.40,85. N"/>
    <s v="76.45.52,12. O"/>
    <s v="SI"/>
    <s v="Cálido húmedo"/>
    <s v="Comunitaria"/>
    <n v="10"/>
    <s v="NULL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14"/>
    <s v="HOGAR LUZ MERI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6"/>
    <s v="HOGAR ELSA MARIA TOVAR"/>
    <x v="6"/>
    <s v="C"/>
    <n v="27"/>
    <s v="Chocó"/>
    <n v="27745"/>
    <x v="19"/>
    <s v="HCB - COMUNITARIO"/>
    <x v="0"/>
    <s v="ACTIVA"/>
    <n v="1"/>
    <s v="4.39.11,02. N"/>
    <s v="76.38.39,01. O"/>
    <s v="SI"/>
    <s v="Cálido húmedo"/>
    <s v="Comunitaria"/>
    <n v="10"/>
    <s v="NULL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7"/>
    <s v="HOGAR ALBA ISABEL RIVAS"/>
    <x v="6"/>
    <s v="C"/>
    <n v="27"/>
    <s v="Chocó"/>
    <n v="27745"/>
    <x v="19"/>
    <s v="HCB - COMUNITARIO"/>
    <x v="0"/>
    <s v="ACTIVA"/>
    <n v="1"/>
    <s v="4.39.11,02. N"/>
    <s v="76.38.39,01. O"/>
    <s v="SI"/>
    <s v="Cálido húmedo"/>
    <s v="Comunitaria"/>
    <n v="10"/>
    <s v="NULL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9"/>
    <s v="HOGAR MARIA RUBIELA MURILLO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s v="NULL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20"/>
    <s v="HOGAR MIRIAN LILIANA RIVAS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s v="NULL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21"/>
    <s v="HOGAR ENEIDA CELESTINA MURILLO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n v="10"/>
    <s v="CALIDO"/>
    <x v="0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23"/>
    <s v="HOGAR DEMETRIA RIVAS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s v="NULL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89232"/>
    <s v="CARITAS FELICES UNGUIA"/>
    <x v="7"/>
    <s v="C"/>
    <n v="27"/>
    <s v="Chocó"/>
    <n v="27800"/>
    <x v="20"/>
    <s v="HCB - COMUNITARIO"/>
    <x v="0"/>
    <s v="ACTIVA"/>
    <n v="1"/>
    <s v="8.0.29,87. N"/>
    <s v="77.0.7,89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89290"/>
    <s v="CARIÑO DE TIA"/>
    <x v="7"/>
    <s v="C"/>
    <n v="27"/>
    <s v="Chocó"/>
    <n v="27800"/>
    <x v="20"/>
    <s v="HCB - COMUNITARIO"/>
    <x v="0"/>
    <s v="ACTIVA"/>
    <n v="1"/>
    <s v="8.1.6,23. N"/>
    <s v="77.0.7,54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507"/>
    <s v="DIOS ES AMOR"/>
    <x v="7"/>
    <s v="C"/>
    <n v="27"/>
    <s v="Chocó"/>
    <n v="27800"/>
    <x v="20"/>
    <s v="HCB - COMUNITARIO"/>
    <x v="0"/>
    <s v="ACTIVA"/>
    <n v="1"/>
    <s v="8.2.27. N"/>
    <s v="77.5.17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688"/>
    <s v="LAS PALMERAS"/>
    <x v="7"/>
    <s v="R"/>
    <n v="27"/>
    <s v="Chocó"/>
    <n v="27800"/>
    <x v="20"/>
    <s v="HCB - COMUNITARIO"/>
    <x v="0"/>
    <s v="ACTIVA"/>
    <n v="1"/>
    <s v="8.1.50. N"/>
    <s v="77.4.53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63"/>
    <s v="MI CUNITA"/>
    <x v="7"/>
    <s v="C"/>
    <n v="27"/>
    <s v="Chocó"/>
    <n v="27800"/>
    <x v="20"/>
    <s v="HCB - COMUNITARIO"/>
    <x v="0"/>
    <s v="ACTIVA"/>
    <n v="1"/>
    <s v="8.11.45,07. N"/>
    <s v="77.1.21,80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65"/>
    <s v="EL JARDIN"/>
    <x v="7"/>
    <s v="C"/>
    <n v="27"/>
    <s v="Chocó"/>
    <n v="27800"/>
    <x v="20"/>
    <s v="HCB - COMUNITARIO"/>
    <x v="0"/>
    <s v="ACTIVA"/>
    <n v="1"/>
    <s v="8.17.2,99. N"/>
    <s v="77.8.31,14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68"/>
    <s v="MI FELICIDAD"/>
    <x v="7"/>
    <s v="C"/>
    <n v="27"/>
    <s v="Chocó"/>
    <n v="27800"/>
    <x v="20"/>
    <s v="HCB - COMUNITARIO"/>
    <x v="0"/>
    <s v="ACTIVA"/>
    <n v="1"/>
    <s v="8.17.8,76. N"/>
    <s v="77.8.29,27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71"/>
    <s v="MI RANCHITO"/>
    <x v="7"/>
    <s v="C"/>
    <n v="27"/>
    <s v="Chocó"/>
    <n v="27800"/>
    <x v="20"/>
    <s v="HCB - COMUNITARIO"/>
    <x v="0"/>
    <s v="ACTIVA"/>
    <n v="1"/>
    <s v="8.16.59,01. N"/>
    <s v="77.8.17,76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75"/>
    <s v="MI PRIMER HOGAR"/>
    <x v="7"/>
    <s v="C"/>
    <n v="27"/>
    <s v="Chocó"/>
    <n v="27800"/>
    <x v="20"/>
    <s v="HCB - COMUNITARIO"/>
    <x v="0"/>
    <s v="ACTIVA"/>
    <n v="1"/>
    <s v="8.18.26,22. N"/>
    <s v="77.4.32,72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77"/>
    <s v="LOS ENANITOS CRECEN"/>
    <x v="7"/>
    <s v="C"/>
    <n v="27"/>
    <s v="Chocó"/>
    <n v="27800"/>
    <x v="20"/>
    <s v="HCB - COMUNITARIO"/>
    <x v="0"/>
    <s v="ACTIVA"/>
    <n v="1"/>
    <s v="8.18.18,62. N"/>
    <s v="77.4.33,37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85"/>
    <s v="LA SONRISA DEL NIÑO"/>
    <x v="7"/>
    <s v="C"/>
    <n v="27"/>
    <s v="Chocó"/>
    <n v="27800"/>
    <x v="20"/>
    <s v="HCB - COMUNITARIO"/>
    <x v="0"/>
    <s v="ACTIVA"/>
    <n v="1"/>
    <s v="8.1.4,44. N"/>
    <s v="77.0.8,22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86"/>
    <s v="EL CARINITO"/>
    <x v="7"/>
    <s v="C"/>
    <n v="27"/>
    <s v="Chocó"/>
    <n v="27800"/>
    <x v="20"/>
    <s v="HCB - COMUNITARIO"/>
    <x v="0"/>
    <s v="ACTIVA"/>
    <n v="1"/>
    <s v="8.11.18,99. N"/>
    <s v="77.4.57,30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98"/>
    <s v="MIS ANGELITOS"/>
    <x v="7"/>
    <s v="C"/>
    <n v="27"/>
    <s v="Chocó"/>
    <n v="27800"/>
    <x v="20"/>
    <s v="HCB - COMUNITARIO"/>
    <x v="0"/>
    <s v="ACTIVA"/>
    <n v="1"/>
    <s v="8.1.6,15. N"/>
    <s v="77.0.5,23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811"/>
    <s v="EL JARDIN 2"/>
    <x v="7"/>
    <s v="C"/>
    <n v="27"/>
    <s v="Chocó"/>
    <n v="27800"/>
    <x v="20"/>
    <s v="HCB - COMUNITARIO"/>
    <x v="0"/>
    <s v="ACTIVA"/>
    <n v="1"/>
    <s v="8.1.6,20. N"/>
    <s v="77.0.5,33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817"/>
    <s v="GRACIAS A DIOS"/>
    <x v="7"/>
    <s v="R"/>
    <n v="27"/>
    <s v="Chocó"/>
    <n v="27800"/>
    <x v="20"/>
    <s v="HCB - COMUNITARIO"/>
    <x v="0"/>
    <s v="ACTIVA"/>
    <n v="1"/>
    <s v="7.58.18. N"/>
    <s v="77.0.38,97. O"/>
    <s v="SI"/>
    <s v="Cálido húmedo"/>
    <s v="Comunitaria"/>
    <n v="13"/>
    <n v="13"/>
    <s v="CALIDO"/>
    <x v="0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862"/>
    <s v="LOS ANGELITOS"/>
    <x v="7"/>
    <s v="C"/>
    <n v="27"/>
    <s v="Chocó"/>
    <n v="27800"/>
    <x v="20"/>
    <s v="HCB - COMUNITARIO"/>
    <x v="0"/>
    <s v="ACTIVA"/>
    <n v="1"/>
    <s v="8.1.9,4. N"/>
    <s v="77.0.8,19. O"/>
    <s v="SI"/>
    <s v="Cálido húmedo"/>
    <s v="Comunitaria"/>
    <n v="13"/>
    <n v="13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1338"/>
    <s v="AMOR Y PAZ"/>
    <x v="9"/>
    <s v="C"/>
    <n v="95"/>
    <s v="Guaviare"/>
    <n v="95001"/>
    <x v="21"/>
    <s v="HCB - COMUNITARIO"/>
    <x v="0"/>
    <s v="ACTIVA"/>
    <n v="1"/>
    <s v="2.33.20,40. N"/>
    <s v="72.37.55,52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3623"/>
    <s v="LA PEQUEÑA LUCY"/>
    <x v="9"/>
    <s v="C"/>
    <n v="95"/>
    <s v="Guaviare"/>
    <n v="95001"/>
    <x v="21"/>
    <s v="HCB - COMUNITARIO"/>
    <x v="0"/>
    <s v="ACTIVA"/>
    <n v="1"/>
    <s v="2.33.38,3328. N"/>
    <s v="72.37.49,324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3632"/>
    <s v="PIOLIN"/>
    <x v="9"/>
    <s v="C"/>
    <n v="95"/>
    <s v="Guaviare"/>
    <n v="95001"/>
    <x v="21"/>
    <s v="HCB - COMUNITARIO"/>
    <x v="0"/>
    <s v="ACTIVA"/>
    <n v="1"/>
    <s v="2.34.47,66. N"/>
    <s v="72.38.26,26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3841"/>
    <s v="SEMILLITAS DEL MAÑANA"/>
    <x v="9"/>
    <s v="C"/>
    <n v="95"/>
    <s v="Guaviare"/>
    <n v="95001"/>
    <x v="21"/>
    <s v="HCB - COMUNITARIO"/>
    <x v="0"/>
    <s v="ACTIVA"/>
    <n v="1"/>
    <s v="2.33.35,96. N"/>
    <s v="72.38.38,89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6855"/>
    <s v="LAS TRAVESURAS"/>
    <x v="9"/>
    <s v="C"/>
    <n v="95"/>
    <s v="Guaviare"/>
    <n v="95001"/>
    <x v="21"/>
    <s v="HCB - COMUNITARIO"/>
    <x v="0"/>
    <s v="ACTIVA"/>
    <n v="1"/>
    <s v="2.34.33,0. N"/>
    <s v="72.38.3,5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7958"/>
    <s v="GOTICAS DE AMOR"/>
    <x v="9"/>
    <s v="C"/>
    <n v="95"/>
    <s v="Guaviare"/>
    <n v="95001"/>
    <x v="21"/>
    <s v="HCB - COMUNITARIO"/>
    <x v="0"/>
    <s v="ACTIVA"/>
    <n v="1"/>
    <s v="2.33.23,29. N"/>
    <s v="72.38.36,27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36714"/>
    <s v="CARITAS FELICES"/>
    <x v="9"/>
    <s v="C"/>
    <n v="95"/>
    <s v="Guaviare"/>
    <n v="95001"/>
    <x v="21"/>
    <s v="HCB - COMUNITARIO"/>
    <x v="0"/>
    <s v="ACTIVA"/>
    <n v="1"/>
    <s v="2.33.55,17. N"/>
    <s v="72.38.40,95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38421"/>
    <s v="CARITAS TIERNAS"/>
    <x v="9"/>
    <s v="C"/>
    <n v="95"/>
    <s v="Guaviare"/>
    <n v="95001"/>
    <x v="21"/>
    <s v="HCB - COMUNITARIO"/>
    <x v="0"/>
    <s v="ACTIVA"/>
    <n v="1"/>
    <s v="2.33.13,43. N"/>
    <s v="72.38.22,22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38901"/>
    <s v="LOS SIMPSON"/>
    <x v="9"/>
    <s v="C"/>
    <n v="95"/>
    <s v="Guaviare"/>
    <n v="95001"/>
    <x v="21"/>
    <s v="HCB - COMUNITARIO"/>
    <x v="0"/>
    <s v="ACTIVA"/>
    <n v="1"/>
    <s v="2.33.14,44. N"/>
    <s v="72.38.29,21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44638"/>
    <s v="MI DULCE REFUGIO"/>
    <x v="9"/>
    <s v="C"/>
    <n v="95"/>
    <s v="Guaviare"/>
    <n v="95001"/>
    <x v="21"/>
    <s v="HCB - COMUNITARIO"/>
    <x v="0"/>
    <s v="ACTIVA"/>
    <n v="1"/>
    <s v="2.33.23,47. N"/>
    <s v="72.38.36,86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05"/>
    <s v="LOS BAMBIS"/>
    <x v="9"/>
    <s v="C"/>
    <n v="95"/>
    <s v="Guaviare"/>
    <n v="95001"/>
    <x v="21"/>
    <s v="HCB - COMUNITARIO"/>
    <x v="0"/>
    <s v="ACTIVA"/>
    <n v="1"/>
    <s v="2.34.32,49. N"/>
    <s v="72.37.49,35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06"/>
    <s v="LAS PICARDIAS"/>
    <x v="9"/>
    <s v="C"/>
    <n v="95"/>
    <s v="Guaviare"/>
    <n v="95001"/>
    <x v="21"/>
    <s v="HCB - COMUNITARIO"/>
    <x v="0"/>
    <s v="ACTIVA"/>
    <n v="1"/>
    <s v="2.33.47,1575. N"/>
    <s v="72.38.2,8853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07"/>
    <s v="PULGARCITO"/>
    <x v="9"/>
    <s v="C"/>
    <n v="95"/>
    <s v="Guaviare"/>
    <n v="95001"/>
    <x v="21"/>
    <s v="HCB - COMUNITARIO"/>
    <x v="0"/>
    <s v="ACTIVA"/>
    <n v="1"/>
    <s v="2.33.58,98. N"/>
    <s v="72.38.52,64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08"/>
    <s v="LOS PAVITOS"/>
    <x v="9"/>
    <s v="C"/>
    <n v="95"/>
    <s v="Guaviare"/>
    <n v="95001"/>
    <x v="21"/>
    <s v="HCB - COMUNITARIO"/>
    <x v="0"/>
    <s v="ACTIVA"/>
    <n v="1"/>
    <s v="2.34.1,51. N"/>
    <s v="72.38.53,81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16"/>
    <s v="MIS ANGELITOS"/>
    <x v="9"/>
    <s v="C"/>
    <n v="95"/>
    <s v="Guaviare"/>
    <n v="95001"/>
    <x v="21"/>
    <s v="HCB - COMUNITARIO"/>
    <x v="0"/>
    <s v="ACTIVA"/>
    <n v="1"/>
    <s v="2.21.11,07. N"/>
    <s v="72.49.53,8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7745"/>
    <s v="LOS GIGANTES"/>
    <x v="9"/>
    <s v="C"/>
    <n v="95"/>
    <s v="Guaviare"/>
    <n v="95001"/>
    <x v="21"/>
    <s v="HCB - COMUNITARIO"/>
    <x v="0"/>
    <s v="ACTIVA"/>
    <n v="1"/>
    <s v="2.33.33,86. N"/>
    <s v="72.38.39,45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113297"/>
    <s v="MI MUNDO MAGICO"/>
    <x v="9"/>
    <s v="C"/>
    <n v="95"/>
    <s v="Guaviare"/>
    <n v="95001"/>
    <x v="21"/>
    <s v="HCB - COMUNITARIO"/>
    <x v="0"/>
    <s v="ACTIVA"/>
    <n v="1"/>
    <s v="2.33.17,2. N"/>
    <s v="72.38.34,7. O"/>
    <s v="SI"/>
    <s v="Cálido húmedo"/>
    <s v="Comunitaria"/>
    <n v="12"/>
    <n v="12"/>
    <s v="CALIDO"/>
    <x v="0"/>
    <n v="40568795"/>
  </r>
  <r>
    <s v="UNIDAD DE SERVICIO"/>
    <s v="NUMERO DE IDENTIFICACION TRIBUTARIA"/>
    <n v="832001701"/>
    <s v="ASOCIACIONES DE PADRES DE FAMILIA"/>
    <n v="95"/>
    <s v="GUAVIARE"/>
    <n v="95001"/>
    <s v="SAN JOSE DEL GUAVIARE"/>
    <s v="GUAVIARE"/>
    <s v="NULL"/>
    <n v="81562"/>
    <n v="95000512024"/>
    <n v="95"/>
    <x v="4"/>
    <n v="9500100114620"/>
    <s v="HOGAR INFANTIL PEQUEÑIN"/>
    <x v="9"/>
    <s v="C"/>
    <n v="95"/>
    <s v="Guaviare"/>
    <n v="95001"/>
    <x v="21"/>
    <s v="HOGARES INFANTILES - INSTITUCIONAL"/>
    <x v="1"/>
    <s v="ACTIVA"/>
    <n v="1"/>
    <s v="2.34.22. N"/>
    <s v="72.38.28. O"/>
    <s v="SI"/>
    <s v="Cálido húmedo"/>
    <s v="Institucional"/>
    <n v="95"/>
    <s v="NULL"/>
    <s v="CALIDO"/>
    <x v="1"/>
    <n v="434256253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018022"/>
    <s v="MIS PRIMERAS TRAVESURAS"/>
    <x v="9"/>
    <s v="C"/>
    <n v="95"/>
    <s v="Guaviare"/>
    <n v="95015"/>
    <x v="22"/>
    <s v="HCB - COMUNITARIO"/>
    <x v="0"/>
    <s v="ACTIVA"/>
    <n v="1"/>
    <s v="1.57.37. N"/>
    <s v="72.39.23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105135"/>
    <s v="MIS PEQUEÑOS GATEADORES"/>
    <x v="9"/>
    <s v="C"/>
    <n v="95"/>
    <s v="Guaviare"/>
    <n v="95015"/>
    <x v="22"/>
    <s v="HCB - COMUNITARIO"/>
    <x v="0"/>
    <s v="ACTIVA"/>
    <n v="1"/>
    <s v="1.57.33. N"/>
    <s v="72.39.17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113299"/>
    <s v="MIS PEQUEÑOS EXPLORADORES CALAMAR"/>
    <x v="9"/>
    <s v="C"/>
    <n v="95"/>
    <s v="Guaviare"/>
    <n v="95015"/>
    <x v="22"/>
    <s v="HCB - COMUNITARIO"/>
    <x v="0"/>
    <s v="ACTIVA"/>
    <n v="1"/>
    <s v="1.57.36. N"/>
    <s v="72.39.10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113301"/>
    <s v="SEÑALES DE AMOR"/>
    <x v="9"/>
    <s v="C"/>
    <n v="95"/>
    <s v="Guaviare"/>
    <n v="95015"/>
    <x v="22"/>
    <s v="HCB - COMUNITARIO"/>
    <x v="0"/>
    <s v="ACTIVA"/>
    <n v="1"/>
    <s v="1.57.36. N"/>
    <s v="72.39.10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113302"/>
    <s v="MIS PEQUEÑOS AVENTUREROS"/>
    <x v="9"/>
    <s v="C"/>
    <n v="95"/>
    <s v="Guaviare"/>
    <n v="95015"/>
    <x v="22"/>
    <s v="HCB - COMUNITARIO"/>
    <x v="0"/>
    <s v="ACTIVA"/>
    <n v="1"/>
    <s v="1.57.36. N"/>
    <s v="72.39.10. O"/>
    <s v="SI"/>
    <s v="Cálido húmedo"/>
    <s v="Comunitaria"/>
    <n v="12"/>
    <n v="12"/>
    <s v="CALIDO"/>
    <x v="0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687"/>
    <n v="95000522024"/>
    <n v="95"/>
    <x v="4"/>
    <n v="9502500039241"/>
    <s v="CENTRO DE DESARROLLO INFANTIL SEDE EL RETORNO"/>
    <x v="9"/>
    <s v="C"/>
    <n v="95"/>
    <s v="Guaviare"/>
    <n v="95025"/>
    <x v="23"/>
    <s v="CDI SIN ARRIENDO  - INSTITUCIONAL"/>
    <x v="1"/>
    <s v="ACTIVA"/>
    <n v="1"/>
    <s v="2.19.49. N"/>
    <s v="72.37.53. O"/>
    <s v="SI"/>
    <s v="Cálido húmedo"/>
    <s v="Institucional"/>
    <n v="70"/>
    <n v="70"/>
    <s v="CALIDO"/>
    <x v="1"/>
    <n v="434256253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687"/>
    <n v="95000522024"/>
    <n v="95"/>
    <x v="4"/>
    <n v="9502500135592"/>
    <s v="CDI LA LIBERTAD"/>
    <x v="9"/>
    <s v="C"/>
    <n v="95"/>
    <s v="Guaviare"/>
    <n v="95025"/>
    <x v="23"/>
    <s v="CDI SIN ARRIENDO  - INSTITUCIONAL"/>
    <x v="1"/>
    <s v="ACTIVA"/>
    <n v="1"/>
    <s v="2.11.3. N"/>
    <s v="72.38.51. O"/>
    <s v="SI"/>
    <s v="Cálido húmedo"/>
    <s v="Institucional"/>
    <n v="23"/>
    <n v="23"/>
    <s v="CALIDO"/>
    <x v="2"/>
    <n v="293385817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00256"/>
    <s v="CARITAS FELICES"/>
    <x v="10"/>
    <s v="C"/>
    <n v="44"/>
    <s v="La Guajira"/>
    <n v="44650"/>
    <x v="24"/>
    <s v="HCB  AGRUPADOS - COMUNITARIO"/>
    <x v="0"/>
    <s v="ACTIVA"/>
    <n v="1"/>
    <s v="10.46.14. N"/>
    <s v="73.8.59. O"/>
    <s v="SI"/>
    <s v="Cálido seco"/>
    <s v="Comunitaria"/>
    <n v="24"/>
    <n v="24"/>
    <s v="CALIDO"/>
    <x v="4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290"/>
    <s v="APRENDER"/>
    <x v="10"/>
    <s v="C"/>
    <n v="44"/>
    <s v="La Guajira"/>
    <n v="44650"/>
    <x v="24"/>
    <s v="HCB  AGRUPADOS - COMUNITARIO"/>
    <x v="0"/>
    <s v="ACTIVA"/>
    <n v="1"/>
    <s v="10.46.8. N"/>
    <s v="73.0.11. O"/>
    <s v="SI"/>
    <s v="Cálido seco"/>
    <s v="Comunitaria"/>
    <n v="60"/>
    <n v="60"/>
    <s v="CALIDO"/>
    <x v="5"/>
    <n v="179319618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713"/>
    <s v="MIS PRIMERAS TRAVESURAS"/>
    <x v="10"/>
    <s v="C"/>
    <n v="44"/>
    <s v="La Guajira"/>
    <n v="44650"/>
    <x v="24"/>
    <s v="HCB  AGRUPADOS - COMUNITARIO"/>
    <x v="0"/>
    <s v="ACTIVA"/>
    <n v="1"/>
    <s v="10.46.35. N"/>
    <s v="73.8.58. O"/>
    <s v="SI"/>
    <s v="Cálido seco"/>
    <s v="Comunitaria"/>
    <n v="60"/>
    <n v="60"/>
    <s v="CALIDO"/>
    <x v="5"/>
    <n v="179319618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747"/>
    <s v="MI PEQUEÑO CARRUCEL"/>
    <x v="10"/>
    <s v="C"/>
    <n v="44"/>
    <s v="La Guajira"/>
    <n v="44650"/>
    <x v="24"/>
    <s v="HCB  AGRUPADOS - COMUNITARIO"/>
    <x v="0"/>
    <s v="ACTIVA"/>
    <n v="1"/>
    <s v="10.46.7. N"/>
    <s v="73.0.11. O"/>
    <s v="SI"/>
    <s v="Cálido seco"/>
    <s v="Comunitaria"/>
    <n v="24"/>
    <n v="24"/>
    <s v="CALIDO"/>
    <x v="4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945"/>
    <s v="UNA SONRISA"/>
    <x v="10"/>
    <s v="C"/>
    <n v="44"/>
    <s v="La Guajira"/>
    <n v="44650"/>
    <x v="24"/>
    <s v="HCB  AGRUPADOS - COMUNITARIO"/>
    <x v="0"/>
    <s v="ACTIVA"/>
    <n v="1"/>
    <s v="10.46.39. N"/>
    <s v="73.0.35. O"/>
    <s v="SI"/>
    <s v="Cálido seco"/>
    <s v="Comunitaria"/>
    <n v="36"/>
    <n v="36"/>
    <s v="CALIDO"/>
    <x v="4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982"/>
    <s v="PEQUEÑAS TRAVESURAS"/>
    <x v="10"/>
    <s v="C"/>
    <n v="44"/>
    <s v="La Guajira"/>
    <n v="44650"/>
    <x v="24"/>
    <s v="HCB  AGRUPADOS - COMUNITARIO"/>
    <x v="0"/>
    <s v="ACTIVA"/>
    <n v="1"/>
    <s v="10.45.37. N"/>
    <s v="73.0.11. O"/>
    <s v="SI"/>
    <s v="Cálido seco"/>
    <s v="Comunitaria"/>
    <n v="24"/>
    <n v="24"/>
    <s v="CALIDO"/>
    <x v="4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3022"/>
    <s v="LOS LAURELES"/>
    <x v="10"/>
    <s v="C"/>
    <n v="44"/>
    <s v="La Guajira"/>
    <n v="44650"/>
    <x v="24"/>
    <s v="HCB  AGRUPADOS - COMUNITARIO"/>
    <x v="0"/>
    <s v="ACTIVA"/>
    <n v="1"/>
    <s v="10.46.28. N"/>
    <s v="73.0.32. O"/>
    <s v="SI"/>
    <s v="Cálido seco"/>
    <s v="Comunitaria"/>
    <n v="36"/>
    <n v="36"/>
    <s v="CALIDO"/>
    <x v="4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3033"/>
    <s v="EDAD FELIZ"/>
    <x v="10"/>
    <s v="C"/>
    <n v="44"/>
    <s v="La Guajira"/>
    <n v="44650"/>
    <x v="24"/>
    <s v="HCB  AGRUPADOS - COMUNITARIO"/>
    <x v="0"/>
    <s v="ACTIVA"/>
    <n v="1"/>
    <s v="10.45.37. N"/>
    <s v="73.0.11. O"/>
    <s v="SI"/>
    <s v="Cálido seco"/>
    <s v="Comunitaria"/>
    <n v="60"/>
    <n v="60"/>
    <s v="CALIDO"/>
    <x v="5"/>
    <n v="179319618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3058"/>
    <s v="MIS PRIMERAS SONRISAS"/>
    <x v="10"/>
    <s v="C"/>
    <n v="44"/>
    <s v="La Guajira"/>
    <n v="44650"/>
    <x v="24"/>
    <s v="HCB  AGRUPADOS - COMUNITARIO"/>
    <x v="0"/>
    <s v="ACTIVA"/>
    <n v="1"/>
    <s v="10.46.8. N"/>
    <s v="73.0.11. O"/>
    <s v="SI"/>
    <s v="Cálido seco"/>
    <s v="Comunitaria"/>
    <n v="36"/>
    <n v="36"/>
    <s v="CALIDO"/>
    <x v="4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3079"/>
    <s v="MI SOMBRITA"/>
    <x v="10"/>
    <s v="C"/>
    <n v="44"/>
    <s v="La Guajira"/>
    <n v="44650"/>
    <x v="24"/>
    <s v="HCB  AGRUPADOS - COMUNITARIO"/>
    <x v="0"/>
    <s v="ACTIVA"/>
    <n v="1"/>
    <s v="10.45.37. N"/>
    <s v="73.0.11. O"/>
    <s v="SI"/>
    <s v="Cálido seco"/>
    <s v="Comunitaria"/>
    <n v="36"/>
    <n v="36"/>
    <s v="CALIDO"/>
    <x v="4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4010"/>
    <s v="SONRISA INFANTIL"/>
    <x v="10"/>
    <s v="C"/>
    <n v="44"/>
    <s v="La Guajira"/>
    <n v="44650"/>
    <x v="24"/>
    <s v="HCB  AGRUPADOS - COMUNITARIO"/>
    <x v="0"/>
    <s v="ACTIVA"/>
    <n v="1"/>
    <s v="10.43.10,13. N"/>
    <s v="72.53.27,75. O"/>
    <s v="SI"/>
    <s v="Cálido seco"/>
    <s v="Comunitaria"/>
    <n v="36"/>
    <n v="36"/>
    <s v="CALIDO"/>
    <x v="4"/>
    <n v="71883851"/>
  </r>
  <r>
    <s v="UNIDAD DE SERVICIO"/>
    <s v="NUMERO DE IDENTIFICACION TRIBUTARIA"/>
    <n v="819000491"/>
    <s v="ASOCIACIONES DE PADRES DE FAMILIA"/>
    <n v="47"/>
    <s v="MAGDALENA"/>
    <n v="47001"/>
    <s v="SANTA MARTA"/>
    <s v="MAGDALENA"/>
    <s v="NULL"/>
    <n v="90443"/>
    <n v="47001122025"/>
    <n v="47"/>
    <x v="6"/>
    <n v="4700100026846"/>
    <s v="HOGAR INFANTIL ALMENDROS"/>
    <x v="11"/>
    <s v="C"/>
    <n v="47"/>
    <s v="Magdalena"/>
    <n v="47001"/>
    <x v="25"/>
    <s v="HOGARES INFANTILES - INSTITUCIONAL"/>
    <x v="1"/>
    <s v="ACTIVA"/>
    <n v="1"/>
    <s v="11.14.26. N"/>
    <s v="74.11.56. O"/>
    <s v="SI"/>
    <s v="Cálido húmedo"/>
    <s v="Institucional"/>
    <n v="100"/>
    <n v="100"/>
    <s v="CALIDO"/>
    <x v="1"/>
    <n v="434256253"/>
  </r>
  <r>
    <s v="UNIDAD DE SERVICIO"/>
    <s v="NUMERO DE IDENTIFICACION TRIBUTARIA"/>
    <n v="819005824"/>
    <s v="CORPORACIONES"/>
    <n v="47"/>
    <s v="MAGDALENA"/>
    <n v="47189"/>
    <s v="CIENAGA"/>
    <s v="MAGDALENA"/>
    <s v="NULL"/>
    <n v="79484"/>
    <n v="47002492023"/>
    <n v="47"/>
    <x v="6"/>
    <n v="471891116077"/>
    <s v="MUNDO DE ILUSIONES"/>
    <x v="12"/>
    <s v="C"/>
    <n v="47"/>
    <s v="Magdalena"/>
    <n v="47189"/>
    <x v="26"/>
    <s v="HCB  AGRUPADOS - COMUNITARIO"/>
    <x v="0"/>
    <s v="ACTIVA"/>
    <n v="1"/>
    <s v="11.0.49,73. N"/>
    <s v="74.15.5,842. O"/>
    <s v="SI"/>
    <s v="Cálido seco"/>
    <s v="Comunitaria"/>
    <n v="60"/>
    <n v="60"/>
    <s v="CALIDO"/>
    <x v="5"/>
    <n v="179319618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3301148263"/>
    <s v="LOS SUPERNIÑOS"/>
    <x v="13"/>
    <s v="C"/>
    <n v="50"/>
    <s v="Meta"/>
    <n v="50330"/>
    <x v="27"/>
    <s v="HCB - COMUNITARIO"/>
    <x v="0"/>
    <s v="ACTIVA"/>
    <n v="1"/>
    <s v="3.23.8,63. N"/>
    <s v="74.2.44,71. O"/>
    <s v="SI"/>
    <s v="Cálido húmedo"/>
    <s v="Comunitaria"/>
    <n v="13"/>
    <n v="13"/>
    <s v="CALIDO"/>
    <x v="0"/>
    <n v="40568795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33000035416"/>
    <s v="MANITAS DE AMOR"/>
    <x v="13"/>
    <s v="C"/>
    <n v="50"/>
    <s v="Meta"/>
    <n v="50330"/>
    <x v="27"/>
    <s v="HCB - COMUNITARIO"/>
    <x v="0"/>
    <s v="ACTIVA"/>
    <n v="1"/>
    <s v="3.23.12,03. N"/>
    <s v="74.2.47,84. O"/>
    <s v="SI"/>
    <s v="Cálido húmedo"/>
    <s v="Comunitaria"/>
    <n v="13"/>
    <n v="13"/>
    <s v="CALIDO"/>
    <x v="0"/>
    <n v="40568795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33000107649"/>
    <s v="PEQUEÑAS SONRISAS"/>
    <x v="13"/>
    <s v="C"/>
    <n v="50"/>
    <s v="Meta"/>
    <n v="50330"/>
    <x v="27"/>
    <s v="HCB - COMUNITARIO"/>
    <x v="0"/>
    <s v="ACTIVA"/>
    <n v="1"/>
    <s v="3.23.11,09. N"/>
    <s v="74.02.36,06. O"/>
    <s v="SI"/>
    <s v="Cálido húmedo"/>
    <s v="Comunitaria"/>
    <n v="13"/>
    <n v="13"/>
    <s v="CALIDO"/>
    <x v="0"/>
    <n v="40568795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33000133956"/>
    <s v="TIERNOS  ANGELITOS"/>
    <x v="13"/>
    <s v="C"/>
    <n v="50"/>
    <s v="Meta"/>
    <n v="50330"/>
    <x v="27"/>
    <s v="HCB - COMUNITARIO"/>
    <x v="0"/>
    <s v="ACTIVA"/>
    <n v="1"/>
    <s v="3.22.48,48. N"/>
    <s v="74.02.19,41. O"/>
    <s v="SI"/>
    <s v="Cálido húmedo"/>
    <s v="Comunitaria"/>
    <n v="13"/>
    <n v="13"/>
    <s v="CALIDO"/>
    <x v="0"/>
    <n v="40568795"/>
  </r>
  <r>
    <s v="UNIDAD DE SERVICIO"/>
    <s v="NUMERO DE IDENTIFICACION TRIBUTARIA"/>
    <n v="822000415"/>
    <s v="ASOCIACIONES DE PADRES DE FAMILIA"/>
    <n v="50"/>
    <s v="META"/>
    <n v="50313"/>
    <s v="GRANADA"/>
    <s v="META"/>
    <s v="NULL"/>
    <n v="79060"/>
    <n v="50002392023"/>
    <n v="50"/>
    <x v="7"/>
    <n v="5045000041067"/>
    <s v="MI SEGUNDO HOGAR"/>
    <x v="13"/>
    <s v="C"/>
    <n v="50"/>
    <s v="Meta"/>
    <n v="50450"/>
    <x v="28"/>
    <s v="HCB - COMUNITARIO"/>
    <x v="0"/>
    <s v="ACTIVA"/>
    <n v="1"/>
    <s v="2.37.19,5. N"/>
    <s v="72.45.34,3. O"/>
    <s v="SI"/>
    <s v="Cálido húmedo"/>
    <s v="Comunitaria"/>
    <n v="13"/>
    <n v="13"/>
    <s v="CALIDO"/>
    <x v="0"/>
    <n v="40568795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71100026594"/>
    <s v="MI RINCONCITO DE PAZ"/>
    <x v="13"/>
    <s v="C"/>
    <n v="50"/>
    <s v="Meta"/>
    <n v="50711"/>
    <x v="29"/>
    <s v="HCB - COMUNITARIO"/>
    <x v="0"/>
    <s v="ACTIVA"/>
    <n v="1"/>
    <s v="2.58.29,68. N"/>
    <s v="73.40.27,24. O"/>
    <s v="SI"/>
    <s v="Cálido húmedo"/>
    <s v="Comunitaria"/>
    <n v="13"/>
    <n v="13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3986"/>
    <s v="LA AVENIDA"/>
    <x v="14"/>
    <s v="R"/>
    <n v="52"/>
    <s v="Nariño"/>
    <n v="52390"/>
    <x v="30"/>
    <s v="HCB - COMUNITARIO"/>
    <x v="0"/>
    <s v="ACTIVA"/>
    <n v="1"/>
    <s v="2.39.14,55. N"/>
    <s v="78.14.33,44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3987"/>
    <s v="LOS INQUIETOS"/>
    <x v="14"/>
    <s v="R"/>
    <n v="52"/>
    <s v="Nariño"/>
    <n v="52390"/>
    <x v="30"/>
    <s v="HCB - COMUNITARIO"/>
    <x v="0"/>
    <s v="ACTIVA"/>
    <n v="1"/>
    <s v="2.34.15,79. N"/>
    <s v="78.12.46,26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3988"/>
    <s v="LA FOTALEZA"/>
    <x v="14"/>
    <s v="R"/>
    <n v="52"/>
    <s v="Nariño"/>
    <n v="52390"/>
    <x v="30"/>
    <s v="HCB - COMUNITARIO"/>
    <x v="0"/>
    <s v="ACTIVA"/>
    <n v="1"/>
    <s v="2.39.40,36. N"/>
    <s v="78.14.42,54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23"/>
    <s v="EPERARA SIAPIDAARA"/>
    <x v="14"/>
    <s v="R"/>
    <n v="52"/>
    <s v="Nariño"/>
    <n v="52390"/>
    <x v="30"/>
    <s v="HCB - COMUNITARIO"/>
    <x v="0"/>
    <s v="ACTIVA"/>
    <n v="1"/>
    <s v="2.23.41,42. N"/>
    <s v="78.10.42,01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25"/>
    <s v="LOS PETALOS"/>
    <x v="14"/>
    <s v="R"/>
    <n v="52"/>
    <s v="Nariño"/>
    <n v="52390"/>
    <x v="30"/>
    <s v="HCB - COMUNITARIO"/>
    <x v="0"/>
    <s v="ACTIVA"/>
    <n v="1"/>
    <s v="2.23.58,05. N"/>
    <s v="78.11.22,94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31"/>
    <s v="EL ESFUERZO"/>
    <x v="14"/>
    <s v="C"/>
    <n v="52"/>
    <s v="Nariño"/>
    <n v="52390"/>
    <x v="30"/>
    <s v="HCB - COMUNITARIO"/>
    <x v="0"/>
    <s v="ACTIVA"/>
    <n v="1"/>
    <s v="2.27.19,80. N"/>
    <s v="78.11.27,20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32"/>
    <s v="EL AMANECER"/>
    <x v="14"/>
    <s v="R"/>
    <n v="52"/>
    <s v="Nariño"/>
    <n v="52390"/>
    <x v="30"/>
    <s v="HCB - COMUNITARIO"/>
    <x v="0"/>
    <s v="ACTIVA"/>
    <n v="1"/>
    <s v="2.39.45,02. N"/>
    <s v="78.14.41,44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35"/>
    <s v="LA ESPERANZA"/>
    <x v="14"/>
    <s v="R"/>
    <n v="52"/>
    <s v="Nariño"/>
    <n v="52390"/>
    <x v="30"/>
    <s v="HCB - COMUNITARIO"/>
    <x v="0"/>
    <s v="ACTIVA"/>
    <n v="1"/>
    <s v="2.39.43,79. N"/>
    <s v="78.14.30,92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36"/>
    <s v="LA VIÑA"/>
    <x v="14"/>
    <s v="R"/>
    <n v="52"/>
    <s v="Nariño"/>
    <n v="52390"/>
    <x v="30"/>
    <s v="HCB - COMUNITARIO"/>
    <x v="0"/>
    <s v="ACTIVA"/>
    <n v="1"/>
    <s v="2.32.05,88. N"/>
    <s v="78.13.21,18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9202"/>
    <s v="LOS PINGUINOS"/>
    <x v="14"/>
    <s v="C"/>
    <n v="52"/>
    <s v="Nariño"/>
    <n v="52390"/>
    <x v="30"/>
    <s v="HCB - COMUNITARIO"/>
    <x v="0"/>
    <s v="ACTIVA"/>
    <n v="1"/>
    <s v="2.33.59,61. N"/>
    <s v="78.13.59,84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9213"/>
    <s v="LAS PALMAS"/>
    <x v="14"/>
    <s v="R"/>
    <n v="52"/>
    <s v="Nariño"/>
    <n v="52390"/>
    <x v="30"/>
    <s v="HCB - COMUNITARIO"/>
    <x v="0"/>
    <s v="ACTIVA"/>
    <n v="1"/>
    <s v="2.23.39,21. N"/>
    <s v="78.11.18,70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9227"/>
    <s v="LOS BULLICIOSOS"/>
    <x v="14"/>
    <s v="R"/>
    <n v="52"/>
    <s v="Nariño"/>
    <n v="52390"/>
    <x v="30"/>
    <s v="HCB - COMUNITARIO"/>
    <x v="0"/>
    <s v="ACTIVA"/>
    <n v="1"/>
    <s v="2.23.51,58. N"/>
    <s v="78.11.20,42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111703"/>
    <s v="LA PLAYITA"/>
    <x v="14"/>
    <s v="R"/>
    <n v="52"/>
    <s v="Nariño"/>
    <n v="52390"/>
    <x v="30"/>
    <s v="HCB - COMUNITARIO"/>
    <x v="0"/>
    <s v="ACTIVA"/>
    <n v="1"/>
    <s v="2.39.49,9. N"/>
    <s v="78.14.28,4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121910"/>
    <s v="EL ESFUERZO"/>
    <x v="14"/>
    <s v="R"/>
    <n v="52"/>
    <s v="Nariño"/>
    <n v="52390"/>
    <x v="30"/>
    <s v="HCB - COMUNITARIO"/>
    <x v="0"/>
    <s v="ACTIVA"/>
    <n v="1"/>
    <s v="2.34.15,81. N"/>
    <s v="78.12.46,49. O"/>
    <s v="SI"/>
    <s v="Cálido húmedo"/>
    <s v="Comunitaria"/>
    <n v="10"/>
    <n v="10"/>
    <s v="CALIDO"/>
    <x v="0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129580"/>
    <s v="LOS CABALLITOS"/>
    <x v="14"/>
    <s v="C"/>
    <n v="52"/>
    <s v="Nariño"/>
    <n v="52390"/>
    <x v="30"/>
    <s v="HCB - COMUNITARIO"/>
    <x v="0"/>
    <s v="ACTIVA"/>
    <n v="1"/>
    <s v="2.32.07,87. N"/>
    <s v="78.13.20,84. O"/>
    <s v="SI"/>
    <s v="Cálido húmedo"/>
    <s v="Comunitaria"/>
    <n v="10"/>
    <n v="10"/>
    <s v="CALIDO"/>
    <x v="0"/>
    <n v="40568795"/>
  </r>
  <r>
    <s v="UNIDAD DE SERVICIO"/>
    <s v="NUMERO DE IDENTIFICACION TRIBUTARIA"/>
    <n v="900886573"/>
    <s v="FUNDACIONES"/>
    <n v="52"/>
    <s v="NARIÑO"/>
    <n v="52835"/>
    <s v="SAN ANDRES DE TUMACO"/>
    <s v="NARIÑO"/>
    <s v="NULL"/>
    <n v="79199"/>
    <n v="52004402023"/>
    <n v="52"/>
    <x v="8"/>
    <n v="5283500120117"/>
    <s v="SEMILLITAS DE LUZ"/>
    <x v="14"/>
    <s v="C"/>
    <n v="52"/>
    <s v="Nariño"/>
    <n v="52835"/>
    <x v="31"/>
    <s v="HCB  AGRUPADOS - COMUNITARIO"/>
    <x v="0"/>
    <s v="ACTIVA"/>
    <n v="1"/>
    <s v="1.47.44,40. N"/>
    <s v="78.46.46,12. O"/>
    <s v="SI"/>
    <s v="Cálido húmedo"/>
    <s v="Comunitaria"/>
    <n v="48"/>
    <n v="48"/>
    <s v="CALIDO"/>
    <x v="5"/>
    <n v="179319618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711154370"/>
    <s v="LOS POLLITOS"/>
    <x v="15"/>
    <s v="R"/>
    <n v="86"/>
    <s v="Putumayo"/>
    <n v="86571"/>
    <x v="32"/>
    <s v="HCB - COMUNITARIO"/>
    <x v="0"/>
    <s v="ACTIVA"/>
    <n v="1"/>
    <s v="0.44.3,53. N"/>
    <s v="75.25.32,64. O"/>
    <s v="SI"/>
    <s v="Cálido húmedo"/>
    <s v="Comunitaria"/>
    <n v="14"/>
    <n v="14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711154380"/>
    <s v="LOS GATICOS"/>
    <x v="15"/>
    <s v="R"/>
    <n v="86"/>
    <s v="Putumayo"/>
    <n v="86571"/>
    <x v="32"/>
    <s v="HCB - COMUNITARIO"/>
    <x v="0"/>
    <s v="ACTIVA"/>
    <n v="1"/>
    <s v="0.44.3,53. N"/>
    <s v="75.35.22. O"/>
    <s v="SI"/>
    <s v="Cálido húmedo"/>
    <s v="Comunitaria"/>
    <n v="14"/>
    <n v="14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00100105505"/>
    <s v="ALEGRIA INFANTIL"/>
    <x v="15"/>
    <s v="C"/>
    <n v="86"/>
    <s v="Putumayo"/>
    <n v="86001"/>
    <x v="33"/>
    <s v="HCB - COMUNITARIO"/>
    <x v="0"/>
    <s v="ACTIVA"/>
    <n v="1"/>
    <s v="1.10.18,63. N"/>
    <s v="76.38.57,95. O"/>
    <s v="SI"/>
    <s v="Cálido húmedo"/>
    <s v="Comunitaria"/>
    <n v="10"/>
    <n v="10"/>
    <s v="CALIDO"/>
    <x v="0"/>
    <n v="40568795"/>
  </r>
  <r>
    <s v="UNIDAD DE SERVICIO"/>
    <s v="NUMERO DE IDENTIFICACION TRIBUTARIA"/>
    <n v="846003120"/>
    <s v="ASOCIACIONES DE PADRES DE FAMILIA"/>
    <n v="86"/>
    <s v="PUTUMAYO"/>
    <n v="86320"/>
    <s v="ORITO"/>
    <s v="PUTUMAYO"/>
    <s v="NULL"/>
    <n v="81741"/>
    <n v="86000722024"/>
    <n v="86"/>
    <x v="9"/>
    <n v="8632000091739"/>
    <s v="HOGAR INFANTIL DIVINO NIÑO"/>
    <x v="16"/>
    <s v="C"/>
    <n v="86"/>
    <s v="Putumayo"/>
    <n v="86320"/>
    <x v="34"/>
    <s v="HOGARES INFANTILES - INSTITUCIONAL"/>
    <x v="1"/>
    <s v="ACTIVA"/>
    <n v="1"/>
    <s v="0.40.22,26. N"/>
    <s v="76.52.30,16. O"/>
    <s v="SI"/>
    <s v="Cálido húmedo"/>
    <s v="Institucional"/>
    <n v="150"/>
    <n v="150"/>
    <s v="CALIDO"/>
    <x v="6"/>
    <n v="61773904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32000124436"/>
    <s v="MIS TRAVESURAS"/>
    <x v="16"/>
    <s v="C"/>
    <n v="86"/>
    <s v="Putumayo"/>
    <n v="86320"/>
    <x v="34"/>
    <s v="HCB - COMUNITARIO"/>
    <x v="0"/>
    <s v="ACTIVA"/>
    <n v="1"/>
    <s v="0.40.22,86. N"/>
    <s v="76.52.38,29. O"/>
    <s v="SI"/>
    <s v="Cálido húmedo"/>
    <s v="Comunitaria"/>
    <n v="10"/>
    <n v="10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32000124809"/>
    <s v="LAS CABAÑITAS"/>
    <x v="16"/>
    <s v="R"/>
    <n v="86"/>
    <s v="Putumayo"/>
    <n v="86320"/>
    <x v="34"/>
    <s v="HCB - COMUNITARIO"/>
    <x v="0"/>
    <s v="ACTIVA"/>
    <n v="1"/>
    <s v="0.31.54,71. N"/>
    <s v="77.2.33,41. O"/>
    <s v="SI"/>
    <s v="Cálido húmedo"/>
    <s v="Comunitaria"/>
    <n v="10"/>
    <n v="10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6800121795"/>
    <s v="LUCERITOS"/>
    <x v="17"/>
    <s v="R"/>
    <n v="86"/>
    <s v="Putumayo"/>
    <n v="86568"/>
    <x v="35"/>
    <s v="HCB - COMUNITARIO"/>
    <x v="0"/>
    <s v="ACTIVA"/>
    <n v="1"/>
    <s v="0.29.0,052. N"/>
    <s v="76.31.36,462. O"/>
    <s v="SI"/>
    <s v="Cálido húmedo"/>
    <s v="Comunitaria"/>
    <n v="12"/>
    <n v="12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6900105954"/>
    <s v="MIS PEQUEÑOS FUNDADORES"/>
    <x v="17"/>
    <s v="R"/>
    <n v="86"/>
    <s v="Putumayo"/>
    <n v="86569"/>
    <x v="36"/>
    <s v="HCB - COMUNITARIO"/>
    <x v="0"/>
    <s v="ACTIVA"/>
    <n v="1"/>
    <s v="0.44.33,736. N"/>
    <s v="76.22.16,179. O"/>
    <s v="SI"/>
    <s v="Cálido húmedo"/>
    <s v="Comunitaria"/>
    <n v="12"/>
    <n v="12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7300125124"/>
    <s v="LOS ANGELES"/>
    <x v="17"/>
    <s v="R"/>
    <n v="86"/>
    <s v="Putumayo"/>
    <n v="86573"/>
    <x v="37"/>
    <s v="HCB - COMUNITARIO"/>
    <x v="0"/>
    <s v="ACTIVA"/>
    <n v="1"/>
    <s v="0.3.36,186. S"/>
    <s v="74.40.1,77. O"/>
    <s v="SI"/>
    <s v="Cálido húmedo"/>
    <s v="Comunitaria"/>
    <n v="13"/>
    <n v="13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75700127626"/>
    <s v="MAGICA AVENTURA"/>
    <x v="16"/>
    <s v="R"/>
    <n v="86"/>
    <s v="Putumayo"/>
    <n v="86757"/>
    <x v="38"/>
    <s v="HCB - COMUNITARIO"/>
    <x v="0"/>
    <s v="ACTIVA"/>
    <n v="1"/>
    <s v="0.20.48,3. N"/>
    <s v="76.58.52,7. O"/>
    <s v="SI"/>
    <s v="Cálido húmedo"/>
    <s v="Comunitaria"/>
    <n v="10"/>
    <n v="10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86500056112"/>
    <s v="LOS ANGELES"/>
    <x v="16"/>
    <s v="R"/>
    <n v="86"/>
    <s v="Putumayo"/>
    <n v="86865"/>
    <x v="39"/>
    <s v="HCB - COMUNITARIO"/>
    <x v="0"/>
    <s v="ACTIVA"/>
    <n v="1"/>
    <s v="0.27.26. N"/>
    <s v="76.53.43. O"/>
    <s v="SI"/>
    <s v="Cálido húmedo"/>
    <s v="Comunitaria"/>
    <n v="10"/>
    <n v="10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86500056127"/>
    <s v="MIS PEQUEÑOS ANGELITOS"/>
    <x v="16"/>
    <s v="R"/>
    <n v="86"/>
    <s v="Putumayo"/>
    <n v="86865"/>
    <x v="39"/>
    <s v="HCB - COMUNITARIO"/>
    <x v="0"/>
    <s v="ACTIVA"/>
    <n v="1"/>
    <s v="0.21.1,1. N"/>
    <s v="77.1.35,5. O"/>
    <s v="SI"/>
    <s v="Cálido húmedo"/>
    <s v="Comunitaria"/>
    <n v="10"/>
    <n v="10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88500055563"/>
    <s v="MIS PEQUEÑOS ANGELITOS"/>
    <x v="15"/>
    <s v="R"/>
    <n v="86"/>
    <s v="Putumayo"/>
    <n v="86885"/>
    <x v="40"/>
    <s v="HCB - COMUNITARIO"/>
    <x v="0"/>
    <s v="ACTIVA"/>
    <n v="1"/>
    <s v="0.57.55,46. N"/>
    <s v="76.36.6,67. O"/>
    <s v="SI"/>
    <s v="Cálido húmedo"/>
    <s v="Comunitaria"/>
    <n v="10"/>
    <n v="10"/>
    <s v="CALIDO"/>
    <x v="0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88500055564"/>
    <s v="NUKANCHIPA WAWAKUNAPA WASI"/>
    <x v="15"/>
    <s v="R"/>
    <n v="86"/>
    <s v="Putumayo"/>
    <n v="86885"/>
    <x v="40"/>
    <s v="HCB - COMUNITARIO"/>
    <x v="0"/>
    <s v="ACTIVA"/>
    <n v="1"/>
    <s v="0.53.22,22. N"/>
    <s v="76.40.31,95. O"/>
    <s v="SI"/>
    <s v="Cálido húmedo"/>
    <s v="Comunitaria"/>
    <n v="10"/>
    <n v="10"/>
    <s v="CALIDO"/>
    <x v="0"/>
    <n v="40568795"/>
  </r>
  <r>
    <s v="UNIDAD DE SERVICIO"/>
    <s v="NUMERO DE IDENTIFICACION TRIBUTARIA"/>
    <n v="823000511"/>
    <s v="ASOCIACIONES"/>
    <n v="70"/>
    <s v="SUCRE"/>
    <n v="70823"/>
    <s v="TOLU VIEJO "/>
    <s v="SUCRE"/>
    <s v="NULL"/>
    <n v="90453"/>
    <n v="70001342025"/>
    <n v="70"/>
    <x v="10"/>
    <n v="7082300102948"/>
    <s v="CDI EMMANUEL"/>
    <x v="4"/>
    <s v="R"/>
    <n v="70"/>
    <s v="Sucre"/>
    <n v="70823"/>
    <x v="41"/>
    <s v="CENTRO DE DESARROLLO INFANTIL - A - INSTITUCIONAL"/>
    <x v="0"/>
    <s v="ACTIVA"/>
    <n v="1"/>
    <s v="9.23.22. N"/>
    <s v="75.26.2. O"/>
    <s v="SI"/>
    <s v="Cálido húmedo"/>
    <s v="Comunitaria"/>
    <n v="100"/>
    <n v="100"/>
    <s v="CALIDO"/>
    <x v="5"/>
    <n v="179319618"/>
  </r>
  <r>
    <s v="UNIDAD DE SERVICIO"/>
    <s v="NUMERO DE IDENTIFICACION TRIBUTARIA"/>
    <n v="800148870"/>
    <s v="OTRAS ASOCIACIONES"/>
    <n v="70"/>
    <s v="SUCRE"/>
    <n v="70215"/>
    <s v="COROZAL"/>
    <s v="SUCRE"/>
    <s v="NULL"/>
    <n v="82246"/>
    <n v="70001032024"/>
    <n v="70"/>
    <x v="10"/>
    <n v="704181111749"/>
    <s v="UDS CDI SEDE SABANA DE PEDRO "/>
    <x v="18"/>
    <s v="R"/>
    <n v="70"/>
    <s v="Sucre"/>
    <n v="70418"/>
    <x v="42"/>
    <s v="CDI SIN ARRIENDO  - INSTITUCIONAL"/>
    <x v="1"/>
    <s v="ACTIVA"/>
    <n v="1"/>
    <s v="9.21.48,8. N"/>
    <s v="75.12.28,0. O"/>
    <s v="SI"/>
    <s v="Cálido seco"/>
    <s v="Institucional"/>
    <n v="60"/>
    <n v="60"/>
    <s v="CALIDO"/>
    <x v="1"/>
    <n v="434256253"/>
  </r>
  <r>
    <s v="UNIDAD DE SERVICIO"/>
    <s v="NUMERO DE IDENTIFICACION TRIBUTARIA"/>
    <n v="823001984"/>
    <s v="ASOCIACIONES DE PADRES DE FAMILIA"/>
    <n v="70"/>
    <s v="SUCRE"/>
    <n v="70001"/>
    <s v="SINCELEJO"/>
    <s v="SUCRE"/>
    <s v="NULL"/>
    <n v="82243"/>
    <n v="70001142024"/>
    <n v="70"/>
    <x v="10"/>
    <n v="7020400104355"/>
    <s v="CDI MARIA HILDA MONJE"/>
    <x v="4"/>
    <s v="C"/>
    <n v="70"/>
    <s v="Sucre"/>
    <n v="70204"/>
    <x v="43"/>
    <s v="CDI SIN ARRIENDO  - INSTITUCIONAL"/>
    <x v="1"/>
    <s v="ACTIVA"/>
    <n v="1"/>
    <s v="9.29.38,25. N"/>
    <s v="75.21.8,38. O"/>
    <s v="SI"/>
    <s v="Cálido seco"/>
    <s v="Institucional"/>
    <n v="100"/>
    <n v="100"/>
    <s v="CALIDO"/>
    <x v="1"/>
    <n v="434256253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16800135751"/>
    <s v="FLOR DEL JARDIN"/>
    <x v="19"/>
    <s v="R"/>
    <n v="73"/>
    <s v="Tolima"/>
    <n v="73168"/>
    <x v="44"/>
    <s v="HCB - COMUNITARIO"/>
    <x v="0"/>
    <s v="ACTIVA"/>
    <n v="1"/>
    <s v="3.49.9,18. N"/>
    <s v="75.23.43,7. O"/>
    <s v="SI"/>
    <s v="Frío"/>
    <s v="Comunitaria"/>
    <n v="12"/>
    <n v="12"/>
    <s v="FRIO"/>
    <x v="7"/>
    <n v="39819221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16800135798"/>
    <s v="TRAVESURAS"/>
    <x v="19"/>
    <s v="C"/>
    <n v="73"/>
    <s v="Tolima"/>
    <n v="73168"/>
    <x v="44"/>
    <s v="HCB - COMUNITARIO"/>
    <x v="0"/>
    <s v="ACTIVA"/>
    <n v="1"/>
    <s v="3.43.18,08. N"/>
    <s v="75.29.0,40. O"/>
    <s v="SI"/>
    <s v="Frío"/>
    <s v="Comunitaria"/>
    <n v="12"/>
    <n v="12"/>
    <s v="FRIO"/>
    <x v="7"/>
    <n v="39819221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16800136311"/>
    <s v="CAPERUCITA ROJA"/>
    <x v="19"/>
    <s v="C"/>
    <n v="73"/>
    <s v="Tolima"/>
    <n v="73168"/>
    <x v="44"/>
    <s v="HCB - COMUNITARIO"/>
    <x v="0"/>
    <s v="ACTIVA"/>
    <n v="1"/>
    <s v="3.43.5,948. N"/>
    <s v="75.28.47,84. O"/>
    <s v="SI"/>
    <s v="Frío"/>
    <s v="Comunitaria"/>
    <n v="12"/>
    <n v="12"/>
    <s v="FRIO"/>
    <x v="7"/>
    <n v="39819221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16800136831"/>
    <s v="SANTA HELENA"/>
    <x v="19"/>
    <s v="C"/>
    <n v="73"/>
    <s v="Tolima"/>
    <n v="73168"/>
    <x v="44"/>
    <s v="HCB - COMUNITARIO"/>
    <x v="0"/>
    <s v="ACTIVA"/>
    <n v="1"/>
    <s v="3.43.25,07. N"/>
    <s v="75.29.02,3. O"/>
    <s v="SI"/>
    <s v="Frío"/>
    <s v="Comunitaria"/>
    <n v="12"/>
    <n v="12"/>
    <s v="FRIO"/>
    <x v="7"/>
    <n v="39819221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55500106390"/>
    <s v="BULLICIOSOS 1"/>
    <x v="19"/>
    <s v="C"/>
    <n v="73"/>
    <s v="Tolima"/>
    <n v="73555"/>
    <x v="45"/>
    <s v="HCB - COMUNITARIO"/>
    <x v="0"/>
    <s v="ACTIVA"/>
    <n v="1"/>
    <s v="3.16.35,5. N"/>
    <s v="75.44.48. O"/>
    <s v="SI"/>
    <s v="Templado"/>
    <s v="Comunitaria"/>
    <n v="12"/>
    <n v="12"/>
    <s v="CALIDO"/>
    <x v="0"/>
    <n v="40568795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55500106395"/>
    <s v="LA PALMERA"/>
    <x v="19"/>
    <s v="R"/>
    <n v="73"/>
    <s v="Tolima"/>
    <n v="73555"/>
    <x v="45"/>
    <s v="HCB - COMUNITARIO"/>
    <x v="0"/>
    <s v="ACTIVA"/>
    <n v="1"/>
    <s v="3.2.29. N"/>
    <s v="75.44.9. O"/>
    <s v="SI"/>
    <s v="Templado"/>
    <s v="Comunitaria"/>
    <n v="12"/>
    <n v="12"/>
    <s v="CALIDO"/>
    <x v="0"/>
    <n v="40568795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55500114776"/>
    <s v="BULLICIOSOS 2"/>
    <x v="19"/>
    <s v="C"/>
    <n v="73"/>
    <s v="Tolima"/>
    <n v="73555"/>
    <x v="45"/>
    <s v="HCB - COMUNITARIO"/>
    <x v="0"/>
    <s v="ACTIVA"/>
    <n v="1"/>
    <s v="3.16.35. N"/>
    <s v="75.44.48. O"/>
    <s v="SI"/>
    <s v="Templado"/>
    <s v="Comunitaria"/>
    <n v="12"/>
    <n v="12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1112229"/>
    <s v="LOS ROSALES "/>
    <x v="20"/>
    <s v="C"/>
    <n v="76"/>
    <s v="Valle Del Cauca"/>
    <n v="76563"/>
    <x v="46"/>
    <s v="HCB - COMUNITARIO"/>
    <x v="0"/>
    <s v="ACTIVA"/>
    <n v="1"/>
    <s v="3.25.27,22. N"/>
    <s v="76.14.33,33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1112310"/>
    <s v="SONRISITAS"/>
    <x v="20"/>
    <s v="C"/>
    <n v="76"/>
    <s v="Valle Del Cauca"/>
    <n v="76563"/>
    <x v="46"/>
    <s v="HCB - COMUNITARIO"/>
    <x v="0"/>
    <s v="ACTIVA"/>
    <n v="1"/>
    <s v="3.25.4,62. N"/>
    <s v="76.14.19,40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1124786"/>
    <s v="MENTES CREATIVAS"/>
    <x v="20"/>
    <s v="C"/>
    <n v="76"/>
    <s v="Valle Del Cauca"/>
    <n v="76563"/>
    <x v="46"/>
    <s v="HCB - COMUNITARIO"/>
    <x v="0"/>
    <s v="ACTIVA"/>
    <n v="1"/>
    <s v="3.25.30,89. N"/>
    <s v="76.14.50,52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069"/>
    <s v="FLORECITAS"/>
    <x v="20"/>
    <s v="C"/>
    <n v="76"/>
    <s v="Valle Del Cauca"/>
    <n v="76563"/>
    <x v="46"/>
    <s v="HCB - COMUNITARIO"/>
    <x v="0"/>
    <s v="ACTIVA"/>
    <n v="1"/>
    <s v="3.25.52,02. N"/>
    <s v="76.14.27,22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077"/>
    <s v="EL ALBERGUE"/>
    <x v="20"/>
    <s v="C"/>
    <n v="76"/>
    <s v="Valle Del Cauca"/>
    <n v="76563"/>
    <x v="46"/>
    <s v="HCB - COMUNITARIO"/>
    <x v="0"/>
    <s v="ACTIVA"/>
    <n v="1"/>
    <s v="3.24.54,4. N"/>
    <s v="76.14.29,34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084"/>
    <s v="LOS PEQUEÑOS AMIGUITOS"/>
    <x v="20"/>
    <s v="C"/>
    <n v="76"/>
    <s v="Valle Del Cauca"/>
    <n v="76563"/>
    <x v="46"/>
    <s v="HCB - COMUNITARIO"/>
    <x v="0"/>
    <s v="ACTIVA"/>
    <n v="1"/>
    <s v="3.25.12,72. N"/>
    <s v="76.14.58,31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089"/>
    <s v="LAS ABEJITAS"/>
    <x v="20"/>
    <s v="C"/>
    <n v="76"/>
    <s v="Valle Del Cauca"/>
    <n v="76563"/>
    <x v="46"/>
    <s v="HCB - COMUNITARIO"/>
    <x v="0"/>
    <s v="ACTIVA"/>
    <n v="1"/>
    <s v="3.25.16,22. N"/>
    <s v="76.14.49,98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106"/>
    <s v="LOS SALTARINES"/>
    <x v="20"/>
    <s v="C"/>
    <n v="76"/>
    <s v="Valle Del Cauca"/>
    <n v="76563"/>
    <x v="46"/>
    <s v="HCB - COMUNITARIO"/>
    <x v="0"/>
    <s v="ACTIVA"/>
    <n v="1"/>
    <s v="3.25.24,92. N"/>
    <s v="76.14.47,96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116"/>
    <s v="LOS OSITOS"/>
    <x v="20"/>
    <s v="C"/>
    <n v="76"/>
    <s v="Valle Del Cauca"/>
    <n v="76563"/>
    <x v="46"/>
    <s v="HCB - COMUNITARIO"/>
    <x v="0"/>
    <s v="ACTIVA"/>
    <n v="1"/>
    <s v="3.25.18,72. N"/>
    <s v="76.14.51,02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163"/>
    <s v="LOS POLLITOS"/>
    <x v="20"/>
    <s v="C"/>
    <n v="76"/>
    <s v="Valle Del Cauca"/>
    <n v="76563"/>
    <x v="46"/>
    <s v="HCB - COMUNITARIO"/>
    <x v="0"/>
    <s v="ACTIVA"/>
    <n v="1"/>
    <s v="3.25.37,25. N"/>
    <s v="76.14.59,16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21"/>
    <s v="PEQUEÑOS ANGELITOS 2"/>
    <x v="20"/>
    <s v="C"/>
    <n v="76"/>
    <s v="Valle Del Cauca"/>
    <n v="76563"/>
    <x v="46"/>
    <s v="HCB - COMUNITARIO"/>
    <x v="0"/>
    <s v="ACTIVA"/>
    <n v="1"/>
    <s v="3.25.6,68. N"/>
    <s v="76.14.0,01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27"/>
    <s v="BLANCA NIEVES"/>
    <x v="20"/>
    <s v="C"/>
    <n v="76"/>
    <s v="Valle Del Cauca"/>
    <n v="76563"/>
    <x v="46"/>
    <s v="HCB - COMUNITARIO"/>
    <x v="0"/>
    <s v="ACTIVA"/>
    <n v="1"/>
    <s v="3.25.10,66. N"/>
    <s v="76.14.6,71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60"/>
    <s v="CARRUSEL DOS"/>
    <x v="20"/>
    <s v="C"/>
    <n v="76"/>
    <s v="Valle Del Cauca"/>
    <n v="76563"/>
    <x v="46"/>
    <s v="HCB - COMUNITARIO"/>
    <x v="0"/>
    <s v="ACTIVA"/>
    <n v="1"/>
    <s v="3.25.3,46. N"/>
    <s v="76.14.15,82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70"/>
    <s v="CARRUSEL UNO"/>
    <x v="20"/>
    <s v="C"/>
    <n v="76"/>
    <s v="Valle Del Cauca"/>
    <n v="76563"/>
    <x v="46"/>
    <s v="HCB - COMUNITARIO"/>
    <x v="0"/>
    <s v="ACTIVA"/>
    <n v="1"/>
    <s v="3.25.1,27. N"/>
    <s v="76.14.41,45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75"/>
    <s v="LOS CAPULLITOS"/>
    <x v="20"/>
    <s v="C"/>
    <n v="76"/>
    <s v="Valle Del Cauca"/>
    <n v="76563"/>
    <x v="46"/>
    <s v="HCB - COMUNITARIO"/>
    <x v="0"/>
    <s v="ACTIVA"/>
    <n v="1"/>
    <s v="3.25.11,54. N"/>
    <s v="76.14.20,54. O"/>
    <s v="SI"/>
    <s v="Templado"/>
    <s v="Comunitaria"/>
    <n v="12"/>
    <s v="NULL"/>
    <s v="CALIDO"/>
    <x v="0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88"/>
    <s v="LOS TOPITOS"/>
    <x v="20"/>
    <s v="C"/>
    <n v="76"/>
    <s v="Valle Del Cauca"/>
    <n v="76563"/>
    <x v="46"/>
    <s v="HCB - COMUNITARIO"/>
    <x v="0"/>
    <s v="ACTIVA"/>
    <n v="1"/>
    <s v="3.25.9,61. N"/>
    <s v="76.14.25,65. O"/>
    <s v="SI"/>
    <s v="Templado"/>
    <s v="Comunitaria"/>
    <n v="12"/>
    <s v="NULL"/>
    <s v="CALIDO"/>
    <x v="0"/>
    <n v="405687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0"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89"/>
    <s v="MIS PEQUEÑAS TRAVESURAS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0"/>
    <s v="LA CASITA ENCANTADA"/>
    <x v="0"/>
    <s v="R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1"/>
    <s v="EL RECREO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2"/>
    <s v="LOS PINGUINOS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3"/>
    <s v="LOS PITUFOS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800234164"/>
    <s v="ASOCIACIONES DE PADRES DE FAMILIA"/>
    <n v="13"/>
    <s v="BOLÍVAR"/>
    <n v="13042"/>
    <s v="ARENAL "/>
    <s v="BOLÍVAR"/>
    <s v="NULL"/>
    <n v="80161"/>
    <n v="13003742023"/>
    <n v="13"/>
    <x v="0"/>
    <n v="1304200089694"/>
    <s v="MI PRIMER PASO"/>
    <x v="0"/>
    <s v="C"/>
    <n v="13"/>
    <s v="Bolívar"/>
    <n v="13042"/>
    <x v="0"/>
    <s v="HCB - COMUNITARIO"/>
    <x v="0"/>
    <s v="ACTIVA"/>
    <n v="1"/>
    <s v="8.27.5,82. N"/>
    <s v="73.56.4,0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2594"/>
    <s v="MORALES_LOS NIUPIS_LUXURI JIMENEZ"/>
    <x v="0"/>
    <s v="C"/>
    <n v="13"/>
    <s v="Bolívar"/>
    <n v="13473"/>
    <x v="1"/>
    <s v="HCB - COMUNITARIO"/>
    <x v="0"/>
    <s v="ACTIVA"/>
    <n v="1"/>
    <s v="8.8.36,78. N"/>
    <s v="73.46.40,53. O"/>
    <s v="SI"/>
    <s v="Cálido seco"/>
    <s v="Comunitaria"/>
    <n v="13"/>
    <n v="13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2595"/>
    <s v="MORALES_LOS CONSENTIDOS_NANCY LOPEZ"/>
    <x v="0"/>
    <s v="R"/>
    <n v="13"/>
    <s v="Bolívar"/>
    <n v="13473"/>
    <x v="1"/>
    <s v="HCB - COMUNITARIO"/>
    <x v="0"/>
    <s v="ACTIVA"/>
    <n v="1"/>
    <s v="8.8.36,78. N"/>
    <s v="73.46.40,53. O"/>
    <s v="SI"/>
    <s v="Cálido seco"/>
    <s v="Comunitaria"/>
    <n v="13"/>
    <n v="13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82"/>
    <s v="MORALES_LOS PRINCIPITOS_EMMA MERCEDES ORTIZ"/>
    <x v="0"/>
    <s v="C"/>
    <n v="13"/>
    <s v="Bolívar"/>
    <n v="13473"/>
    <x v="1"/>
    <s v="HCB - COMUNITARIO"/>
    <x v="0"/>
    <s v="ACTIVA"/>
    <n v="1"/>
    <s v="8.20.18,88. N"/>
    <s v="73.46.41,38. O"/>
    <s v="SI"/>
    <s v="Cálido seco"/>
    <s v="Comunitaria"/>
    <n v="13"/>
    <n v="13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84"/>
    <s v="MORALES_MIS ANGELITOS_CRISTINA PAYARES"/>
    <x v="0"/>
    <s v="C"/>
    <n v="13"/>
    <s v="Bolívar"/>
    <n v="13473"/>
    <x v="1"/>
    <s v="HCB - COMUNITARIO"/>
    <x v="0"/>
    <s v="ACTIVA"/>
    <n v="1"/>
    <s v="8.19.7,43. N"/>
    <s v="73.55.31,22. O"/>
    <s v="SI"/>
    <s v="Cálido seco"/>
    <s v="Comunitaria"/>
    <n v="13"/>
    <n v="13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85"/>
    <s v="MORALES_LOS TRAVIESOS_DILIA CUESTA"/>
    <x v="0"/>
    <s v="C"/>
    <n v="13"/>
    <s v="Bolívar"/>
    <n v="13473"/>
    <x v="1"/>
    <s v="HCB - COMUNITARIO"/>
    <x v="0"/>
    <s v="ACTIVA"/>
    <n v="1"/>
    <s v="8.20.45,17. N"/>
    <s v="73.53.2,054. O"/>
    <s v="SI"/>
    <s v="Cálido seco"/>
    <s v="Comunitaria"/>
    <n v="13"/>
    <n v="13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95"/>
    <s v="MORALES_MIS ANGELITOS 2_SANDRA PATRICIA"/>
    <x v="0"/>
    <s v="C"/>
    <n v="13"/>
    <s v="Bolívar"/>
    <n v="13473"/>
    <x v="1"/>
    <s v="HCB - COMUNITARIO"/>
    <x v="0"/>
    <s v="ACTIVA"/>
    <n v="1"/>
    <s v="8.25.6,23. N"/>
    <s v="73.50.47,34. O"/>
    <s v="SI"/>
    <s v="Cálido seco"/>
    <s v="Comunitaria"/>
    <n v="13"/>
    <n v="13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96"/>
    <s v="MORALES_MIS TRAVESURAS_LUZ DARIS FONSECA"/>
    <x v="0"/>
    <s v="C"/>
    <n v="13"/>
    <s v="Bolívar"/>
    <n v="13473"/>
    <x v="1"/>
    <s v="HCB - COMUNITARIO"/>
    <x v="0"/>
    <s v="ACTIVA"/>
    <n v="1"/>
    <s v="8.25.6,23. N"/>
    <s v="73.50.47,34. O"/>
    <s v="SI"/>
    <s v="Cálido seco"/>
    <s v="Comunitaria"/>
    <n v="13"/>
    <n v="13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199"/>
    <s v="MORALES_LOS CHIQUITINES_LAID MORA MARQUEZ"/>
    <x v="0"/>
    <s v="C"/>
    <n v="13"/>
    <s v="Bolívar"/>
    <n v="13473"/>
    <x v="1"/>
    <s v="HCB - COMUNITARIO"/>
    <x v="0"/>
    <s v="ACTIVA"/>
    <n v="1"/>
    <s v="8.19.7,43. N"/>
    <s v="73.55.31,22. O"/>
    <s v="SI"/>
    <s v="Cálido seco"/>
    <s v="Comunitaria"/>
    <n v="13"/>
    <n v="13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201"/>
    <n v="13003762023"/>
    <n v="13"/>
    <x v="0"/>
    <n v="1347300115201"/>
    <s v="MORALES_LOS SIETE ENANITOS_AMPARO NARANJO"/>
    <x v="0"/>
    <s v="C"/>
    <n v="13"/>
    <s v="Bolívar"/>
    <n v="13473"/>
    <x v="1"/>
    <s v="HCB - COMUNITARIO"/>
    <x v="0"/>
    <s v="ACTIVA"/>
    <n v="1"/>
    <s v="8.19.7,43. N"/>
    <s v="73.55.31,22. O"/>
    <s v="SI"/>
    <s v="Cálido seco"/>
    <s v="Comunitaria"/>
    <n v="13"/>
    <n v="13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083473"/>
    <s v="LOS PITUFOS"/>
    <x v="0"/>
    <s v="C"/>
    <n v="13"/>
    <s v="Bolívar"/>
    <n v="13670"/>
    <x v="2"/>
    <s v="HCB - COMUNITARIO"/>
    <x v="0"/>
    <s v="ACTIVA"/>
    <n v="1"/>
    <s v="7.28.57,1. N"/>
    <s v="73.55.27,7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083475"/>
    <s v="LA SIRENITA"/>
    <x v="0"/>
    <s v="C"/>
    <n v="13"/>
    <s v="Bolívar"/>
    <n v="13670"/>
    <x v="2"/>
    <s v="HCB - COMUNITARIO"/>
    <x v="0"/>
    <s v="ACTIVA"/>
    <n v="1"/>
    <s v="7.28.48,6. N"/>
    <s v="73.55.34,5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083488"/>
    <s v="LOS CACHORRITOS"/>
    <x v="0"/>
    <s v="C"/>
    <n v="13"/>
    <s v="Bolívar"/>
    <n v="13670"/>
    <x v="2"/>
    <s v="HCB - COMUNITARIO"/>
    <x v="0"/>
    <s v="ACTIVA"/>
    <n v="1"/>
    <s v="7.28.43,3. N"/>
    <s v="73.55.25,6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089461"/>
    <s v="LOS PEQUEÑITOS"/>
    <x v="0"/>
    <s v="R"/>
    <n v="13"/>
    <s v="Bolívar"/>
    <n v="13670"/>
    <x v="2"/>
    <s v="HCB - COMUNITARIO"/>
    <x v="0"/>
    <s v="ACTIVA"/>
    <n v="1"/>
    <s v="7.36.11,2. N"/>
    <s v="74.00.54,0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89"/>
    <s v="LOS CONSENTIDOS"/>
    <x v="0"/>
    <s v="R"/>
    <n v="13"/>
    <s v="Bolívar"/>
    <n v="13670"/>
    <x v="2"/>
    <s v="HCB - COMUNITARIO"/>
    <x v="0"/>
    <s v="ACTIVA"/>
    <n v="1"/>
    <s v="7.40.40,9. N"/>
    <s v="74.01.17,5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0"/>
    <s v="LOS PECOSITOS"/>
    <x v="0"/>
    <s v="R"/>
    <n v="13"/>
    <s v="Bolívar"/>
    <n v="13670"/>
    <x v="2"/>
    <s v="HCB - COMUNITARIO"/>
    <x v="0"/>
    <s v="ACTIVA"/>
    <n v="1"/>
    <s v="7.40.11. N"/>
    <s v="73.56.12,6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2"/>
    <s v="LOS PEQUEÑOS GIGANTES"/>
    <x v="0"/>
    <s v="C"/>
    <n v="13"/>
    <s v="Bolívar"/>
    <n v="13670"/>
    <x v="2"/>
    <s v="HCB - COMUNITARIO"/>
    <x v="0"/>
    <s v="ACTIVA"/>
    <n v="1"/>
    <s v="7.28.59. N"/>
    <s v="73.55.29,2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3"/>
    <s v="LOS ANGELITOS"/>
    <x v="0"/>
    <s v="R"/>
    <n v="13"/>
    <s v="Bolívar"/>
    <n v="13670"/>
    <x v="2"/>
    <s v="HCB - COMUNITARIO"/>
    <x v="0"/>
    <s v="ACTIVA"/>
    <n v="1"/>
    <s v="7.34.11,3. N"/>
    <s v="73.54.43,1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4"/>
    <s v="CARITA FELIZ"/>
    <x v="0"/>
    <s v="R"/>
    <n v="13"/>
    <s v="Bolívar"/>
    <n v="13670"/>
    <x v="2"/>
    <s v="HCB - COMUNITARIO"/>
    <x v="0"/>
    <s v="ACTIVA"/>
    <n v="1"/>
    <s v="7.33.0,9. N"/>
    <s v="73.52.23,4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7000101695"/>
    <s v="MI PRIMERA INFANCIA"/>
    <x v="0"/>
    <s v="R"/>
    <n v="13"/>
    <s v="Bolívar"/>
    <n v="13670"/>
    <x v="2"/>
    <s v="HCB - COMUNITARIO"/>
    <x v="0"/>
    <s v="ACTIVA"/>
    <n v="1"/>
    <s v="7.31.7,3. N"/>
    <s v="73.56.10,0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23"/>
    <s v="MI CORDERITO"/>
    <x v="0"/>
    <s v="C"/>
    <n v="13"/>
    <s v="Bolívar"/>
    <n v="13688"/>
    <x v="3"/>
    <s v="HCB - COMUNITARIO"/>
    <x v="0"/>
    <s v="ACTIVA"/>
    <n v="1"/>
    <s v="7.57.43,18. N"/>
    <s v="74.2.56,35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24"/>
    <s v="ALEGRIA Y ESPERANZA"/>
    <x v="0"/>
    <s v="C"/>
    <n v="13"/>
    <s v="Bolívar"/>
    <n v="13688"/>
    <x v="3"/>
    <s v="HCB - COMUNITARIO"/>
    <x v="0"/>
    <s v="ACTIVA"/>
    <n v="1"/>
    <s v="7.57.42,5. N"/>
    <s v="74.03.14,7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25"/>
    <s v="EL TREN DE LA ALEGRIA"/>
    <x v="0"/>
    <s v="C"/>
    <n v="13"/>
    <s v="Bolívar"/>
    <n v="13688"/>
    <x v="3"/>
    <s v="HCB - COMUNITARIO"/>
    <x v="0"/>
    <s v="ACTIVA"/>
    <n v="1"/>
    <s v="7.57.48,96. N"/>
    <s v="74.3.29,78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26"/>
    <s v="CARRUSEL FELIZ"/>
    <x v="0"/>
    <s v="C"/>
    <n v="13"/>
    <s v="Bolívar"/>
    <n v="13688"/>
    <x v="3"/>
    <s v="HCB - COMUNITARIO"/>
    <x v="0"/>
    <s v="ACTIVA"/>
    <n v="1"/>
    <s v="7.57.34,47. N"/>
    <s v="74.3.3,19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33"/>
    <s v="LOS PRINCIPITOS"/>
    <x v="0"/>
    <s v="R"/>
    <n v="13"/>
    <s v="Bolívar"/>
    <n v="13688"/>
    <x v="3"/>
    <s v="HCB - COMUNITARIO"/>
    <x v="0"/>
    <s v="ACTIVA"/>
    <n v="1"/>
    <s v="7.56.25,224. N"/>
    <s v="74.13.44,914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73"/>
    <s v="LOS CORAZONCITOS"/>
    <x v="0"/>
    <s v="R"/>
    <n v="13"/>
    <s v="Bolívar"/>
    <n v="13688"/>
    <x v="3"/>
    <s v="HCB - COMUNITARIO"/>
    <x v="0"/>
    <s v="ACTIVA"/>
    <n v="1"/>
    <s v="8.2.16,66. N"/>
    <s v="74.4.43,95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74"/>
    <s v="MIS ANGELITOS"/>
    <x v="0"/>
    <s v="R"/>
    <n v="13"/>
    <s v="Bolívar"/>
    <n v="13688"/>
    <x v="3"/>
    <s v="HCB - COMUNITARIO"/>
    <x v="0"/>
    <s v="ACTIVA"/>
    <n v="1"/>
    <s v="7.47.49,632. N"/>
    <s v="74.11.9,157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29000124"/>
    <s v="ASOCIACIONES DE PADRES DE FAMILIA"/>
    <n v="13"/>
    <s v="BOLÍVAR"/>
    <n v="13670"/>
    <s v="SAN PABLO"/>
    <s v="BOLÍVAR"/>
    <s v="NULL"/>
    <n v="80446"/>
    <n v="13003772023"/>
    <n v="13"/>
    <x v="0"/>
    <n v="1368800119875"/>
    <s v="LOS CARIÑOSITOS"/>
    <x v="0"/>
    <s v="R"/>
    <n v="13"/>
    <s v="Bolívar"/>
    <n v="13688"/>
    <x v="3"/>
    <s v="HCB - COMUNITARIO"/>
    <x v="0"/>
    <s v="ACTIVA"/>
    <n v="1"/>
    <s v="8.3.35,82. N"/>
    <s v="74.9.8,45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891190197"/>
    <s v="ASOCIACIONES DE PADRES DE FAMILIA"/>
    <n v="18"/>
    <s v="CAQUETÁ"/>
    <n v="18247"/>
    <s v="EL DONCELLO"/>
    <s v="CAQUETÁ"/>
    <s v="NULL"/>
    <n v="81770"/>
    <n v="18000842024"/>
    <n v="18"/>
    <x v="1"/>
    <n v="1824700000679"/>
    <s v="HOGAR INFANTIL EL DONCELLO"/>
    <x v="1"/>
    <s v="C"/>
    <n v="18"/>
    <s v="Caquetá"/>
    <n v="18247"/>
    <x v="4"/>
    <s v="HOGARES INFANTILES - INSTITUCIONAL"/>
    <x v="1"/>
    <s v="ACTIVA"/>
    <n v="1"/>
    <s v="1.40.40. N"/>
    <s v="75.17.17. O"/>
    <s v="SI"/>
    <s v="Cálido húmedo"/>
    <s v="Institucional"/>
    <n v="100"/>
    <n v="100"/>
    <s v="CALIDO"/>
    <s v="INSTIT KIT 2"/>
    <n v="434256253"/>
  </r>
  <r>
    <s v="UNIDAD DE SERVICIO"/>
    <s v="NUMERO DE IDENTIFICACION TRIBUTARIA"/>
    <n v="891190171"/>
    <s v="ASOCIACIONES DE PADRES DE FAMILIA"/>
    <n v="18"/>
    <s v="CAQUETÁ"/>
    <n v="18256"/>
    <s v="EL PAUJIL"/>
    <s v="CAQUETÁ"/>
    <s v="NULL"/>
    <n v="81774"/>
    <n v="18000812024"/>
    <n v="18"/>
    <x v="1"/>
    <n v="1825600012438"/>
    <s v="H.I. EL PAUJIL"/>
    <x v="1"/>
    <s v="C"/>
    <n v="18"/>
    <s v="Caquetá"/>
    <n v="18256"/>
    <x v="5"/>
    <s v="HOGARES INFANTILES - INSTITUCIONAL"/>
    <x v="1"/>
    <s v="ACTIVA"/>
    <n v="1"/>
    <s v="1.34.16. N"/>
    <s v="75.19.36. O"/>
    <s v="SI"/>
    <s v="Cálido húmedo"/>
    <s v="Institucional"/>
    <n v="90"/>
    <n v="90"/>
    <s v="CALIDO"/>
    <s v="INSTIT KIT 2"/>
    <n v="434256253"/>
  </r>
  <r>
    <s v="UNIDAD DE SERVICIO"/>
    <s v="NUMERO DE IDENTIFICACION TRIBUTARIA"/>
    <n v="891190223"/>
    <s v="ASOCIACIONES DE PADRES DE FAMILIA"/>
    <n v="18"/>
    <s v="CAQUETÁ"/>
    <n v="18410"/>
    <s v="LA MONTAÑITA "/>
    <s v="CAQUETÁ"/>
    <s v="NULL"/>
    <n v="81769"/>
    <n v="18000782024"/>
    <n v="18"/>
    <x v="1"/>
    <n v="1841000012781"/>
    <s v="HOGAR INFANTIL LA MONTAÑITA"/>
    <x v="2"/>
    <s v="C"/>
    <n v="18"/>
    <s v="Caquetá"/>
    <n v="18410"/>
    <x v="6"/>
    <s v="HOGARES INFANTILES - INSTITUCIONAL"/>
    <x v="1"/>
    <s v="ACTIVA"/>
    <n v="1"/>
    <s v="1.28.46,54. N"/>
    <s v="75.26.9,17. O"/>
    <s v="SI"/>
    <s v="Cálido húmedo"/>
    <s v="Institucional"/>
    <n v="82"/>
    <n v="82"/>
    <s v="CALIDO"/>
    <s v="INSTIT KIT 2"/>
    <n v="434256253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46"/>
    <s v="MIS OSITOS 2"/>
    <x v="1"/>
    <s v="R"/>
    <n v="18"/>
    <s v="Caquetá"/>
    <n v="18753"/>
    <x v="7"/>
    <s v="HCB - COMUNITARIO"/>
    <x v="0"/>
    <s v="ACTIVA"/>
    <n v="1"/>
    <s v="2.6.58. N"/>
    <s v="74.46.45. O"/>
    <s v="SI"/>
    <s v="Templado"/>
    <s v="Comunitaria"/>
    <n v="14"/>
    <n v="14"/>
    <s v="CALIDO"/>
    <s v="COMUNITARIA KIT 1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47"/>
    <s v="LOS PITUFOS 1"/>
    <x v="1"/>
    <s v="R"/>
    <n v="18"/>
    <s v="Caquetá"/>
    <n v="18753"/>
    <x v="7"/>
    <s v="HCB - COMUNITARIO"/>
    <x v="0"/>
    <s v="ACTIVA"/>
    <n v="1"/>
    <s v="2.6.58. N"/>
    <s v="74.46.45. O"/>
    <s v="SI"/>
    <s v="Templado"/>
    <s v="Comunitaria"/>
    <n v="14"/>
    <n v="14"/>
    <s v="CALIDO"/>
    <s v="COMUNITARIA KIT 1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57"/>
    <s v="LOS INQUIETOS"/>
    <x v="1"/>
    <s v="R"/>
    <n v="18"/>
    <s v="Caquetá"/>
    <n v="18753"/>
    <x v="7"/>
    <s v="HCB - COMUNITARIO"/>
    <x v="0"/>
    <s v="ACTIVA"/>
    <n v="1"/>
    <s v="2.7.25. N"/>
    <s v="74.33.16. O"/>
    <s v="SI"/>
    <s v="Templado"/>
    <s v="Comunitaria"/>
    <n v="14"/>
    <n v="14"/>
    <s v="CALIDO"/>
    <s v="COMUNITARIA KIT 1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63"/>
    <s v="LOS CONSENTIDOS"/>
    <x v="1"/>
    <s v="R"/>
    <n v="18"/>
    <s v="Caquetá"/>
    <n v="18753"/>
    <x v="7"/>
    <s v="HCB - COMUNITARIO"/>
    <x v="0"/>
    <s v="ACTIVA"/>
    <n v="1"/>
    <s v="1.56.29. N"/>
    <s v="74.43.33. O"/>
    <s v="SI"/>
    <s v="Templado"/>
    <s v="Comunitaria"/>
    <n v="14"/>
    <n v="14"/>
    <s v="CALIDO"/>
    <s v="COMUNITARIA KIT 1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65"/>
    <s v="PILLIN PIOLIN"/>
    <x v="1"/>
    <s v="R"/>
    <n v="18"/>
    <s v="Caquetá"/>
    <n v="18753"/>
    <x v="7"/>
    <s v="HCB - COMUNITARIO"/>
    <x v="0"/>
    <s v="ACTIVA"/>
    <n v="1"/>
    <s v="2.44.42,45. N"/>
    <s v="75.3.4,80. O"/>
    <s v="SI"/>
    <s v="Templado"/>
    <s v="Comunitaria"/>
    <n v="14"/>
    <n v="14"/>
    <s v="CALIDO"/>
    <s v="COMUNITARIA KIT 1"/>
    <n v="40568795"/>
  </r>
  <r>
    <s v="UNIDAD DE SERVICIO"/>
    <s v="NUMERO DE IDENTIFICACION TRIBUTARIA"/>
    <n v="828002738"/>
    <s v="FUNDACIONES"/>
    <n v="18"/>
    <s v="CAQUETÁ"/>
    <n v="18001"/>
    <s v="FLORENCIA"/>
    <s v="CAQUETÁ"/>
    <s v="NULL"/>
    <n v="79210"/>
    <n v="18001562023"/>
    <n v="18"/>
    <x v="1"/>
    <n v="1875300017769"/>
    <s v="LOS PITUFOS 2"/>
    <x v="1"/>
    <s v="R"/>
    <n v="18"/>
    <s v="Caquetá"/>
    <n v="18753"/>
    <x v="7"/>
    <s v="HCB - COMUNITARIO"/>
    <x v="0"/>
    <s v="ACTIVA"/>
    <n v="1"/>
    <s v="1.55.28. N"/>
    <s v="74.41.28. O"/>
    <s v="SI"/>
    <s v="Templado"/>
    <s v="Comunitaria"/>
    <n v="14"/>
    <n v="14"/>
    <s v="CALIDO"/>
    <s v="COMUNITARIA KIT 1"/>
    <n v="40568795"/>
  </r>
  <r>
    <s v="UNIDAD DE SERVICIO"/>
    <s v="NUMERO DE IDENTIFICACION TRIBUTARIA"/>
    <n v="900003553"/>
    <s v="ASOCIACIONES DE PADRES DE FAMILIA"/>
    <n v="19"/>
    <s v="CAUCA"/>
    <n v="19548"/>
    <s v="PIENDAMO - TUNIA"/>
    <s v="CAUCA"/>
    <s v="NULL"/>
    <n v="81947"/>
    <n v="19002662024"/>
    <n v="19"/>
    <x v="2"/>
    <n v="192561146921"/>
    <s v="CDI AMANECER TAMBEÑO QUILCACE"/>
    <x v="3"/>
    <s v="R"/>
    <n v="19"/>
    <s v="Cauca"/>
    <n v="19256"/>
    <x v="8"/>
    <s v="CDI SIN ARRIENDO  - INSTITUCIONAL"/>
    <x v="1"/>
    <s v="ACTIVA"/>
    <n v="1"/>
    <s v="2.19.18,05. N"/>
    <s v="76.51.55,18. O"/>
    <s v="SI"/>
    <s v="Templado"/>
    <s v="Institucional"/>
    <n v="24"/>
    <n v="24"/>
    <s v="CALIDO"/>
    <s v="INSTIT KIT 1"/>
    <n v="293385817"/>
  </r>
  <r>
    <s v="UNIDAD DE SERVICIO"/>
    <s v="NUMERO DE IDENTIFICACION TRIBUTARIA"/>
    <n v="900209517"/>
    <s v="ASOCIACIONES"/>
    <n v="76"/>
    <s v="VALLE DEL CAUCA "/>
    <n v="76001"/>
    <s v="CALI"/>
    <s v="CAUCA"/>
    <s v="NULL"/>
    <n v="82002"/>
    <n v="19002302024"/>
    <n v="19"/>
    <x v="2"/>
    <n v="196981126093"/>
    <s v="SEMILLAS 2 CORREGIMIENTO MONDOMO"/>
    <x v="4"/>
    <s v="R"/>
    <n v="19"/>
    <s v="Cauca"/>
    <n v="19698"/>
    <x v="9"/>
    <s v="CDI SIN ARRIENDO  - INSTITUCIONAL"/>
    <x v="1"/>
    <s v="ACTIVA"/>
    <n v="1"/>
    <s v="2.53.25,80. N"/>
    <s v="76.33.13,51. O"/>
    <s v="SI"/>
    <s v="Templado"/>
    <s v="Institucional"/>
    <n v="80"/>
    <n v="80"/>
    <s v="CALIDO"/>
    <s v="INSTIT KIT 2"/>
    <n v="434256253"/>
  </r>
  <r>
    <s v="UNIDAD DE SERVICIO"/>
    <s v="NUMERO DE IDENTIFICACION TRIBUTARIA"/>
    <n v="900045402"/>
    <s v="FUNDACIONES"/>
    <n v="19"/>
    <s v="CAUCA"/>
    <n v="19532"/>
    <s v="PATIA"/>
    <s v="CAUCA"/>
    <s v="NULL"/>
    <n v="79689"/>
    <n v="19002512024"/>
    <n v="19"/>
    <x v="2"/>
    <n v="1905000104000"/>
    <s v="CDI INST CONSTRUCTORES DEL FUTURO"/>
    <x v="5"/>
    <s v="R"/>
    <n v="19"/>
    <s v="Cauca"/>
    <n v="19050"/>
    <x v="10"/>
    <s v="CDI SIN ARRIENDO  - INSTITUCIONAL"/>
    <x v="1"/>
    <s v="ACTIVA"/>
    <n v="1"/>
    <s v="02.27.9,14. N"/>
    <s v="77.14.2,03. O"/>
    <s v="SI"/>
    <s v="Templado"/>
    <s v="Institucional"/>
    <n v="160"/>
    <n v="160"/>
    <s v="CALIDO"/>
    <s v="INSTIT KIT 4"/>
    <n v="810474213"/>
  </r>
  <r>
    <s v="UNIDAD DE SERVICIO"/>
    <s v="NUMERO DE IDENTIFICACION TRIBUTARIA"/>
    <n v="800254720"/>
    <s v="ASOCIACIONES DE PADRES DE FAMILIA"/>
    <n v="19"/>
    <s v="CAUCA"/>
    <n v="19130"/>
    <s v="CAJIBIO"/>
    <s v="CAUCA"/>
    <s v="NULL"/>
    <n v="81928"/>
    <n v="19002182024"/>
    <n v="19"/>
    <x v="2"/>
    <n v="1913000057001"/>
    <s v="HOGAR INFANTIL CAJIBIO"/>
    <x v="3"/>
    <s v="C"/>
    <n v="19"/>
    <s v="Cauca"/>
    <n v="19130"/>
    <x v="11"/>
    <s v="HOGARES INFANTILES - INSTITUCIONAL"/>
    <x v="1"/>
    <s v="ACTIVA"/>
    <n v="1"/>
    <s v="2.37.17,04. N"/>
    <s v="76.34.12. O"/>
    <s v="SI"/>
    <s v="Templado"/>
    <s v="Institucional"/>
    <n v="60"/>
    <n v="60"/>
    <s v="CALIDO"/>
    <s v="INSTIT KIT 2"/>
    <n v="434256253"/>
  </r>
  <r>
    <s v="UNIDAD DE SERVICIO"/>
    <s v="NUMERO DE IDENTIFICACION TRIBUTARIA"/>
    <n v="900045402"/>
    <s v="FUNDACIONES"/>
    <n v="19"/>
    <s v="CAUCA"/>
    <n v="19532"/>
    <s v="PATIA"/>
    <s v="CAUCA"/>
    <s v="NULL"/>
    <n v="79689"/>
    <n v="19002512024"/>
    <n v="19"/>
    <x v="2"/>
    <n v="1945000125719"/>
    <s v="CDI SEMILLEROS DE PAZ DE MERCADERES"/>
    <x v="5"/>
    <s v="C"/>
    <n v="19"/>
    <s v="Cauca"/>
    <n v="19450"/>
    <x v="12"/>
    <s v="CDI SIN ARRIENDO  - INSTITUCIONAL"/>
    <x v="1"/>
    <s v="ACTIVA"/>
    <n v="1"/>
    <s v="1.47.13,81. N"/>
    <s v="77.10.1,21. O"/>
    <s v="SI"/>
    <s v="Templado"/>
    <s v="Institucional"/>
    <n v="80"/>
    <n v="80"/>
    <s v="CALIDO"/>
    <s v="INSTIT KIT 2"/>
    <n v="434256253"/>
  </r>
  <r>
    <s v="UNIDAD DE SERVICIO"/>
    <s v="NUMERO DE IDENTIFICACION TRIBUTARIA"/>
    <n v="891501775"/>
    <s v="ASOCIACIONES DE PADRES DE FAMILIA"/>
    <n v="19"/>
    <s v="CAUCA"/>
    <n v="19455"/>
    <s v="MIRANDA"/>
    <s v="CAUCA"/>
    <s v="NULL"/>
    <n v="89849"/>
    <n v="19002482025"/>
    <n v="19"/>
    <x v="2"/>
    <n v="1945500068055"/>
    <s v="HOGAR INFANTIL EL ORTIGAL"/>
    <x v="4"/>
    <s v="R"/>
    <n v="19"/>
    <s v="Cauca"/>
    <n v="19455"/>
    <x v="13"/>
    <s v="HOGAR INFANTIL – INSTITUCIONAL"/>
    <x v="1"/>
    <s v="ACTIVA"/>
    <n v="1"/>
    <s v="3.16.52,26. N"/>
    <s v="76.20.42,06. O"/>
    <s v="SI"/>
    <s v="Cálido húmedo"/>
    <s v="Institucional"/>
    <n v="95"/>
    <n v="95"/>
    <s v="CALIDO"/>
    <s v="INSTIT KIT 2"/>
    <n v="434256253"/>
  </r>
  <r>
    <s v="UNIDAD DE SERVICIO"/>
    <s v="NUMERO DE IDENTIFICACION TRIBUTARIA"/>
    <n v="800160511"/>
    <s v="ASOCIACIONES DE PADRES DE FAMILIA"/>
    <n v="19"/>
    <s v="CAUCA"/>
    <n v="19473"/>
    <s v="MORALES"/>
    <s v="CAUCA"/>
    <s v="NULL"/>
    <n v="88543"/>
    <n v="19010092024"/>
    <n v="19"/>
    <x v="2"/>
    <n v="1947300132358"/>
    <s v="HOGAR AGRUPADO  DE BIENESTAR LOS SABIOS"/>
    <x v="3"/>
    <s v="R"/>
    <n v="19"/>
    <s v="Cauca"/>
    <n v="19473"/>
    <x v="1"/>
    <s v="JARDÍN COMUNITARIO - FAMILIAR Y COMUNITARIA"/>
    <x v="0"/>
    <s v="ACTIVA"/>
    <n v="1"/>
    <s v="2.43.19,48. N"/>
    <s v="76.48.2,28. O"/>
    <s v="SI"/>
    <s v="Cálido húmedo"/>
    <s v="Comunitaria"/>
    <n v="26"/>
    <n v="26"/>
    <s v="CALIDO"/>
    <s v="COMUNITARIA KIT 2"/>
    <n v="71883851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1127154"/>
    <s v="DIANA MARCELA MENA"/>
    <x v="6"/>
    <s v="C"/>
    <n v="27"/>
    <s v="Chocó"/>
    <n v="27205"/>
    <x v="14"/>
    <s v="HCB - COMUNITARIO"/>
    <x v="0"/>
    <s v="ACTIVA"/>
    <n v="1"/>
    <s v="5.5.40,43. N"/>
    <s v="76.39.10,9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1127742"/>
    <s v="GLADYS COPETE PALACIOS"/>
    <x v="6"/>
    <s v="C"/>
    <n v="27"/>
    <s v="Chocó"/>
    <n v="27205"/>
    <x v="14"/>
    <s v="HCB - COMUNITARIO"/>
    <x v="0"/>
    <s v="ACTIVA"/>
    <n v="1"/>
    <s v="5.5.19,22. N"/>
    <s v="76.39.6,0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16781"/>
    <s v="DIANA MARCELA MORENO"/>
    <x v="6"/>
    <s v="C"/>
    <n v="27"/>
    <s v="Chocó"/>
    <n v="27250"/>
    <x v="15"/>
    <s v="HCB - COMUNITARIO"/>
    <x v="0"/>
    <s v="ACTIVA"/>
    <n v="1"/>
    <s v="4.20.31,20. N"/>
    <s v="77.0.35,4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27089"/>
    <s v="MIREYZA BURGARA SOBRICAMA"/>
    <x v="6"/>
    <s v="R"/>
    <n v="27"/>
    <s v="Chocó"/>
    <n v="27250"/>
    <x v="15"/>
    <s v="HCB - COMUNITARIO"/>
    <x v="0"/>
    <s v="ACTIVA"/>
    <n v="1"/>
    <s v="4.22.59,17. N"/>
    <s v="77.18.9,58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27245"/>
    <s v="AASTRID NEGRIA GARCIA"/>
    <x v="6"/>
    <s v="R"/>
    <n v="27"/>
    <s v="Chocó"/>
    <n v="27250"/>
    <x v="15"/>
    <s v="HCB - COMUNITARIO"/>
    <x v="0"/>
    <s v="ACTIVA"/>
    <n v="1"/>
    <s v="4.11.5,49. N"/>
    <s v="77.25.24,8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28321"/>
    <s v="ERCIMILIA GARCIA TASCON"/>
    <x v="6"/>
    <s v="R"/>
    <n v="27"/>
    <s v="Chocó"/>
    <n v="27250"/>
    <x v="15"/>
    <s v="HCB - COMUNITARIO"/>
    <x v="0"/>
    <s v="ACTIVA"/>
    <n v="1"/>
    <s v="4.12.58,85. N"/>
    <s v="77.22.1,6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40509"/>
    <s v="GISELA CHAMARRA CHAMAPURO"/>
    <x v="6"/>
    <s v="R"/>
    <n v="27"/>
    <s v="Chocó"/>
    <n v="27250"/>
    <x v="15"/>
    <s v="HCB - COMUNITARIO"/>
    <x v="0"/>
    <s v="ACTIVA"/>
    <n v="1"/>
    <s v="4.11.39,15. N"/>
    <s v="77.20.1,4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46478"/>
    <s v="LILIANA CHIRIPUA CHIRIMIA"/>
    <x v="6"/>
    <s v="R"/>
    <n v="27"/>
    <s v="Chocó"/>
    <n v="27250"/>
    <x v="15"/>
    <s v="HCB - COMUNITARIO"/>
    <x v="0"/>
    <s v="ACTIVA"/>
    <n v="1"/>
    <s v="4.19.40,17. N"/>
    <s v="77.18.9,5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1151444"/>
    <s v="MERCEDITA CHICHILINANO"/>
    <x v="6"/>
    <s v="R"/>
    <n v="27"/>
    <s v="Chocó"/>
    <n v="27250"/>
    <x v="15"/>
    <s v="HCB - COMUNITARIO"/>
    <x v="0"/>
    <s v="ACTIVA"/>
    <n v="1"/>
    <s v="4.10.7,56. N"/>
    <s v="77.22.56,2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54"/>
    <s v="LAS DELICIAS"/>
    <x v="7"/>
    <s v="R"/>
    <n v="27"/>
    <s v="Chocó"/>
    <n v="27006"/>
    <x v="16"/>
    <s v="HCB - COMUNITARIO"/>
    <x v="0"/>
    <s v="ACTIVA"/>
    <n v="1"/>
    <s v="8.22.6,37. N"/>
    <s v="77.11.35,59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67"/>
    <s v="PASTORCITOS"/>
    <x v="7"/>
    <s v="R"/>
    <n v="27"/>
    <s v="Chocó"/>
    <n v="27006"/>
    <x v="16"/>
    <s v="HCB - COMUNITARIO"/>
    <x v="0"/>
    <s v="ACTIVA"/>
    <n v="1"/>
    <s v="8.24.18,67. N"/>
    <s v="77.11.24,2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74"/>
    <s v="PEQUEÑIN ACANDI"/>
    <x v="7"/>
    <s v="R"/>
    <n v="27"/>
    <s v="Chocó"/>
    <n v="27006"/>
    <x v="16"/>
    <s v="HCB - COMUNITARIO"/>
    <x v="0"/>
    <s v="ACTIVA"/>
    <n v="1"/>
    <s v="8.19.23,35. N"/>
    <s v="77.12.4,79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78"/>
    <s v="MIS TRAVESURAS"/>
    <x v="7"/>
    <s v="C"/>
    <n v="27"/>
    <s v="Chocó"/>
    <n v="27006"/>
    <x v="16"/>
    <s v="HCB - COMUNITARIO"/>
    <x v="0"/>
    <s v="ACTIVA"/>
    <n v="1"/>
    <s v="8.30.24,03. N"/>
    <s v="77.16.38,6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588"/>
    <s v="MIS ANGELES EN UNION"/>
    <x v="7"/>
    <s v="C"/>
    <n v="27"/>
    <s v="Chocó"/>
    <n v="27006"/>
    <x v="16"/>
    <s v="HCB - COMUNITARIO"/>
    <x v="0"/>
    <s v="ACTIVA"/>
    <n v="1"/>
    <s v="8.20.48. N"/>
    <s v="77.8.5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22"/>
    <s v="DIVINO NIÑO"/>
    <x v="7"/>
    <s v="C"/>
    <n v="27"/>
    <s v="Chocó"/>
    <n v="27006"/>
    <x v="16"/>
    <s v="HCB - COMUNITARIO"/>
    <x v="0"/>
    <s v="ACTIVA"/>
    <n v="1"/>
    <s v="8.30.41,93. N"/>
    <s v="77.16.43,2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30"/>
    <s v="AMOR Y PAZ"/>
    <x v="7"/>
    <s v="R"/>
    <n v="27"/>
    <s v="Chocó"/>
    <n v="27006"/>
    <x v="16"/>
    <s v="HCB - COMUNITARIO"/>
    <x v="0"/>
    <s v="ACTIVA"/>
    <n v="1"/>
    <s v="8.21.43,97. N"/>
    <s v="77.6.35,8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32"/>
    <s v="LOS PEQUEÑINES"/>
    <x v="7"/>
    <s v="C"/>
    <n v="27"/>
    <s v="Chocó"/>
    <n v="27006"/>
    <x v="16"/>
    <s v="HCB - COMUNITARIO"/>
    <x v="0"/>
    <s v="ACTIVA"/>
    <n v="1"/>
    <s v="8.24.41. N"/>
    <s v="77.15.3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36"/>
    <s v="LOS POLLITOS ACANDI"/>
    <x v="7"/>
    <s v="C"/>
    <n v="27"/>
    <s v="Chocó"/>
    <n v="27006"/>
    <x v="16"/>
    <s v="HCB - COMUNITARIO"/>
    <x v="0"/>
    <s v="ACTIVA"/>
    <n v="1"/>
    <s v="8.21.30,67. N"/>
    <s v="77.9.57,08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38"/>
    <s v="KATIO"/>
    <x v="7"/>
    <s v="R"/>
    <n v="27"/>
    <s v="Chocó"/>
    <n v="27006"/>
    <x v="16"/>
    <s v="HCB - COMUNITARIO"/>
    <x v="0"/>
    <s v="ACTIVA"/>
    <n v="1"/>
    <s v="8.30.26,88. N"/>
    <s v="77.16.36,9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52"/>
    <s v="BABYS"/>
    <x v="7"/>
    <s v="C"/>
    <n v="27"/>
    <s v="Chocó"/>
    <n v="27006"/>
    <x v="16"/>
    <s v="HCB - COMUNITARIO"/>
    <x v="0"/>
    <s v="ACTIVA"/>
    <n v="1"/>
    <s v="8.38.2,65. N"/>
    <s v="77.20.59,9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54"/>
    <s v="LOS DELFINES"/>
    <x v="7"/>
    <s v="R"/>
    <n v="27"/>
    <s v="Chocó"/>
    <n v="27006"/>
    <x v="16"/>
    <s v="HCB - COMUNITARIO"/>
    <x v="0"/>
    <s v="ACTIVA"/>
    <n v="1"/>
    <s v="8.39.39,84. N"/>
    <s v="77.21.55,4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57"/>
    <s v="MI PEQUEÑO JARDIN"/>
    <x v="7"/>
    <s v="R"/>
    <n v="27"/>
    <s v="Chocó"/>
    <n v="27006"/>
    <x v="16"/>
    <s v="HCB - COMUNITARIO"/>
    <x v="0"/>
    <s v="ACTIVA"/>
    <n v="1"/>
    <s v="8.23.2,81. N"/>
    <s v="77.7.17,2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58"/>
    <s v="REBAÑITO"/>
    <x v="7"/>
    <s v="R"/>
    <n v="27"/>
    <s v="Chocó"/>
    <n v="27006"/>
    <x v="16"/>
    <s v="HCB - COMUNITARIO"/>
    <x v="0"/>
    <s v="ACTIVA"/>
    <n v="1"/>
    <s v="8.24.39,23. N"/>
    <s v="77.10.39,6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60"/>
    <s v="LUZ DEL MUNDO"/>
    <x v="7"/>
    <s v="R"/>
    <n v="27"/>
    <s v="Chocó"/>
    <n v="27006"/>
    <x v="16"/>
    <s v="HCB - COMUNITARIO"/>
    <x v="0"/>
    <s v="ACTIVA"/>
    <n v="1"/>
    <s v="8.23.13,02. N"/>
    <s v="77.14.47,3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61"/>
    <s v="BUEN DIOS"/>
    <x v="7"/>
    <s v="R"/>
    <n v="27"/>
    <s v="Chocó"/>
    <n v="27006"/>
    <x v="16"/>
    <s v="HCB - COMUNITARIO"/>
    <x v="0"/>
    <s v="ACTIVA"/>
    <n v="1"/>
    <s v="8.21.17,14. N"/>
    <s v="77.9.10,6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65"/>
    <s v="LAS OVEJAS"/>
    <x v="7"/>
    <s v="R"/>
    <n v="27"/>
    <s v="Chocó"/>
    <n v="27006"/>
    <x v="16"/>
    <s v="HCB - COMUNITARIO"/>
    <x v="0"/>
    <s v="ACTIVA"/>
    <n v="1"/>
    <s v="8.24.18,67. N"/>
    <s v="77.11.24,2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1667"/>
    <s v="EL REFUGIO"/>
    <x v="7"/>
    <s v="C"/>
    <n v="27"/>
    <s v="Chocó"/>
    <n v="27006"/>
    <x v="16"/>
    <s v="HCB - COMUNITARIO"/>
    <x v="0"/>
    <s v="ACTIVA"/>
    <n v="1"/>
    <s v="8.24.16,48. N"/>
    <s v="77.11.30,95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094950"/>
    <s v="LOS INFANTILES"/>
    <x v="7"/>
    <s v="C"/>
    <n v="27"/>
    <s v="Chocó"/>
    <n v="27006"/>
    <x v="16"/>
    <s v="HCB - COMUNITARIO"/>
    <x v="0"/>
    <s v="ACTIVA"/>
    <n v="1"/>
    <s v="8.24.13,49. N"/>
    <s v="77.15.33,1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132394"/>
    <s v="LAS FRONTERAS HCB"/>
    <x v="7"/>
    <s v="C"/>
    <n v="27"/>
    <s v="Chocó"/>
    <n v="27006"/>
    <x v="16"/>
    <s v="HCB - COMUNITARIO"/>
    <x v="0"/>
    <s v="ACTIVA"/>
    <n v="1"/>
    <s v="8.39.39,84. N"/>
    <s v="77.21.55,4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00600135450"/>
    <s v="ANGELITOS"/>
    <x v="7"/>
    <s v="C"/>
    <n v="27"/>
    <s v="Chocó"/>
    <n v="27006"/>
    <x v="16"/>
    <s v="HCB - COMUNITARIO"/>
    <x v="0"/>
    <s v="ACTIVA"/>
    <n v="1"/>
    <s v="8.30.30,30. N"/>
    <s v="77.16.40,1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097"/>
    <s v="FLOR MARY SUAREZ HURTADO"/>
    <x v="6"/>
    <s v="C"/>
    <n v="27"/>
    <s v="Chocó"/>
    <n v="27205"/>
    <x v="14"/>
    <s v="HCB - COMUNITARIO"/>
    <x v="0"/>
    <s v="ACTIVA"/>
    <n v="1"/>
    <s v="5.5.33,16. N"/>
    <s v="76.39.11,48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099"/>
    <s v="MARLIN ANDREA PEREA MOSQUERA "/>
    <x v="6"/>
    <s v="C"/>
    <n v="27"/>
    <s v="Chocó"/>
    <n v="27205"/>
    <x v="14"/>
    <s v="HCB - COMUNITARIO"/>
    <x v="0"/>
    <s v="ACTIVA"/>
    <n v="1"/>
    <s v="5.5.30,71. N"/>
    <s v="76.39.10,8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01"/>
    <s v="PETRONA MOSQUERA ASPRILLA"/>
    <x v="6"/>
    <s v="C"/>
    <n v="27"/>
    <s v="Chocó"/>
    <n v="27205"/>
    <x v="14"/>
    <s v="HCB - COMUNITARIO"/>
    <x v="0"/>
    <s v="ACTIVA"/>
    <n v="1"/>
    <s v="5.5.50,20. N"/>
    <s v="76.39.13,59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06"/>
    <s v="CARMEN DORILA IBARGUEN LOPEZ"/>
    <x v="6"/>
    <s v="C"/>
    <n v="27"/>
    <s v="Chocó"/>
    <n v="27205"/>
    <x v="14"/>
    <s v="HCB - COMUNITARIO"/>
    <x v="0"/>
    <s v="ACTIVA"/>
    <n v="1"/>
    <s v="5.4.22,94. N"/>
    <s v="76.38.33,9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14"/>
    <s v="GENARINA MORENO ASPRILLA"/>
    <x v="6"/>
    <s v="C"/>
    <n v="27"/>
    <s v="Chocó"/>
    <n v="27205"/>
    <x v="14"/>
    <s v="HCB - COMUNITARIO"/>
    <x v="0"/>
    <s v="ACTIVA"/>
    <n v="1"/>
    <s v="5.3.10,33. N"/>
    <s v="76.38.57,5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17"/>
    <s v="LUZ MARY PEREA RUIZ"/>
    <x v="6"/>
    <s v="C"/>
    <n v="27"/>
    <s v="Chocó"/>
    <n v="27205"/>
    <x v="14"/>
    <s v="HCB - COMUNITARIO"/>
    <x v="0"/>
    <s v="ACTIVA"/>
    <n v="1"/>
    <s v="5.5.38,63. N"/>
    <s v="76.39.18,08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120"/>
    <s v="NANCY JUDITH PALACIOS MOSQUERA"/>
    <x v="6"/>
    <s v="C"/>
    <n v="27"/>
    <s v="Chocó"/>
    <n v="27205"/>
    <x v="14"/>
    <s v="HCB - COMUNITARIO"/>
    <x v="0"/>
    <s v="ACTIVA"/>
    <n v="1"/>
    <s v="5.5.37,72. N"/>
    <s v="76.39.13,5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472"/>
    <s v="MARTHA CECILIA RIVAS ASPRILLA"/>
    <x v="6"/>
    <s v="C"/>
    <n v="27"/>
    <s v="Chocó"/>
    <n v="27205"/>
    <x v="14"/>
    <s v="HCB - COMUNITARIO"/>
    <x v="0"/>
    <s v="ACTIVA"/>
    <n v="1"/>
    <s v="5.5.3,63. N"/>
    <s v="76.39.2,0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52699"/>
    <s v="FUNDACIONES"/>
    <n v="27"/>
    <s v="CHOCÓ"/>
    <n v="27001"/>
    <s v="QUIBDO "/>
    <s v="CHOCÓ"/>
    <s v="NULL"/>
    <n v="79147"/>
    <n v="27002672023"/>
    <n v="27"/>
    <x v="3"/>
    <n v="2720500085473"/>
    <s v="ANA LUCY VELASQUEZ IBARGUEN"/>
    <x v="6"/>
    <s v="C"/>
    <n v="27"/>
    <s v="Chocó"/>
    <n v="27205"/>
    <x v="14"/>
    <s v="HCB - COMUNITARIO"/>
    <x v="0"/>
    <s v="ACTIVA"/>
    <n v="1"/>
    <s v="5.5.27,26. N"/>
    <s v="76.39.0,9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46"/>
    <s v="ARGEMIA CHAMARRA ISMARE"/>
    <x v="6"/>
    <s v="C"/>
    <n v="27"/>
    <s v="Chocó"/>
    <n v="27250"/>
    <x v="15"/>
    <s v="HCB - COMUNITARIO"/>
    <x v="0"/>
    <s v="ACTIVA"/>
    <n v="1"/>
    <s v="4.23.0,77. N"/>
    <s v="77.19.11,7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48"/>
    <s v="SAMARY GRANADOS MURILLO"/>
    <x v="6"/>
    <s v="R"/>
    <n v="27"/>
    <s v="Chocó"/>
    <n v="27250"/>
    <x v="15"/>
    <s v="HCB - COMUNITARIO"/>
    <x v="0"/>
    <s v="ACTIVA"/>
    <n v="1"/>
    <s v="4.24.46. N"/>
    <s v="77.0.3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2"/>
    <s v="KENNY VENTE VALENCIA"/>
    <x v="6"/>
    <s v="R"/>
    <n v="27"/>
    <s v="Chocó"/>
    <n v="27250"/>
    <x v="15"/>
    <s v="HCB - COMUNITARIO"/>
    <x v="0"/>
    <s v="ACTIVA"/>
    <n v="1"/>
    <s v="4.15.43,958. N"/>
    <s v="77.21.57,22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3"/>
    <s v="ROCIO CARDENAS MOSQUERA"/>
    <x v="6"/>
    <s v="C"/>
    <n v="27"/>
    <s v="Chocó"/>
    <n v="27250"/>
    <x v="15"/>
    <s v="HCB - COMUNITARIO"/>
    <x v="0"/>
    <s v="ACTIVA"/>
    <n v="1"/>
    <s v="4.15.43,958. N"/>
    <s v="77.21.57,22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4"/>
    <s v="ROSALBA BURGARA CHEUCARAMA"/>
    <x v="6"/>
    <s v="R"/>
    <n v="27"/>
    <s v="Chocó"/>
    <n v="27250"/>
    <x v="15"/>
    <s v="HCB - COMUNITARIO"/>
    <x v="0"/>
    <s v="ACTIVA"/>
    <n v="1"/>
    <s v="4.22.58,17. N"/>
    <s v="77.18.9,58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7"/>
    <s v="LUZ SOIDE WAITOTO LIZALDA"/>
    <x v="6"/>
    <s v="R"/>
    <n v="27"/>
    <s v="Chocó"/>
    <n v="27250"/>
    <x v="15"/>
    <s v="HCB - COMUNITARIO"/>
    <x v="0"/>
    <s v="ACTIVA"/>
    <n v="1"/>
    <s v="4.15.43,958. N"/>
    <s v="77.21.57,22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58"/>
    <s v="AMALFI DONISABE BULGARA"/>
    <x v="6"/>
    <s v="C"/>
    <n v="27"/>
    <s v="Chocó"/>
    <n v="27250"/>
    <x v="15"/>
    <s v="HCB - COMUNITARIO"/>
    <x v="0"/>
    <s v="ACTIVA"/>
    <n v="1"/>
    <s v="4.10.40,78. N"/>
    <s v="77.22.1,68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61"/>
    <s v="YOLENY CORDOBA VICTORIA"/>
    <x v="6"/>
    <s v="R"/>
    <n v="27"/>
    <s v="Chocó"/>
    <n v="27250"/>
    <x v="15"/>
    <s v="HCB - COMUNITARIO"/>
    <x v="0"/>
    <s v="ACTIVA"/>
    <n v="1"/>
    <s v="4.15.55,89. N"/>
    <s v="77.0.28,8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63"/>
    <s v="YENI FERNANDA GAMBOA GOMEZ"/>
    <x v="6"/>
    <s v="R"/>
    <n v="27"/>
    <s v="Chocó"/>
    <n v="27250"/>
    <x v="15"/>
    <s v="HCB - COMUNITARIO"/>
    <x v="0"/>
    <s v="ACTIVA"/>
    <n v="1"/>
    <s v="4.15.43,958. N"/>
    <s v="77.21.57,22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05064"/>
    <s v="YUDEINY CABEZON CARPIO"/>
    <x v="6"/>
    <s v="R"/>
    <n v="27"/>
    <s v="Chocó"/>
    <n v="27250"/>
    <x v="15"/>
    <s v="HCB - COMUNITARIO"/>
    <x v="0"/>
    <s v="ACTIVA"/>
    <n v="1"/>
    <s v="4.13.38,79. N"/>
    <s v="77.16.12,3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22240"/>
    <s v="EULALIA CHIRIPUA CARDENAS"/>
    <x v="6"/>
    <s v="R"/>
    <n v="27"/>
    <s v="Chocó"/>
    <n v="27250"/>
    <x v="15"/>
    <s v="HCB - COMUNITARIO"/>
    <x v="0"/>
    <s v="ACTIVA"/>
    <n v="1"/>
    <s v="4.10.27,19. N"/>
    <s v="77.14.12,8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22244"/>
    <s v="YAMILETH TASCON MOYA"/>
    <x v="6"/>
    <s v="R"/>
    <n v="27"/>
    <s v="Chocó"/>
    <n v="27250"/>
    <x v="15"/>
    <s v="HCB - COMUNITARIO"/>
    <x v="0"/>
    <s v="ACTIVA"/>
    <n v="1"/>
    <s v="4.11.39,76. N"/>
    <s v="77.20.1,4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22250"/>
    <s v="RUBIELA PIRAZA BURGARA"/>
    <x v="6"/>
    <s v="R"/>
    <n v="27"/>
    <s v="Chocó"/>
    <n v="27250"/>
    <x v="15"/>
    <s v="HCB - COMUNITARIO"/>
    <x v="0"/>
    <s v="ACTIVA"/>
    <n v="1"/>
    <s v="4.10.40,32. N"/>
    <s v="77.22.38,6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937890"/>
    <s v="FUNDACIONES"/>
    <n v="27"/>
    <s v="CHOCÓ"/>
    <n v="27001"/>
    <s v="QUIBDO "/>
    <s v="CHOCÓ"/>
    <s v="NULL"/>
    <n v="79334"/>
    <n v="27002682023"/>
    <n v="27"/>
    <x v="3"/>
    <n v="2725000122396"/>
    <s v="DENNY OCORO ROSERO"/>
    <x v="6"/>
    <s v="C"/>
    <n v="27"/>
    <s v="Chocó"/>
    <n v="27250"/>
    <x v="15"/>
    <s v="HCB - COMUNITARIO"/>
    <x v="0"/>
    <s v="ACTIVA"/>
    <n v="1"/>
    <s v="4.13.50,89. N"/>
    <s v="77.16.18,3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2979"/>
    <s v="LUZ MIRELIS MARTINEZ MORENO"/>
    <x v="8"/>
    <s v="C"/>
    <n v="27"/>
    <s v="Chocó"/>
    <n v="27425"/>
    <x v="17"/>
    <s v="HCB - COMUNITARIO"/>
    <x v="0"/>
    <s v="ACTIVA"/>
    <n v="1"/>
    <s v="6.0.10,18. N"/>
    <s v="76.46.49,69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366"/>
    <s v="ROSA EDITH ROMAÑA PALACIOS"/>
    <x v="8"/>
    <s v="R"/>
    <n v="27"/>
    <s v="Chocó"/>
    <n v="27425"/>
    <x v="17"/>
    <s v="HCB - COMUNITARIO"/>
    <x v="0"/>
    <s v="ACTIVA"/>
    <n v="1"/>
    <s v="6.5.26,47. N"/>
    <s v="76.43.39,5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385"/>
    <s v="ELSA MARIA CORDOBA PALACIOS"/>
    <x v="8"/>
    <s v="R"/>
    <n v="27"/>
    <s v="Chocó"/>
    <n v="27425"/>
    <x v="17"/>
    <s v="HCB - COMUNITARIO"/>
    <x v="0"/>
    <s v="ACTIVA"/>
    <n v="1"/>
    <s v="6.3.12,75. N"/>
    <s v="76.45.45,7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386"/>
    <s v="JULIA ISABEL CHAVERRA "/>
    <x v="8"/>
    <s v="R"/>
    <n v="27"/>
    <s v="Chocó"/>
    <n v="27425"/>
    <x v="17"/>
    <s v="HCB - COMUNITARIO"/>
    <x v="0"/>
    <s v="ACTIVA"/>
    <n v="1"/>
    <s v="5.53.31,93. N"/>
    <s v="76.42.51,5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392"/>
    <s v="NURIS NELBA MENA ORTIZ"/>
    <x v="8"/>
    <s v="C"/>
    <n v="27"/>
    <s v="Chocó"/>
    <n v="27425"/>
    <x v="17"/>
    <s v="HCB - COMUNITARIO"/>
    <x v="0"/>
    <s v="ACTIVA"/>
    <n v="1"/>
    <s v="5.59.11,71. N"/>
    <s v="76.53.5,4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01"/>
    <s v="GENARA MAYO CHAVERRA "/>
    <x v="8"/>
    <s v="R"/>
    <n v="27"/>
    <s v="Chocó"/>
    <n v="27425"/>
    <x v="17"/>
    <s v="HCB - COMUNITARIO"/>
    <x v="0"/>
    <s v="ACTIVA"/>
    <n v="1"/>
    <s v="5.59.27,29. N"/>
    <s v="76.44.52,75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10"/>
    <s v="ARCADIA  CHAVERRA GAMBOA"/>
    <x v="8"/>
    <s v="C"/>
    <n v="27"/>
    <s v="Chocó"/>
    <n v="27425"/>
    <x v="17"/>
    <s v="HCB - COMUNITARIO"/>
    <x v="0"/>
    <s v="ACTIVA"/>
    <n v="1"/>
    <s v="5.53.48,83. N"/>
    <s v="76.43.30,25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14"/>
    <s v="CLAMIDES REYES TORRES"/>
    <x v="8"/>
    <s v="C"/>
    <n v="27"/>
    <s v="Chocó"/>
    <n v="27425"/>
    <x v="17"/>
    <s v="HCB - COMUNITARIO"/>
    <x v="0"/>
    <s v="ACTIVA"/>
    <n v="1"/>
    <s v="5.53.52,43. N"/>
    <s v="76.43.43,8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33"/>
    <s v="CENOBIA PADILLA MOSQUERA"/>
    <x v="8"/>
    <s v="R"/>
    <n v="27"/>
    <s v="Chocó"/>
    <n v="27425"/>
    <x v="17"/>
    <s v="HCB - COMUNITARIO"/>
    <x v="0"/>
    <s v="ACTIVA"/>
    <n v="1"/>
    <s v="5.59.56,20. N"/>
    <s v="76.46.20,3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43"/>
    <s v="MARIA BERENICE ASPRILLA MORENO"/>
    <x v="8"/>
    <s v="R"/>
    <n v="27"/>
    <s v="Chocó"/>
    <n v="27425"/>
    <x v="17"/>
    <s v="HCB - COMUNITARIO"/>
    <x v="0"/>
    <s v="ACTIVA"/>
    <n v="1"/>
    <s v="6.0.10,18. N"/>
    <s v="76.46.49,69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49"/>
    <s v="ANA JOAQUINA MOSQUERA MOYA"/>
    <x v="8"/>
    <s v="R"/>
    <n v="27"/>
    <s v="Chocó"/>
    <n v="27425"/>
    <x v="17"/>
    <s v="HCB - COMUNITARIO"/>
    <x v="0"/>
    <s v="ACTIVA"/>
    <n v="1"/>
    <s v="6.0.16,15. N"/>
    <s v="76.46.45,13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66"/>
    <s v="DORILA ENEIDA ROMAÑA PEREZ"/>
    <x v="8"/>
    <s v="R"/>
    <n v="27"/>
    <s v="Chocó"/>
    <n v="27425"/>
    <x v="17"/>
    <s v="HCB - COMUNITARIO"/>
    <x v="0"/>
    <s v="ACTIVA"/>
    <n v="1"/>
    <s v="6.6.2,92. N"/>
    <s v="76.34.51,65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71"/>
    <s v="ZUNILDA GARCIA SALAS"/>
    <x v="8"/>
    <s v="R"/>
    <n v="27"/>
    <s v="Chocó"/>
    <n v="27425"/>
    <x v="17"/>
    <s v="HCB - COMUNITARIO"/>
    <x v="0"/>
    <s v="ACTIVA"/>
    <n v="1"/>
    <s v="6.4.29,50. N"/>
    <s v="76.33.12,9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74"/>
    <s v="EUSTAQUIA PANESSO SALAS"/>
    <x v="8"/>
    <s v="R"/>
    <n v="27"/>
    <s v="Chocó"/>
    <n v="27425"/>
    <x v="17"/>
    <s v="HCB - COMUNITARIO"/>
    <x v="0"/>
    <s v="ACTIVA"/>
    <n v="1"/>
    <s v="6.7.7,73. N"/>
    <s v="76.35.18,7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79"/>
    <s v="MILSA PEREA MARTINEZ"/>
    <x v="8"/>
    <s v="R"/>
    <n v="27"/>
    <s v="Chocó"/>
    <n v="27425"/>
    <x v="17"/>
    <s v="HCB - COMUNITARIO"/>
    <x v="0"/>
    <s v="ACTIVA"/>
    <n v="1"/>
    <s v="6.6.30,54. N"/>
    <s v="76.35.30,5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3481"/>
    <s v="LUZ DARY MOSQUERA CUESTA"/>
    <x v="8"/>
    <s v="R"/>
    <n v="27"/>
    <s v="Chocó"/>
    <n v="27425"/>
    <x v="17"/>
    <s v="HCB - COMUNITARIO"/>
    <x v="0"/>
    <s v="ACTIVA"/>
    <n v="1"/>
    <s v="6.7.16,21. N"/>
    <s v="76.35.40,7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089386"/>
    <s v="ROQUELINA MENA SANTOS"/>
    <x v="8"/>
    <s v="C"/>
    <n v="27"/>
    <s v="Chocó"/>
    <n v="27425"/>
    <x v="17"/>
    <s v="HCB - COMUNITARIO"/>
    <x v="0"/>
    <s v="ACTIVA"/>
    <n v="1"/>
    <s v="5.54.41,19. N"/>
    <s v="76.43.43,5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100309"/>
    <s v="DIANA ROCIO PEREA CUESTA"/>
    <x v="8"/>
    <s v="C"/>
    <n v="27"/>
    <s v="Chocó"/>
    <n v="27425"/>
    <x v="17"/>
    <s v="HCB - COMUNITARIO"/>
    <x v="0"/>
    <s v="ACTIVA"/>
    <n v="1"/>
    <s v="6.6.12,17. N"/>
    <s v="76.34.52,0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1762"/>
    <s v="ASOCIACIONES DE PADRES DE FAMILIA"/>
    <n v="27"/>
    <s v="CHOCÓ"/>
    <n v="27615"/>
    <s v="RIOSUCIO "/>
    <s v="CHOCÓ"/>
    <s v="NULL"/>
    <n v="79146"/>
    <n v="27002632023"/>
    <n v="27"/>
    <x v="3"/>
    <n v="2742500136575"/>
    <s v="YAMILETH MARTINEZ CUESTA"/>
    <x v="8"/>
    <s v="R"/>
    <n v="27"/>
    <s v="Chocó"/>
    <n v="27425"/>
    <x v="17"/>
    <s v="HCB - COMUNITARIO"/>
    <x v="0"/>
    <s v="ACTIVA"/>
    <n v="1"/>
    <s v="6.5.25,97. N"/>
    <s v="76.43.39,4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780"/>
    <s v="HOGAR LUZ EMILSE RUIZ"/>
    <x v="6"/>
    <s v="C"/>
    <n v="27"/>
    <s v="Chocó"/>
    <n v="27450"/>
    <x v="18"/>
    <s v="HCB - COMUNITARIO"/>
    <x v="0"/>
    <s v="ACTIVA"/>
    <n v="1"/>
    <s v="5.5.54,14. N"/>
    <s v="76.41.42,9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783"/>
    <s v="HOGAR ANA SOFIA CORDOBA"/>
    <x v="6"/>
    <s v="C"/>
    <n v="27"/>
    <s v="Chocó"/>
    <n v="27450"/>
    <x v="18"/>
    <s v="HCB - COMUNITARIO"/>
    <x v="0"/>
    <s v="ACTIVA"/>
    <n v="1"/>
    <s v="5.5.54,14. N"/>
    <s v="76.41.42,9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796"/>
    <s v="HOGAR BALDOINA MOSQUERA"/>
    <x v="6"/>
    <s v="C"/>
    <n v="27"/>
    <s v="Chocó"/>
    <n v="27450"/>
    <x v="18"/>
    <s v="HCB - COMUNITARIO"/>
    <x v="0"/>
    <s v="ACTIVA"/>
    <n v="1"/>
    <s v="5.5.54,14. N"/>
    <s v="76.41.42,9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803"/>
    <s v="HOGAR EDUVICIA"/>
    <x v="6"/>
    <s v="R"/>
    <n v="27"/>
    <s v="Chocó"/>
    <n v="27450"/>
    <x v="18"/>
    <s v="HCB - COMUNITARIO"/>
    <x v="0"/>
    <s v="ACTIVA"/>
    <n v="1"/>
    <s v="4.58.50. N"/>
    <s v="76.47.1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1807"/>
    <s v="HOGAR MARITZA VALENCIA"/>
    <x v="6"/>
    <s v="R"/>
    <n v="27"/>
    <s v="Chocó"/>
    <n v="27450"/>
    <x v="18"/>
    <s v="HCB - COMUNITARIO"/>
    <x v="0"/>
    <s v="ACTIVA"/>
    <n v="1"/>
    <s v="4.41.17,718. N"/>
    <s v="76.56.2,589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585"/>
    <s v="DIANA MARCELA GUATICO CHIRIPUA"/>
    <x v="6"/>
    <s v="R"/>
    <n v="27"/>
    <s v="Chocó"/>
    <n v="27450"/>
    <x v="18"/>
    <s v="HCB - COMUNITARIO"/>
    <x v="0"/>
    <s v="ACTIVA"/>
    <n v="1"/>
    <s v="4.50.14. N"/>
    <s v="76.52.2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586"/>
    <s v="HOGAR ANA GERMANIA"/>
    <x v="6"/>
    <s v="R"/>
    <n v="27"/>
    <s v="Chocó"/>
    <n v="27450"/>
    <x v="18"/>
    <s v="HCB - COMUNITARIO"/>
    <x v="0"/>
    <s v="ACTIVA"/>
    <n v="1"/>
    <s v="5.4.35. N"/>
    <s v="76.43.4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588"/>
    <s v="HOGAR VIRGELINA"/>
    <x v="6"/>
    <s v="R"/>
    <n v="27"/>
    <s v="Chocó"/>
    <n v="27450"/>
    <x v="18"/>
    <s v="HCB - COMUNITARIO"/>
    <x v="0"/>
    <s v="ACTIVA"/>
    <n v="1"/>
    <s v="5.4.6. N"/>
    <s v="76.43.15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595"/>
    <s v="HOGAR ILBANA"/>
    <x v="6"/>
    <s v="R"/>
    <n v="27"/>
    <s v="Chocó"/>
    <n v="27450"/>
    <x v="18"/>
    <s v="HCB - COMUNITARIO"/>
    <x v="0"/>
    <s v="ACTIVA"/>
    <n v="1"/>
    <s v="4.48.8. N"/>
    <s v="76.52.2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4606"/>
    <s v="HOGAR YANETH MURILLO MURILLO"/>
    <x v="6"/>
    <s v="C"/>
    <n v="27"/>
    <s v="Chocó"/>
    <n v="27450"/>
    <x v="18"/>
    <s v="HCB - COMUNITARIO"/>
    <x v="0"/>
    <s v="ACTIVA"/>
    <n v="1"/>
    <s v="5.5.49,69. N"/>
    <s v="76.41.41,6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13"/>
    <s v="HOGAR MARIA ENEIDA"/>
    <x v="6"/>
    <s v="R"/>
    <n v="27"/>
    <s v="Chocó"/>
    <n v="27450"/>
    <x v="18"/>
    <s v="HCB - COMUNITARIO"/>
    <x v="0"/>
    <s v="ACTIVA"/>
    <n v="1"/>
    <s v="4.47.6. N"/>
    <s v="76.50.1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20"/>
    <s v="HOGAR MARIA DOMINGA"/>
    <x v="6"/>
    <s v="R"/>
    <n v="27"/>
    <s v="Chocó"/>
    <n v="27450"/>
    <x v="18"/>
    <s v="HCB - COMUNITARIO"/>
    <x v="0"/>
    <s v="ACTIVA"/>
    <n v="1"/>
    <s v="4.48.3,565. N"/>
    <s v="76.52.22,34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24"/>
    <s v="HOGAR MARIA MABELIS"/>
    <x v="6"/>
    <s v="R"/>
    <n v="27"/>
    <s v="Chocó"/>
    <n v="27450"/>
    <x v="18"/>
    <s v="HCB - COMUNITARIO"/>
    <x v="0"/>
    <s v="ACTIVA"/>
    <n v="1"/>
    <s v="4.48.1,018. N"/>
    <s v="76.52.21,778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27"/>
    <s v="HOGAR CLAUDIA MARITZA CUESTA"/>
    <x v="6"/>
    <s v="R"/>
    <n v="27"/>
    <s v="Chocó"/>
    <n v="27450"/>
    <x v="18"/>
    <s v="HCB - COMUNITARIO"/>
    <x v="0"/>
    <s v="ACTIVA"/>
    <n v="1"/>
    <s v="4.47.6. N"/>
    <s v="76.50.1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30"/>
    <s v="HOGAR ANA CELESTINA"/>
    <x v="6"/>
    <s v="R"/>
    <n v="27"/>
    <s v="Chocó"/>
    <n v="27450"/>
    <x v="18"/>
    <s v="HCB - COMUNITARIO"/>
    <x v="0"/>
    <s v="ACTIVA"/>
    <n v="1"/>
    <s v="4.54.10. N"/>
    <s v="76.50.45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095234"/>
    <s v="HOGAR MARLENY RODRIGUEZ"/>
    <x v="6"/>
    <s v="C"/>
    <n v="27"/>
    <s v="Chocó"/>
    <n v="27450"/>
    <x v="18"/>
    <s v="HCB - COMUNITARIO"/>
    <x v="0"/>
    <s v="ACTIVA"/>
    <n v="1"/>
    <s v="5.5.32,61. N"/>
    <s v="76.41.21,7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56"/>
    <s v="HOGAR YENIFER LONGA"/>
    <x v="6"/>
    <s v="R"/>
    <n v="27"/>
    <s v="Chocó"/>
    <n v="27450"/>
    <x v="18"/>
    <s v="HCB - COMUNITARIO"/>
    <x v="0"/>
    <s v="ACTIVA"/>
    <n v="1"/>
    <s v="5.5.32,61. N"/>
    <s v="76.41.21,7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57"/>
    <s v="HOGAR MARIA LILIANA RIVAS"/>
    <x v="6"/>
    <s v="R"/>
    <n v="27"/>
    <s v="Chocó"/>
    <n v="27450"/>
    <x v="18"/>
    <s v="HCB - COMUNITARIO"/>
    <x v="0"/>
    <s v="ACTIVA"/>
    <n v="1"/>
    <s v="4.56.25,1412. N"/>
    <s v="76.31.55,18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58"/>
    <s v="ALBALINDA OSORIO"/>
    <x v="6"/>
    <s v="R"/>
    <n v="27"/>
    <s v="Chocó"/>
    <n v="27450"/>
    <x v="18"/>
    <s v="HCB - COMUNITARIO"/>
    <x v="0"/>
    <s v="ACTIVA"/>
    <n v="1"/>
    <s v="4.50.14. N"/>
    <s v="76.52.2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59"/>
    <s v="HOGAR CECILIA RIVAS"/>
    <x v="6"/>
    <s v="R"/>
    <n v="27"/>
    <s v="Chocó"/>
    <n v="27450"/>
    <x v="18"/>
    <s v="HCB - COMUNITARIO"/>
    <x v="0"/>
    <s v="ACTIVA"/>
    <n v="1"/>
    <s v="5.4.6. N"/>
    <s v="76.43.15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60"/>
    <s v="HOGAR YENSY DOMINGUEZ"/>
    <x v="6"/>
    <s v="R"/>
    <n v="27"/>
    <s v="Chocó"/>
    <n v="27450"/>
    <x v="18"/>
    <s v="HCB - COMUNITARIO"/>
    <x v="0"/>
    <s v="ACTIVA"/>
    <n v="1"/>
    <s v="4.41.17,718. N"/>
    <s v="76.56.2,589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61"/>
    <s v="HOGAR CRUZ ELENA LOPEZ"/>
    <x v="6"/>
    <s v="R"/>
    <n v="27"/>
    <s v="Chocó"/>
    <n v="27450"/>
    <x v="18"/>
    <s v="HCB - COMUNITARIO"/>
    <x v="0"/>
    <s v="ACTIVA"/>
    <n v="1"/>
    <s v="4.41.23,861. N"/>
    <s v="76.55.47,86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63"/>
    <s v="HOGAR DAISY VALENCIA"/>
    <x v="6"/>
    <s v="R"/>
    <n v="27"/>
    <s v="Chocó"/>
    <n v="27450"/>
    <x v="18"/>
    <s v="HCB - COMUNITARIO"/>
    <x v="0"/>
    <s v="ACTIVA"/>
    <n v="1"/>
    <s v="4.52.40,807. N"/>
    <s v="76.51.50,12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45000112565"/>
    <s v="HOGAR NILSA MURILLO"/>
    <x v="6"/>
    <s v="R"/>
    <n v="27"/>
    <s v="Chocó"/>
    <n v="27450"/>
    <x v="18"/>
    <s v="HCB - COMUNITARIO"/>
    <x v="0"/>
    <s v="ACTIVA"/>
    <n v="1"/>
    <s v="4.52.40,807. N"/>
    <s v="76.51.50,12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05"/>
    <s v="HOGAR LIBER"/>
    <x v="6"/>
    <s v="C"/>
    <n v="27"/>
    <s v="Chocó"/>
    <n v="27745"/>
    <x v="19"/>
    <s v="HCB - COMUNITARIO"/>
    <x v="0"/>
    <s v="ACTIVA"/>
    <n v="1"/>
    <s v="4.45.2,62. N"/>
    <s v="76.49.4,99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06"/>
    <s v="HOGAR OLGA LUCIA MORENO"/>
    <x v="6"/>
    <s v="R"/>
    <n v="27"/>
    <s v="Chocó"/>
    <n v="27745"/>
    <x v="19"/>
    <s v="HCB - COMUNITARIO"/>
    <x v="0"/>
    <s v="ACTIVA"/>
    <n v="1"/>
    <s v="4.45.2,62. N"/>
    <s v="76.49.4,99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07"/>
    <s v="HOGAR LUZ MARINA PALACIOS"/>
    <x v="6"/>
    <s v="R"/>
    <n v="27"/>
    <s v="Chocó"/>
    <n v="27745"/>
    <x v="19"/>
    <s v="HCB - COMUNITARIO"/>
    <x v="0"/>
    <s v="ACTIVA"/>
    <n v="1"/>
    <s v="4.39.52,722. N"/>
    <s v="76.42.52,72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08"/>
    <s v="HOGAR KAREN"/>
    <x v="6"/>
    <s v="R"/>
    <n v="27"/>
    <s v="Chocó"/>
    <n v="27745"/>
    <x v="19"/>
    <s v="HCB - COMUNITARIO"/>
    <x v="0"/>
    <s v="ACTIVA"/>
    <n v="1"/>
    <s v="4.47.50,082. N"/>
    <s v="76.40.28,448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09"/>
    <s v="HOGAR MARTHA LUCIA HERNANDEZ"/>
    <x v="6"/>
    <s v="R"/>
    <n v="27"/>
    <s v="Chocó"/>
    <n v="27745"/>
    <x v="19"/>
    <s v="HCB - COMUNITARIO"/>
    <x v="0"/>
    <s v="ACTIVA"/>
    <n v="1"/>
    <s v="4.39.11,02. N"/>
    <s v="76.38.39,0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0"/>
    <s v="HOGAR MARIA AYDENSA BARAHONA"/>
    <x v="6"/>
    <s v="R"/>
    <n v="27"/>
    <s v="Chocó"/>
    <n v="27745"/>
    <x v="19"/>
    <s v="HCB - COMUNITARIO"/>
    <x v="0"/>
    <s v="ACTIVA"/>
    <n v="1"/>
    <s v="4.45.2,62. N"/>
    <s v="76.49.4,99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12"/>
    <s v="HOGAR ANA MARA CARAMPAIMA 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3"/>
    <s v="HOGAR DIANA MARIA MORENO"/>
    <x v="6"/>
    <s v="R"/>
    <n v="27"/>
    <s v="Chocó"/>
    <n v="27745"/>
    <x v="19"/>
    <s v="HCB - COMUNITARIO"/>
    <x v="0"/>
    <s v="ACTIVA"/>
    <n v="1"/>
    <s v="4.41.40,85. N"/>
    <s v="76.45.52,12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14"/>
    <s v="HOGAR LUZ MERI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6"/>
    <s v="HOGAR ELSA MARIA TOVAR"/>
    <x v="6"/>
    <s v="C"/>
    <n v="27"/>
    <s v="Chocó"/>
    <n v="27745"/>
    <x v="19"/>
    <s v="HCB - COMUNITARIO"/>
    <x v="0"/>
    <s v="ACTIVA"/>
    <n v="1"/>
    <s v="4.39.11,02. N"/>
    <s v="76.38.39,01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7"/>
    <s v="HOGAR ALBA ISABEL RIVAS"/>
    <x v="6"/>
    <s v="C"/>
    <n v="27"/>
    <s v="Chocó"/>
    <n v="27745"/>
    <x v="19"/>
    <s v="HCB - COMUNITARIO"/>
    <x v="0"/>
    <s v="ACTIVA"/>
    <n v="1"/>
    <s v="4.39.11,02. N"/>
    <s v="76.38.39,01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19"/>
    <s v="HOGAR MARIA RUBIELA MURILLO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20"/>
    <s v="HOGAR MIRIAN LILIANA RIVAS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83202"/>
    <n v="27002092024"/>
    <n v="27"/>
    <x v="3"/>
    <n v="2774500092021"/>
    <s v="HOGAR ENEIDA CELESTINA MURILLO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92975"/>
    <s v="ASOCIACIONES DE PADRES DE FAMILIA"/>
    <n v="27"/>
    <s v="CHOCÓ"/>
    <n v="27361"/>
    <s v="ISTMINA"/>
    <s v="CHOCÓ"/>
    <s v="NULL"/>
    <n v="79341"/>
    <n v="27002692023"/>
    <n v="27"/>
    <x v="3"/>
    <n v="2774500092023"/>
    <s v="HOGAR DEMETRIA RIVAS"/>
    <x v="6"/>
    <s v="R"/>
    <n v="27"/>
    <s v="Chocó"/>
    <n v="27745"/>
    <x v="19"/>
    <s v="HCB - COMUNITARIO"/>
    <x v="0"/>
    <s v="ACTIVA"/>
    <n v="1"/>
    <s v="4.39.11,01. N"/>
    <s v="76.38.39,01. O"/>
    <s v="SI"/>
    <s v="Cálido húmedo"/>
    <s v="Comunitaria"/>
    <n v="10"/>
    <s v="NULL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89232"/>
    <s v="CARITAS FELICES UNGUIA"/>
    <x v="7"/>
    <s v="C"/>
    <n v="27"/>
    <s v="Chocó"/>
    <n v="27800"/>
    <x v="20"/>
    <s v="HCB - COMUNITARIO"/>
    <x v="0"/>
    <s v="ACTIVA"/>
    <n v="1"/>
    <s v="8.0.29,87. N"/>
    <s v="77.0.7,89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89290"/>
    <s v="CARIÑO DE TIA"/>
    <x v="7"/>
    <s v="C"/>
    <n v="27"/>
    <s v="Chocó"/>
    <n v="27800"/>
    <x v="20"/>
    <s v="HCB - COMUNITARIO"/>
    <x v="0"/>
    <s v="ACTIVA"/>
    <n v="1"/>
    <s v="8.1.6,23. N"/>
    <s v="77.0.7,54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507"/>
    <s v="DIOS ES AMOR"/>
    <x v="7"/>
    <s v="C"/>
    <n v="27"/>
    <s v="Chocó"/>
    <n v="27800"/>
    <x v="20"/>
    <s v="HCB - COMUNITARIO"/>
    <x v="0"/>
    <s v="ACTIVA"/>
    <n v="1"/>
    <s v="8.2.27. N"/>
    <s v="77.5.17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688"/>
    <s v="LAS PALMERAS"/>
    <x v="7"/>
    <s v="R"/>
    <n v="27"/>
    <s v="Chocó"/>
    <n v="27800"/>
    <x v="20"/>
    <s v="HCB - COMUNITARIO"/>
    <x v="0"/>
    <s v="ACTIVA"/>
    <n v="1"/>
    <s v="8.1.50. N"/>
    <s v="77.4.53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63"/>
    <s v="MI CUNITA"/>
    <x v="7"/>
    <s v="C"/>
    <n v="27"/>
    <s v="Chocó"/>
    <n v="27800"/>
    <x v="20"/>
    <s v="HCB - COMUNITARIO"/>
    <x v="0"/>
    <s v="ACTIVA"/>
    <n v="1"/>
    <s v="8.11.45,07. N"/>
    <s v="77.1.21,80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65"/>
    <s v="EL JARDIN"/>
    <x v="7"/>
    <s v="C"/>
    <n v="27"/>
    <s v="Chocó"/>
    <n v="27800"/>
    <x v="20"/>
    <s v="HCB - COMUNITARIO"/>
    <x v="0"/>
    <s v="ACTIVA"/>
    <n v="1"/>
    <s v="8.17.2,99. N"/>
    <s v="77.8.31,14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68"/>
    <s v="MI FELICIDAD"/>
    <x v="7"/>
    <s v="C"/>
    <n v="27"/>
    <s v="Chocó"/>
    <n v="27800"/>
    <x v="20"/>
    <s v="HCB - COMUNITARIO"/>
    <x v="0"/>
    <s v="ACTIVA"/>
    <n v="1"/>
    <s v="8.17.8,76. N"/>
    <s v="77.8.29,27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71"/>
    <s v="MI RANCHITO"/>
    <x v="7"/>
    <s v="C"/>
    <n v="27"/>
    <s v="Chocó"/>
    <n v="27800"/>
    <x v="20"/>
    <s v="HCB - COMUNITARIO"/>
    <x v="0"/>
    <s v="ACTIVA"/>
    <n v="1"/>
    <s v="8.16.59,01. N"/>
    <s v="77.8.17,76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75"/>
    <s v="MI PRIMER HOGAR"/>
    <x v="7"/>
    <s v="C"/>
    <n v="27"/>
    <s v="Chocó"/>
    <n v="27800"/>
    <x v="20"/>
    <s v="HCB - COMUNITARIO"/>
    <x v="0"/>
    <s v="ACTIVA"/>
    <n v="1"/>
    <s v="8.18.26,22. N"/>
    <s v="77.4.32,72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77"/>
    <s v="LOS ENANITOS CRECEN"/>
    <x v="7"/>
    <s v="C"/>
    <n v="27"/>
    <s v="Chocó"/>
    <n v="27800"/>
    <x v="20"/>
    <s v="HCB - COMUNITARIO"/>
    <x v="0"/>
    <s v="ACTIVA"/>
    <n v="1"/>
    <s v="8.18.18,62. N"/>
    <s v="77.4.33,37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85"/>
    <s v="LA SONRISA DEL NIÑO"/>
    <x v="7"/>
    <s v="C"/>
    <n v="27"/>
    <s v="Chocó"/>
    <n v="27800"/>
    <x v="20"/>
    <s v="HCB - COMUNITARIO"/>
    <x v="0"/>
    <s v="ACTIVA"/>
    <n v="1"/>
    <s v="8.1.4,44. N"/>
    <s v="77.0.8,22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86"/>
    <s v="EL CARINITO"/>
    <x v="7"/>
    <s v="C"/>
    <n v="27"/>
    <s v="Chocó"/>
    <n v="27800"/>
    <x v="20"/>
    <s v="HCB - COMUNITARIO"/>
    <x v="0"/>
    <s v="ACTIVA"/>
    <n v="1"/>
    <s v="8.11.18,99. N"/>
    <s v="77.4.57,30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798"/>
    <s v="MIS ANGELITOS"/>
    <x v="7"/>
    <s v="C"/>
    <n v="27"/>
    <s v="Chocó"/>
    <n v="27800"/>
    <x v="20"/>
    <s v="HCB - COMUNITARIO"/>
    <x v="0"/>
    <s v="ACTIVA"/>
    <n v="1"/>
    <s v="8.1.6,15. N"/>
    <s v="77.0.5,23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811"/>
    <s v="EL JARDIN 2"/>
    <x v="7"/>
    <s v="C"/>
    <n v="27"/>
    <s v="Chocó"/>
    <n v="27800"/>
    <x v="20"/>
    <s v="HCB - COMUNITARIO"/>
    <x v="0"/>
    <s v="ACTIVA"/>
    <n v="1"/>
    <s v="8.1.6,20. N"/>
    <s v="77.0.5,33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817"/>
    <s v="GRACIAS A DIOS"/>
    <x v="7"/>
    <s v="R"/>
    <n v="27"/>
    <s v="Chocó"/>
    <n v="27800"/>
    <x v="20"/>
    <s v="HCB - COMUNITARIO"/>
    <x v="0"/>
    <s v="ACTIVA"/>
    <n v="1"/>
    <s v="7.58.18. N"/>
    <s v="77.0.38,97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74776"/>
    <s v="ASOCIACIONES DE PADRES DE FAMILIA"/>
    <n v="27"/>
    <s v="CHOCÓ"/>
    <n v="27615"/>
    <s v="RIOSUCIO "/>
    <s v="CHOCÓ"/>
    <s v="NULL"/>
    <n v="83226"/>
    <n v="27002132024"/>
    <n v="27"/>
    <x v="3"/>
    <n v="2780000091862"/>
    <s v="LOS ANGELITOS"/>
    <x v="7"/>
    <s v="C"/>
    <n v="27"/>
    <s v="Chocó"/>
    <n v="27800"/>
    <x v="20"/>
    <s v="HCB - COMUNITARIO"/>
    <x v="0"/>
    <s v="ACTIVA"/>
    <n v="1"/>
    <s v="8.1.9,4. N"/>
    <s v="77.0.8,19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1338"/>
    <s v="AMOR Y PAZ"/>
    <x v="9"/>
    <s v="C"/>
    <n v="95"/>
    <s v="Guaviare"/>
    <n v="95001"/>
    <x v="21"/>
    <s v="HCB - COMUNITARIO"/>
    <x v="0"/>
    <s v="ACTIVA"/>
    <n v="1"/>
    <s v="2.33.20,40. N"/>
    <s v="72.37.55,52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3623"/>
    <s v="LA PEQUEÑA LUCY"/>
    <x v="9"/>
    <s v="C"/>
    <n v="95"/>
    <s v="Guaviare"/>
    <n v="95001"/>
    <x v="21"/>
    <s v="HCB - COMUNITARIO"/>
    <x v="0"/>
    <s v="ACTIVA"/>
    <n v="1"/>
    <s v="2.33.38,3328. N"/>
    <s v="72.37.49,324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3632"/>
    <s v="PIOLIN"/>
    <x v="9"/>
    <s v="C"/>
    <n v="95"/>
    <s v="Guaviare"/>
    <n v="95001"/>
    <x v="21"/>
    <s v="HCB - COMUNITARIO"/>
    <x v="0"/>
    <s v="ACTIVA"/>
    <n v="1"/>
    <s v="2.34.47,66. N"/>
    <s v="72.38.26,26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3841"/>
    <s v="SEMILLITAS DEL MAÑANA"/>
    <x v="9"/>
    <s v="C"/>
    <n v="95"/>
    <s v="Guaviare"/>
    <n v="95001"/>
    <x v="21"/>
    <s v="HCB - COMUNITARIO"/>
    <x v="0"/>
    <s v="ACTIVA"/>
    <n v="1"/>
    <s v="2.33.35,96. N"/>
    <s v="72.38.38,89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6855"/>
    <s v="LAS TRAVESURAS"/>
    <x v="9"/>
    <s v="C"/>
    <n v="95"/>
    <s v="Guaviare"/>
    <n v="95001"/>
    <x v="21"/>
    <s v="HCB - COMUNITARIO"/>
    <x v="0"/>
    <s v="ACTIVA"/>
    <n v="1"/>
    <s v="2.34.33,0. N"/>
    <s v="72.38.3,5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1117958"/>
    <s v="GOTICAS DE AMOR"/>
    <x v="9"/>
    <s v="C"/>
    <n v="95"/>
    <s v="Guaviare"/>
    <n v="95001"/>
    <x v="21"/>
    <s v="HCB - COMUNITARIO"/>
    <x v="0"/>
    <s v="ACTIVA"/>
    <n v="1"/>
    <s v="2.33.23,29. N"/>
    <s v="72.38.36,27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36714"/>
    <s v="CARITAS FELICES"/>
    <x v="9"/>
    <s v="C"/>
    <n v="95"/>
    <s v="Guaviare"/>
    <n v="95001"/>
    <x v="21"/>
    <s v="HCB - COMUNITARIO"/>
    <x v="0"/>
    <s v="ACTIVA"/>
    <n v="1"/>
    <s v="2.33.55,17. N"/>
    <s v="72.38.40,95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38421"/>
    <s v="CARITAS TIERNAS"/>
    <x v="9"/>
    <s v="C"/>
    <n v="95"/>
    <s v="Guaviare"/>
    <n v="95001"/>
    <x v="21"/>
    <s v="HCB - COMUNITARIO"/>
    <x v="0"/>
    <s v="ACTIVA"/>
    <n v="1"/>
    <s v="2.33.13,43. N"/>
    <s v="72.38.22,22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38901"/>
    <s v="LOS SIMPSON"/>
    <x v="9"/>
    <s v="C"/>
    <n v="95"/>
    <s v="Guaviare"/>
    <n v="95001"/>
    <x v="21"/>
    <s v="HCB - COMUNITARIO"/>
    <x v="0"/>
    <s v="ACTIVA"/>
    <n v="1"/>
    <s v="2.33.14,44. N"/>
    <s v="72.38.29,21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44638"/>
    <s v="MI DULCE REFUGIO"/>
    <x v="9"/>
    <s v="C"/>
    <n v="95"/>
    <s v="Guaviare"/>
    <n v="95001"/>
    <x v="21"/>
    <s v="HCB - COMUNITARIO"/>
    <x v="0"/>
    <s v="ACTIVA"/>
    <n v="1"/>
    <s v="2.33.23,47. N"/>
    <s v="72.38.36,86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05"/>
    <s v="LOS BAMBIS"/>
    <x v="9"/>
    <s v="C"/>
    <n v="95"/>
    <s v="Guaviare"/>
    <n v="95001"/>
    <x v="21"/>
    <s v="HCB - COMUNITARIO"/>
    <x v="0"/>
    <s v="ACTIVA"/>
    <n v="1"/>
    <s v="2.34.32,49. N"/>
    <s v="72.37.49,35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06"/>
    <s v="LAS PICARDIAS"/>
    <x v="9"/>
    <s v="C"/>
    <n v="95"/>
    <s v="Guaviare"/>
    <n v="95001"/>
    <x v="21"/>
    <s v="HCB - COMUNITARIO"/>
    <x v="0"/>
    <s v="ACTIVA"/>
    <n v="1"/>
    <s v="2.33.47,1575. N"/>
    <s v="72.38.2,8853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07"/>
    <s v="PULGARCITO"/>
    <x v="9"/>
    <s v="C"/>
    <n v="95"/>
    <s v="Guaviare"/>
    <n v="95001"/>
    <x v="21"/>
    <s v="HCB - COMUNITARIO"/>
    <x v="0"/>
    <s v="ACTIVA"/>
    <n v="1"/>
    <s v="2.33.58,98. N"/>
    <s v="72.38.52,64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08"/>
    <s v="LOS PAVITOS"/>
    <x v="9"/>
    <s v="C"/>
    <n v="95"/>
    <s v="Guaviare"/>
    <n v="95001"/>
    <x v="21"/>
    <s v="HCB - COMUNITARIO"/>
    <x v="0"/>
    <s v="ACTIVA"/>
    <n v="1"/>
    <s v="2.34.1,51. N"/>
    <s v="72.38.53,81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0016"/>
    <s v="MIS ANGELITOS"/>
    <x v="9"/>
    <s v="C"/>
    <n v="95"/>
    <s v="Guaviare"/>
    <n v="95001"/>
    <x v="21"/>
    <s v="HCB - COMUNITARIO"/>
    <x v="0"/>
    <s v="ACTIVA"/>
    <n v="1"/>
    <s v="2.21.11,07. N"/>
    <s v="72.49.53,8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057745"/>
    <s v="LOS GIGANTES"/>
    <x v="9"/>
    <s v="C"/>
    <n v="95"/>
    <s v="Guaviare"/>
    <n v="95001"/>
    <x v="21"/>
    <s v="HCB - COMUNITARIO"/>
    <x v="0"/>
    <s v="ACTIVA"/>
    <n v="1"/>
    <s v="2.33.33,86. N"/>
    <s v="72.38.39,45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0100113297"/>
    <s v="MI MUNDO MAGICO"/>
    <x v="9"/>
    <s v="C"/>
    <n v="95"/>
    <s v="Guaviare"/>
    <n v="95001"/>
    <x v="21"/>
    <s v="HCB - COMUNITARIO"/>
    <x v="0"/>
    <s v="ACTIVA"/>
    <n v="1"/>
    <s v="2.33.17,2. N"/>
    <s v="72.38.34,7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832001701"/>
    <s v="ASOCIACIONES DE PADRES DE FAMILIA"/>
    <n v="95"/>
    <s v="GUAVIARE"/>
    <n v="95001"/>
    <s v="SAN JOSE DEL GUAVIARE"/>
    <s v="GUAVIARE"/>
    <s v="NULL"/>
    <n v="81562"/>
    <n v="95000512024"/>
    <n v="95"/>
    <x v="4"/>
    <n v="9500100114620"/>
    <s v="HOGAR INFANTIL PEQUEÑIN"/>
    <x v="9"/>
    <s v="C"/>
    <n v="95"/>
    <s v="Guaviare"/>
    <n v="95001"/>
    <x v="21"/>
    <s v="HOGARES INFANTILES - INSTITUCIONAL"/>
    <x v="1"/>
    <s v="ACTIVA"/>
    <n v="1"/>
    <s v="2.34.22. N"/>
    <s v="72.38.28. O"/>
    <s v="SI"/>
    <s v="Cálido húmedo"/>
    <s v="Institucional"/>
    <n v="95"/>
    <s v="NULL"/>
    <s v="CALIDO"/>
    <s v="INSTIT KIT 2"/>
    <n v="434256253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018022"/>
    <s v="MIS PRIMERAS TRAVESURAS"/>
    <x v="9"/>
    <s v="C"/>
    <n v="95"/>
    <s v="Guaviare"/>
    <n v="95015"/>
    <x v="22"/>
    <s v="HCB - COMUNITARIO"/>
    <x v="0"/>
    <s v="ACTIVA"/>
    <n v="1"/>
    <s v="1.57.37. N"/>
    <s v="72.39.23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105135"/>
    <s v="MIS PEQUEÑOS GATEADORES"/>
    <x v="9"/>
    <s v="C"/>
    <n v="95"/>
    <s v="Guaviare"/>
    <n v="95015"/>
    <x v="22"/>
    <s v="HCB - COMUNITARIO"/>
    <x v="0"/>
    <s v="ACTIVA"/>
    <n v="1"/>
    <s v="1.57.33. N"/>
    <s v="72.39.17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113299"/>
    <s v="MIS PEQUEÑOS EXPLORADORES CALAMAR"/>
    <x v="9"/>
    <s v="C"/>
    <n v="95"/>
    <s v="Guaviare"/>
    <n v="95015"/>
    <x v="22"/>
    <s v="HCB - COMUNITARIO"/>
    <x v="0"/>
    <s v="ACTIVA"/>
    <n v="1"/>
    <s v="1.57.36. N"/>
    <s v="72.39.10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113301"/>
    <s v="SEÑALES DE AMOR"/>
    <x v="9"/>
    <s v="C"/>
    <n v="95"/>
    <s v="Guaviare"/>
    <n v="95015"/>
    <x v="22"/>
    <s v="HCB - COMUNITARIO"/>
    <x v="0"/>
    <s v="ACTIVA"/>
    <n v="1"/>
    <s v="1.57.36. N"/>
    <s v="72.39.10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062"/>
    <n v="95001012023"/>
    <n v="95"/>
    <x v="4"/>
    <n v="9501500113302"/>
    <s v="MIS PEQUEÑOS AVENTUREROS"/>
    <x v="9"/>
    <s v="C"/>
    <n v="95"/>
    <s v="Guaviare"/>
    <n v="95015"/>
    <x v="22"/>
    <s v="HCB - COMUNITARIO"/>
    <x v="0"/>
    <s v="ACTIVA"/>
    <n v="1"/>
    <s v="1.57.36. N"/>
    <s v="72.39.10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687"/>
    <n v="95000522024"/>
    <n v="95"/>
    <x v="4"/>
    <n v="9502500039241"/>
    <s v="CENTRO DE DESARROLLO INFANTIL SEDE EL RETORNO"/>
    <x v="9"/>
    <s v="C"/>
    <n v="95"/>
    <s v="Guaviare"/>
    <n v="95025"/>
    <x v="23"/>
    <s v="CDI SIN ARRIENDO  - INSTITUCIONAL"/>
    <x v="1"/>
    <s v="ACTIVA"/>
    <n v="1"/>
    <s v="2.19.49. N"/>
    <s v="72.37.53. O"/>
    <s v="SI"/>
    <s v="Cálido húmedo"/>
    <s v="Institucional"/>
    <n v="70"/>
    <n v="70"/>
    <s v="CALIDO"/>
    <s v="INSTIT KIT 2"/>
    <n v="434256253"/>
  </r>
  <r>
    <s v="UNIDAD DE SERVICIO"/>
    <s v="NUMERO DE IDENTIFICACION TRIBUTARIA"/>
    <n v="900734997"/>
    <s v="ASOCIACIONES"/>
    <n v="11"/>
    <s v="BOGOTA D.C."/>
    <n v="11001"/>
    <s v="BOGOTA, D.C."/>
    <s v="GUAVIARE"/>
    <s v="NULL"/>
    <n v="79687"/>
    <n v="95000522024"/>
    <n v="95"/>
    <x v="4"/>
    <n v="9502500135592"/>
    <s v="CDI LA LIBERTAD"/>
    <x v="9"/>
    <s v="C"/>
    <n v="95"/>
    <s v="Guaviare"/>
    <n v="95025"/>
    <x v="23"/>
    <s v="CDI SIN ARRIENDO  - INSTITUCIONAL"/>
    <x v="1"/>
    <s v="ACTIVA"/>
    <n v="1"/>
    <s v="2.11.3. N"/>
    <s v="72.38.51. O"/>
    <s v="SI"/>
    <s v="Cálido húmedo"/>
    <s v="Institucional"/>
    <n v="23"/>
    <n v="23"/>
    <s v="CALIDO"/>
    <s v="INSTIT KIT 1"/>
    <n v="293385817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00256"/>
    <s v="CARITAS FELICES"/>
    <x v="10"/>
    <s v="C"/>
    <n v="44"/>
    <s v="La Guajira"/>
    <n v="44650"/>
    <x v="24"/>
    <s v="HCB  AGRUPADOS - COMUNITARIO"/>
    <x v="0"/>
    <s v="ACTIVA"/>
    <n v="1"/>
    <s v="10.46.14. N"/>
    <s v="73.8.59. O"/>
    <s v="SI"/>
    <s v="Cálido seco"/>
    <s v="Comunitaria"/>
    <n v="24"/>
    <n v="24"/>
    <s v="CALIDO"/>
    <s v="COMUNITARIA KIT 2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290"/>
    <s v="APRENDER"/>
    <x v="10"/>
    <s v="C"/>
    <n v="44"/>
    <s v="La Guajira"/>
    <n v="44650"/>
    <x v="24"/>
    <s v="HCB  AGRUPADOS - COMUNITARIO"/>
    <x v="0"/>
    <s v="ACTIVA"/>
    <n v="1"/>
    <s v="10.46.8. N"/>
    <s v="73.0.11. O"/>
    <s v="SI"/>
    <s v="Cálido seco"/>
    <s v="Comunitaria"/>
    <n v="60"/>
    <n v="60"/>
    <s v="CALIDO"/>
    <s v="COMUNITARIA KIT 3"/>
    <n v="179319618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713"/>
    <s v="MIS PRIMERAS TRAVESURAS"/>
    <x v="10"/>
    <s v="C"/>
    <n v="44"/>
    <s v="La Guajira"/>
    <n v="44650"/>
    <x v="24"/>
    <s v="HCB  AGRUPADOS - COMUNITARIO"/>
    <x v="0"/>
    <s v="ACTIVA"/>
    <n v="1"/>
    <s v="10.46.35. N"/>
    <s v="73.8.58. O"/>
    <s v="SI"/>
    <s v="Cálido seco"/>
    <s v="Comunitaria"/>
    <n v="60"/>
    <n v="60"/>
    <s v="CALIDO"/>
    <s v="COMUNITARIA KIT 3"/>
    <n v="179319618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747"/>
    <s v="MI PEQUEÑO CARRUCEL"/>
    <x v="10"/>
    <s v="C"/>
    <n v="44"/>
    <s v="La Guajira"/>
    <n v="44650"/>
    <x v="24"/>
    <s v="HCB  AGRUPADOS - COMUNITARIO"/>
    <x v="0"/>
    <s v="ACTIVA"/>
    <n v="1"/>
    <s v="10.46.7. N"/>
    <s v="73.0.11. O"/>
    <s v="SI"/>
    <s v="Cálido seco"/>
    <s v="Comunitaria"/>
    <n v="24"/>
    <n v="24"/>
    <s v="CALIDO"/>
    <s v="COMUNITARIA KIT 2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945"/>
    <s v="UNA SONRISA"/>
    <x v="10"/>
    <s v="C"/>
    <n v="44"/>
    <s v="La Guajira"/>
    <n v="44650"/>
    <x v="24"/>
    <s v="HCB  AGRUPADOS - COMUNITARIO"/>
    <x v="0"/>
    <s v="ACTIVA"/>
    <n v="1"/>
    <s v="10.46.39. N"/>
    <s v="73.0.35. O"/>
    <s v="SI"/>
    <s v="Cálido seco"/>
    <s v="Comunitaria"/>
    <n v="36"/>
    <n v="36"/>
    <s v="CALIDO"/>
    <s v="COMUNITARIA KIT 2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2982"/>
    <s v="PEQUEÑAS TRAVESURAS"/>
    <x v="10"/>
    <s v="C"/>
    <n v="44"/>
    <s v="La Guajira"/>
    <n v="44650"/>
    <x v="24"/>
    <s v="HCB  AGRUPADOS - COMUNITARIO"/>
    <x v="0"/>
    <s v="ACTIVA"/>
    <n v="1"/>
    <s v="10.45.37. N"/>
    <s v="73.0.11. O"/>
    <s v="SI"/>
    <s v="Cálido seco"/>
    <s v="Comunitaria"/>
    <n v="24"/>
    <n v="24"/>
    <s v="CALIDO"/>
    <s v="COMUNITARIA KIT 2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3022"/>
    <s v="LOS LAURELES"/>
    <x v="10"/>
    <s v="C"/>
    <n v="44"/>
    <s v="La Guajira"/>
    <n v="44650"/>
    <x v="24"/>
    <s v="HCB  AGRUPADOS - COMUNITARIO"/>
    <x v="0"/>
    <s v="ACTIVA"/>
    <n v="1"/>
    <s v="10.46.28. N"/>
    <s v="73.0.32. O"/>
    <s v="SI"/>
    <s v="Cálido seco"/>
    <s v="Comunitaria"/>
    <n v="36"/>
    <n v="36"/>
    <s v="CALIDO"/>
    <s v="COMUNITARIA KIT 2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3033"/>
    <s v="EDAD FELIZ"/>
    <x v="10"/>
    <s v="C"/>
    <n v="44"/>
    <s v="La Guajira"/>
    <n v="44650"/>
    <x v="24"/>
    <s v="HCB  AGRUPADOS - COMUNITARIO"/>
    <x v="0"/>
    <s v="ACTIVA"/>
    <n v="1"/>
    <s v="10.45.37. N"/>
    <s v="73.0.11. O"/>
    <s v="SI"/>
    <s v="Cálido seco"/>
    <s v="Comunitaria"/>
    <n v="60"/>
    <n v="60"/>
    <s v="CALIDO"/>
    <s v="COMUNITARIA KIT 3"/>
    <n v="179319618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3058"/>
    <s v="MIS PRIMERAS SONRISAS"/>
    <x v="10"/>
    <s v="C"/>
    <n v="44"/>
    <s v="La Guajira"/>
    <n v="44650"/>
    <x v="24"/>
    <s v="HCB  AGRUPADOS - COMUNITARIO"/>
    <x v="0"/>
    <s v="ACTIVA"/>
    <n v="1"/>
    <s v="10.46.8. N"/>
    <s v="73.0.11. O"/>
    <s v="SI"/>
    <s v="Cálido seco"/>
    <s v="Comunitaria"/>
    <n v="36"/>
    <n v="36"/>
    <s v="CALIDO"/>
    <s v="COMUNITARIA KIT 2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3079"/>
    <s v="MI SOMBRITA"/>
    <x v="10"/>
    <s v="C"/>
    <n v="44"/>
    <s v="La Guajira"/>
    <n v="44650"/>
    <x v="24"/>
    <s v="HCB  AGRUPADOS - COMUNITARIO"/>
    <x v="0"/>
    <s v="ACTIVA"/>
    <n v="1"/>
    <s v="10.45.37. N"/>
    <s v="73.0.11. O"/>
    <s v="SI"/>
    <s v="Cálido seco"/>
    <s v="Comunitaria"/>
    <n v="36"/>
    <n v="36"/>
    <s v="CALIDO"/>
    <s v="COMUNITARIA KIT 2"/>
    <n v="71883851"/>
  </r>
  <r>
    <s v="UNIDAD DE SERVICIO"/>
    <s v="NUMERO DE IDENTIFICACION TRIBUTARIA"/>
    <n v="825001098"/>
    <s v="ASOCIACIONES"/>
    <n v="44"/>
    <s v="LA GUAJIRA"/>
    <n v="44874"/>
    <s v="VILLANUEVA "/>
    <s v="LA GUAJIRA"/>
    <s v="NULL"/>
    <n v="80417"/>
    <n v="44003212023"/>
    <n v="44"/>
    <x v="5"/>
    <n v="4465000014010"/>
    <s v="SONRISA INFANTIL"/>
    <x v="10"/>
    <s v="C"/>
    <n v="44"/>
    <s v="La Guajira"/>
    <n v="44650"/>
    <x v="24"/>
    <s v="HCB  AGRUPADOS - COMUNITARIO"/>
    <x v="0"/>
    <s v="ACTIVA"/>
    <n v="1"/>
    <s v="10.43.10,13. N"/>
    <s v="72.53.27,75. O"/>
    <s v="SI"/>
    <s v="Cálido seco"/>
    <s v="Comunitaria"/>
    <n v="36"/>
    <n v="36"/>
    <s v="CALIDO"/>
    <s v="COMUNITARIA KIT 2"/>
    <n v="71883851"/>
  </r>
  <r>
    <s v="UNIDAD DE SERVICIO"/>
    <s v="NUMERO DE IDENTIFICACION TRIBUTARIA"/>
    <n v="819000491"/>
    <s v="ASOCIACIONES DE PADRES DE FAMILIA"/>
    <n v="47"/>
    <s v="MAGDALENA"/>
    <n v="47001"/>
    <s v="SANTA MARTA"/>
    <s v="MAGDALENA"/>
    <s v="NULL"/>
    <n v="90443"/>
    <n v="47001122025"/>
    <n v="47"/>
    <x v="6"/>
    <n v="4700100026846"/>
    <s v="HOGAR INFANTIL ALMENDROS"/>
    <x v="11"/>
    <s v="C"/>
    <n v="47"/>
    <s v="Magdalena"/>
    <n v="47001"/>
    <x v="25"/>
    <s v="HOGARES INFANTILES - INSTITUCIONAL"/>
    <x v="1"/>
    <s v="ACTIVA"/>
    <n v="1"/>
    <s v="11.14.26. N"/>
    <s v="74.11.56. O"/>
    <s v="SI"/>
    <s v="Cálido húmedo"/>
    <s v="Institucional"/>
    <n v="100"/>
    <n v="100"/>
    <s v="CALIDO"/>
    <s v="INSTIT KIT 2"/>
    <n v="434256253"/>
  </r>
  <r>
    <s v="UNIDAD DE SERVICIO"/>
    <s v="NUMERO DE IDENTIFICACION TRIBUTARIA"/>
    <n v="819005824"/>
    <s v="CORPORACIONES"/>
    <n v="47"/>
    <s v="MAGDALENA"/>
    <n v="47189"/>
    <s v="CIENAGA"/>
    <s v="MAGDALENA"/>
    <s v="NULL"/>
    <n v="79484"/>
    <n v="47002492023"/>
    <n v="47"/>
    <x v="6"/>
    <n v="471891116077"/>
    <s v="MUNDO DE ILUSIONES"/>
    <x v="12"/>
    <s v="C"/>
    <n v="47"/>
    <s v="Magdalena"/>
    <n v="47189"/>
    <x v="26"/>
    <s v="HCB  AGRUPADOS - COMUNITARIO"/>
    <x v="0"/>
    <s v="ACTIVA"/>
    <n v="1"/>
    <s v="11.0.49,73. N"/>
    <s v="74.15.5,842. O"/>
    <s v="SI"/>
    <s v="Cálido seco"/>
    <s v="Comunitaria"/>
    <n v="60"/>
    <n v="60"/>
    <s v="CALIDO"/>
    <s v="COMUNITARIA KIT 3"/>
    <n v="179319618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3301148263"/>
    <s v="LOS SUPERNIÑOS"/>
    <x v="13"/>
    <s v="C"/>
    <n v="50"/>
    <s v="Meta"/>
    <n v="50330"/>
    <x v="27"/>
    <s v="HCB - COMUNITARIO"/>
    <x v="0"/>
    <s v="ACTIVA"/>
    <n v="1"/>
    <s v="3.23.8,63. N"/>
    <s v="74.2.44,71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33000035416"/>
    <s v="MANITAS DE AMOR"/>
    <x v="13"/>
    <s v="C"/>
    <n v="50"/>
    <s v="Meta"/>
    <n v="50330"/>
    <x v="27"/>
    <s v="HCB - COMUNITARIO"/>
    <x v="0"/>
    <s v="ACTIVA"/>
    <n v="1"/>
    <s v="3.23.12,03. N"/>
    <s v="74.2.47,84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33000107649"/>
    <s v="PEQUEÑAS SONRISAS"/>
    <x v="13"/>
    <s v="C"/>
    <n v="50"/>
    <s v="Meta"/>
    <n v="50330"/>
    <x v="27"/>
    <s v="HCB - COMUNITARIO"/>
    <x v="0"/>
    <s v="ACTIVA"/>
    <n v="1"/>
    <s v="3.23.11,09. N"/>
    <s v="74.02.36,06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33000133956"/>
    <s v="TIERNOS  ANGELITOS"/>
    <x v="13"/>
    <s v="C"/>
    <n v="50"/>
    <s v="Meta"/>
    <n v="50330"/>
    <x v="27"/>
    <s v="HCB - COMUNITARIO"/>
    <x v="0"/>
    <s v="ACTIVA"/>
    <n v="1"/>
    <s v="3.22.48,48. N"/>
    <s v="74.02.19,41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822000415"/>
    <s v="ASOCIACIONES DE PADRES DE FAMILIA"/>
    <n v="50"/>
    <s v="META"/>
    <n v="50313"/>
    <s v="GRANADA"/>
    <s v="META"/>
    <s v="NULL"/>
    <n v="79060"/>
    <n v="50002392023"/>
    <n v="50"/>
    <x v="7"/>
    <n v="5045000041067"/>
    <s v="MI SEGUNDO HOGAR"/>
    <x v="13"/>
    <s v="C"/>
    <n v="50"/>
    <s v="Meta"/>
    <n v="50450"/>
    <x v="28"/>
    <s v="HCB - COMUNITARIO"/>
    <x v="0"/>
    <s v="ACTIVA"/>
    <n v="1"/>
    <s v="2.37.19,5. N"/>
    <s v="72.45.34,3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822000365"/>
    <s v="ASOCIACIONES DE PADRES DE FAMILIA"/>
    <n v="50"/>
    <s v="META"/>
    <n v="50313"/>
    <s v="GRANADA"/>
    <s v="META"/>
    <s v="NULL"/>
    <n v="79266"/>
    <n v="50002402023"/>
    <n v="50"/>
    <x v="7"/>
    <n v="5071100026594"/>
    <s v="MI RINCONCITO DE PAZ"/>
    <x v="13"/>
    <s v="C"/>
    <n v="50"/>
    <s v="Meta"/>
    <n v="50711"/>
    <x v="29"/>
    <s v="HCB - COMUNITARIO"/>
    <x v="0"/>
    <s v="ACTIVA"/>
    <n v="1"/>
    <s v="2.58.29,68. N"/>
    <s v="73.40.27,24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3986"/>
    <s v="LA AVENIDA"/>
    <x v="14"/>
    <s v="R"/>
    <n v="52"/>
    <s v="Nariño"/>
    <n v="52390"/>
    <x v="30"/>
    <s v="HCB - COMUNITARIO"/>
    <x v="0"/>
    <s v="ACTIVA"/>
    <n v="1"/>
    <s v="2.39.14,55. N"/>
    <s v="78.14.33,4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3987"/>
    <s v="LOS INQUIETOS"/>
    <x v="14"/>
    <s v="R"/>
    <n v="52"/>
    <s v="Nariño"/>
    <n v="52390"/>
    <x v="30"/>
    <s v="HCB - COMUNITARIO"/>
    <x v="0"/>
    <s v="ACTIVA"/>
    <n v="1"/>
    <s v="2.34.15,79. N"/>
    <s v="78.12.46,26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3988"/>
    <s v="LA FOTALEZA"/>
    <x v="14"/>
    <s v="R"/>
    <n v="52"/>
    <s v="Nariño"/>
    <n v="52390"/>
    <x v="30"/>
    <s v="HCB - COMUNITARIO"/>
    <x v="0"/>
    <s v="ACTIVA"/>
    <n v="1"/>
    <s v="2.39.40,36. N"/>
    <s v="78.14.42,5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23"/>
    <s v="EPERARA SIAPIDAARA"/>
    <x v="14"/>
    <s v="R"/>
    <n v="52"/>
    <s v="Nariño"/>
    <n v="52390"/>
    <x v="30"/>
    <s v="HCB - COMUNITARIO"/>
    <x v="0"/>
    <s v="ACTIVA"/>
    <n v="1"/>
    <s v="2.23.41,42. N"/>
    <s v="78.10.42,0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25"/>
    <s v="LOS PETALOS"/>
    <x v="14"/>
    <s v="R"/>
    <n v="52"/>
    <s v="Nariño"/>
    <n v="52390"/>
    <x v="30"/>
    <s v="HCB - COMUNITARIO"/>
    <x v="0"/>
    <s v="ACTIVA"/>
    <n v="1"/>
    <s v="2.23.58,05. N"/>
    <s v="78.11.22,9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31"/>
    <s v="EL ESFUERZO"/>
    <x v="14"/>
    <s v="C"/>
    <n v="52"/>
    <s v="Nariño"/>
    <n v="52390"/>
    <x v="30"/>
    <s v="HCB - COMUNITARIO"/>
    <x v="0"/>
    <s v="ACTIVA"/>
    <n v="1"/>
    <s v="2.27.19,80. N"/>
    <s v="78.11.27,2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32"/>
    <s v="EL AMANECER"/>
    <x v="14"/>
    <s v="R"/>
    <n v="52"/>
    <s v="Nariño"/>
    <n v="52390"/>
    <x v="30"/>
    <s v="HCB - COMUNITARIO"/>
    <x v="0"/>
    <s v="ACTIVA"/>
    <n v="1"/>
    <s v="2.39.45,02. N"/>
    <s v="78.14.41,4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35"/>
    <s v="LA ESPERANZA"/>
    <x v="14"/>
    <s v="R"/>
    <n v="52"/>
    <s v="Nariño"/>
    <n v="52390"/>
    <x v="30"/>
    <s v="HCB - COMUNITARIO"/>
    <x v="0"/>
    <s v="ACTIVA"/>
    <n v="1"/>
    <s v="2.39.43,79. N"/>
    <s v="78.14.30,9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4836"/>
    <s v="LA VIÑA"/>
    <x v="14"/>
    <s v="R"/>
    <n v="52"/>
    <s v="Nariño"/>
    <n v="52390"/>
    <x v="30"/>
    <s v="HCB - COMUNITARIO"/>
    <x v="0"/>
    <s v="ACTIVA"/>
    <n v="1"/>
    <s v="2.32.05,88. N"/>
    <s v="78.13.21,18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9202"/>
    <s v="LOS PINGUINOS"/>
    <x v="14"/>
    <s v="C"/>
    <n v="52"/>
    <s v="Nariño"/>
    <n v="52390"/>
    <x v="30"/>
    <s v="HCB - COMUNITARIO"/>
    <x v="0"/>
    <s v="ACTIVA"/>
    <n v="1"/>
    <s v="2.33.59,61. N"/>
    <s v="78.13.59,8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9213"/>
    <s v="LAS PALMAS"/>
    <x v="14"/>
    <s v="R"/>
    <n v="52"/>
    <s v="Nariño"/>
    <n v="52390"/>
    <x v="30"/>
    <s v="HCB - COMUNITARIO"/>
    <x v="0"/>
    <s v="ACTIVA"/>
    <n v="1"/>
    <s v="2.23.39,21. N"/>
    <s v="78.11.18,70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079227"/>
    <s v="LOS BULLICIOSOS"/>
    <x v="14"/>
    <s v="R"/>
    <n v="52"/>
    <s v="Nariño"/>
    <n v="52390"/>
    <x v="30"/>
    <s v="HCB - COMUNITARIO"/>
    <x v="0"/>
    <s v="ACTIVA"/>
    <n v="1"/>
    <s v="2.23.51,58. N"/>
    <s v="78.11.20,42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111703"/>
    <s v="LA PLAYITA"/>
    <x v="14"/>
    <s v="R"/>
    <n v="52"/>
    <s v="Nariño"/>
    <n v="52390"/>
    <x v="30"/>
    <s v="HCB - COMUNITARIO"/>
    <x v="0"/>
    <s v="ACTIVA"/>
    <n v="1"/>
    <s v="2.39.49,9. N"/>
    <s v="78.14.28,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121910"/>
    <s v="EL ESFUERZO"/>
    <x v="14"/>
    <s v="R"/>
    <n v="52"/>
    <s v="Nariño"/>
    <n v="52390"/>
    <x v="30"/>
    <s v="HCB - COMUNITARIO"/>
    <x v="0"/>
    <s v="ACTIVA"/>
    <n v="1"/>
    <s v="2.34.15,81. N"/>
    <s v="78.12.46,49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231305"/>
    <s v="ASOCIACIONES"/>
    <n v="52"/>
    <s v="NARIÑO"/>
    <n v="52250"/>
    <s v="EL CHARCO"/>
    <s v="NARIÑO"/>
    <s v="NULL"/>
    <n v="79552"/>
    <n v="52004362023"/>
    <n v="52"/>
    <x v="8"/>
    <n v="5239000129580"/>
    <s v="LOS CABALLITOS"/>
    <x v="14"/>
    <s v="C"/>
    <n v="52"/>
    <s v="Nariño"/>
    <n v="52390"/>
    <x v="30"/>
    <s v="HCB - COMUNITARIO"/>
    <x v="0"/>
    <s v="ACTIVA"/>
    <n v="1"/>
    <s v="2.32.07,87. N"/>
    <s v="78.13.20,84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886573"/>
    <s v="FUNDACIONES"/>
    <n v="52"/>
    <s v="NARIÑO"/>
    <n v="52835"/>
    <s v="SAN ANDRES DE TUMACO"/>
    <s v="NARIÑO"/>
    <s v="NULL"/>
    <n v="79199"/>
    <n v="52004402023"/>
    <n v="52"/>
    <x v="8"/>
    <n v="5283500120117"/>
    <s v="SEMILLITAS DE LUZ"/>
    <x v="14"/>
    <s v="C"/>
    <n v="52"/>
    <s v="Nariño"/>
    <n v="52835"/>
    <x v="31"/>
    <s v="HCB  AGRUPADOS - COMUNITARIO"/>
    <x v="0"/>
    <s v="ACTIVA"/>
    <n v="1"/>
    <s v="1.47.44,40. N"/>
    <s v="78.46.46,12. O"/>
    <s v="SI"/>
    <s v="Cálido húmedo"/>
    <s v="Comunitaria"/>
    <n v="48"/>
    <n v="48"/>
    <s v="CALIDO"/>
    <s v="COMUNITARIA KIT 3"/>
    <n v="179319618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711154370"/>
    <s v="LOS POLLITOS"/>
    <x v="15"/>
    <s v="R"/>
    <n v="86"/>
    <s v="Putumayo"/>
    <n v="86571"/>
    <x v="32"/>
    <s v="HCB - COMUNITARIO"/>
    <x v="0"/>
    <s v="ACTIVA"/>
    <n v="1"/>
    <s v="0.44.3,53. N"/>
    <s v="75.25.32,64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711154380"/>
    <s v="LOS GATICOS"/>
    <x v="15"/>
    <s v="R"/>
    <n v="86"/>
    <s v="Putumayo"/>
    <n v="86571"/>
    <x v="32"/>
    <s v="HCB - COMUNITARIO"/>
    <x v="0"/>
    <s v="ACTIVA"/>
    <n v="1"/>
    <s v="0.44.3,53. N"/>
    <s v="75.35.22. O"/>
    <s v="SI"/>
    <s v="Cálido húmedo"/>
    <s v="Comunitaria"/>
    <n v="14"/>
    <n v="14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00100105505"/>
    <s v="ALEGRIA INFANTIL"/>
    <x v="15"/>
    <s v="C"/>
    <n v="86"/>
    <s v="Putumayo"/>
    <n v="86001"/>
    <x v="33"/>
    <s v="HCB - COMUNITARIO"/>
    <x v="0"/>
    <s v="ACTIVA"/>
    <n v="1"/>
    <s v="1.10.18,63. N"/>
    <s v="76.38.57,95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846003120"/>
    <s v="ASOCIACIONES DE PADRES DE FAMILIA"/>
    <n v="86"/>
    <s v="PUTUMAYO"/>
    <n v="86320"/>
    <s v="ORITO"/>
    <s v="PUTUMAYO"/>
    <s v="NULL"/>
    <n v="81741"/>
    <n v="86000722024"/>
    <n v="86"/>
    <x v="9"/>
    <n v="8632000091739"/>
    <s v="HOGAR INFANTIL DIVINO NIÑO"/>
    <x v="16"/>
    <s v="C"/>
    <n v="86"/>
    <s v="Putumayo"/>
    <n v="86320"/>
    <x v="34"/>
    <s v="HOGARES INFANTILES - INSTITUCIONAL"/>
    <x v="1"/>
    <s v="ACTIVA"/>
    <n v="1"/>
    <s v="0.40.22,26. N"/>
    <s v="76.52.30,16. O"/>
    <s v="SI"/>
    <s v="Cálido húmedo"/>
    <s v="Institucional"/>
    <n v="150"/>
    <n v="150"/>
    <s v="CALIDO"/>
    <s v="INSTIT KIT 3"/>
    <n v="61773904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32000124436"/>
    <s v="MIS TRAVESURAS"/>
    <x v="16"/>
    <s v="C"/>
    <n v="86"/>
    <s v="Putumayo"/>
    <n v="86320"/>
    <x v="34"/>
    <s v="HCB - COMUNITARIO"/>
    <x v="0"/>
    <s v="ACTIVA"/>
    <n v="1"/>
    <s v="0.40.22,86. N"/>
    <s v="76.52.38,29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32000124809"/>
    <s v="LAS CABAÑITAS"/>
    <x v="16"/>
    <s v="R"/>
    <n v="86"/>
    <s v="Putumayo"/>
    <n v="86320"/>
    <x v="34"/>
    <s v="HCB - COMUNITARIO"/>
    <x v="0"/>
    <s v="ACTIVA"/>
    <n v="1"/>
    <s v="0.31.54,71. N"/>
    <s v="77.2.33,41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6800121795"/>
    <s v="LUCERITOS"/>
    <x v="17"/>
    <s v="R"/>
    <n v="86"/>
    <s v="Putumayo"/>
    <n v="86568"/>
    <x v="35"/>
    <s v="HCB - COMUNITARIO"/>
    <x v="0"/>
    <s v="ACTIVA"/>
    <n v="1"/>
    <s v="0.29.0,052. N"/>
    <s v="76.31.36,462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6900105954"/>
    <s v="MIS PEQUEÑOS FUNDADORES"/>
    <x v="17"/>
    <s v="R"/>
    <n v="86"/>
    <s v="Putumayo"/>
    <n v="86569"/>
    <x v="36"/>
    <s v="HCB - COMUNITARIO"/>
    <x v="0"/>
    <s v="ACTIVA"/>
    <n v="1"/>
    <s v="0.44.33,736. N"/>
    <s v="76.22.16,179. O"/>
    <s v="SI"/>
    <s v="Cálido húmedo"/>
    <s v="Comunitaria"/>
    <n v="12"/>
    <n v="12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57300125124"/>
    <s v="LOS ANGELES"/>
    <x v="17"/>
    <s v="R"/>
    <n v="86"/>
    <s v="Putumayo"/>
    <n v="86573"/>
    <x v="37"/>
    <s v="HCB - COMUNITARIO"/>
    <x v="0"/>
    <s v="ACTIVA"/>
    <n v="1"/>
    <s v="0.3.36,186. S"/>
    <s v="74.40.1,77. O"/>
    <s v="SI"/>
    <s v="Cálido húmedo"/>
    <s v="Comunitaria"/>
    <n v="13"/>
    <n v="13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75700127626"/>
    <s v="MAGICA AVENTURA"/>
    <x v="16"/>
    <s v="R"/>
    <n v="86"/>
    <s v="Putumayo"/>
    <n v="86757"/>
    <x v="38"/>
    <s v="HCB - COMUNITARIO"/>
    <x v="0"/>
    <s v="ACTIVA"/>
    <n v="1"/>
    <s v="0.20.48,3. N"/>
    <s v="76.58.52,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86500056112"/>
    <s v="LOS ANGELES"/>
    <x v="16"/>
    <s v="R"/>
    <n v="86"/>
    <s v="Putumayo"/>
    <n v="86865"/>
    <x v="39"/>
    <s v="HCB - COMUNITARIO"/>
    <x v="0"/>
    <s v="ACTIVA"/>
    <n v="1"/>
    <s v="0.27.26. N"/>
    <s v="76.53.43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86500056127"/>
    <s v="MIS PEQUEÑOS ANGELITOS"/>
    <x v="16"/>
    <s v="R"/>
    <n v="86"/>
    <s v="Putumayo"/>
    <n v="86865"/>
    <x v="39"/>
    <s v="HCB - COMUNITARIO"/>
    <x v="0"/>
    <s v="ACTIVA"/>
    <n v="1"/>
    <s v="0.21.1,1. N"/>
    <s v="77.1.35,5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88500055563"/>
    <s v="MIS PEQUEÑOS ANGELITOS"/>
    <x v="15"/>
    <s v="R"/>
    <n v="86"/>
    <s v="Putumayo"/>
    <n v="86885"/>
    <x v="40"/>
    <s v="HCB - COMUNITARIO"/>
    <x v="0"/>
    <s v="ACTIVA"/>
    <n v="1"/>
    <s v="0.57.55,46. N"/>
    <s v="76.36.6,67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900135278"/>
    <s v="FUNDACIONES"/>
    <n v="86"/>
    <s v="PUTUMAYO"/>
    <n v="86001"/>
    <s v="MOCOA"/>
    <s v="PUTUMAYO"/>
    <s v="NULL"/>
    <n v="79860"/>
    <n v="86001622023"/>
    <n v="86"/>
    <x v="9"/>
    <n v="8688500055564"/>
    <s v="NUKANCHIPA WAWAKUNAPA WASI"/>
    <x v="15"/>
    <s v="R"/>
    <n v="86"/>
    <s v="Putumayo"/>
    <n v="86885"/>
    <x v="40"/>
    <s v="HCB - COMUNITARIO"/>
    <x v="0"/>
    <s v="ACTIVA"/>
    <n v="1"/>
    <s v="0.53.22,22. N"/>
    <s v="76.40.31,95. O"/>
    <s v="SI"/>
    <s v="Cálido húmedo"/>
    <s v="Comunitaria"/>
    <n v="10"/>
    <n v="10"/>
    <s v="CALIDO"/>
    <s v="COMUNITARIA KIT 1"/>
    <n v="40568795"/>
  </r>
  <r>
    <s v="UNIDAD DE SERVICIO"/>
    <s v="NUMERO DE IDENTIFICACION TRIBUTARIA"/>
    <n v="823000511"/>
    <s v="ASOCIACIONES"/>
    <n v="70"/>
    <s v="SUCRE"/>
    <n v="70823"/>
    <s v="TOLU VIEJO "/>
    <s v="SUCRE"/>
    <s v="NULL"/>
    <n v="90453"/>
    <n v="70001342025"/>
    <n v="70"/>
    <x v="10"/>
    <n v="7082300102948"/>
    <s v="CDI EMMANUEL"/>
    <x v="4"/>
    <s v="R"/>
    <n v="70"/>
    <s v="Sucre"/>
    <n v="70823"/>
    <x v="41"/>
    <s v="CENTRO DE DESARROLLO INFANTIL - A - INSTITUCIONAL"/>
    <x v="0"/>
    <s v="ACTIVA"/>
    <n v="1"/>
    <s v="9.23.22. N"/>
    <s v="75.26.2. O"/>
    <s v="SI"/>
    <s v="Cálido húmedo"/>
    <s v="Comunitaria"/>
    <n v="100"/>
    <n v="100"/>
    <s v="CALIDO"/>
    <s v="COMUNITARIA KIT 3"/>
    <n v="179319618"/>
  </r>
  <r>
    <s v="UNIDAD DE SERVICIO"/>
    <s v="NUMERO DE IDENTIFICACION TRIBUTARIA"/>
    <n v="800148870"/>
    <s v="OTRAS ASOCIACIONES"/>
    <n v="70"/>
    <s v="SUCRE"/>
    <n v="70215"/>
    <s v="COROZAL"/>
    <s v="SUCRE"/>
    <s v="NULL"/>
    <n v="82246"/>
    <n v="70001032024"/>
    <n v="70"/>
    <x v="10"/>
    <n v="704181111749"/>
    <s v="UDS CDI SEDE SABANA DE PEDRO "/>
    <x v="18"/>
    <s v="R"/>
    <n v="70"/>
    <s v="Sucre"/>
    <n v="70418"/>
    <x v="42"/>
    <s v="CDI SIN ARRIENDO  - INSTITUCIONAL"/>
    <x v="1"/>
    <s v="ACTIVA"/>
    <n v="1"/>
    <s v="9.21.48,8. N"/>
    <s v="75.12.28,0. O"/>
    <s v="SI"/>
    <s v="Cálido seco"/>
    <s v="Institucional"/>
    <n v="60"/>
    <n v="60"/>
    <s v="CALIDO"/>
    <s v="INSTIT KIT 2"/>
    <n v="434256253"/>
  </r>
  <r>
    <s v="UNIDAD DE SERVICIO"/>
    <s v="NUMERO DE IDENTIFICACION TRIBUTARIA"/>
    <n v="823001984"/>
    <s v="ASOCIACIONES DE PADRES DE FAMILIA"/>
    <n v="70"/>
    <s v="SUCRE"/>
    <n v="70001"/>
    <s v="SINCELEJO"/>
    <s v="SUCRE"/>
    <s v="NULL"/>
    <n v="82243"/>
    <n v="70001142024"/>
    <n v="70"/>
    <x v="10"/>
    <n v="7020400104355"/>
    <s v="CDI MARIA HILDA MONJE"/>
    <x v="4"/>
    <s v="C"/>
    <n v="70"/>
    <s v="Sucre"/>
    <n v="70204"/>
    <x v="43"/>
    <s v="CDI SIN ARRIENDO  - INSTITUCIONAL"/>
    <x v="1"/>
    <s v="ACTIVA"/>
    <n v="1"/>
    <s v="9.29.38,25. N"/>
    <s v="75.21.8,38. O"/>
    <s v="SI"/>
    <s v="Cálido seco"/>
    <s v="Institucional"/>
    <n v="100"/>
    <n v="100"/>
    <s v="CALIDO"/>
    <s v="INSTIT KIT 2"/>
    <n v="434256253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16800135751"/>
    <s v="FLOR DEL JARDIN"/>
    <x v="19"/>
    <s v="R"/>
    <n v="73"/>
    <s v="Tolima"/>
    <n v="73168"/>
    <x v="44"/>
    <s v="HCB - COMUNITARIO"/>
    <x v="0"/>
    <s v="ACTIVA"/>
    <n v="1"/>
    <s v="3.49.9,18. N"/>
    <s v="75.23.43,7. O"/>
    <s v="SI"/>
    <s v="Frío"/>
    <s v="Comunitaria"/>
    <n v="12"/>
    <n v="12"/>
    <s v="FRIO"/>
    <s v="COMUNITARIA KIT 4"/>
    <n v="39819221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16800135798"/>
    <s v="TRAVESURAS"/>
    <x v="19"/>
    <s v="C"/>
    <n v="73"/>
    <s v="Tolima"/>
    <n v="73168"/>
    <x v="44"/>
    <s v="HCB - COMUNITARIO"/>
    <x v="0"/>
    <s v="ACTIVA"/>
    <n v="1"/>
    <s v="3.43.18,08. N"/>
    <s v="75.29.0,40. O"/>
    <s v="SI"/>
    <s v="Frío"/>
    <s v="Comunitaria"/>
    <n v="12"/>
    <n v="12"/>
    <s v="FRIO"/>
    <s v="COMUNITARIA KIT 4"/>
    <n v="39819221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16800136311"/>
    <s v="CAPERUCITA ROJA"/>
    <x v="19"/>
    <s v="C"/>
    <n v="73"/>
    <s v="Tolima"/>
    <n v="73168"/>
    <x v="44"/>
    <s v="HCB - COMUNITARIO"/>
    <x v="0"/>
    <s v="ACTIVA"/>
    <n v="1"/>
    <s v="3.43.5,948. N"/>
    <s v="75.28.47,84. O"/>
    <s v="SI"/>
    <s v="Frío"/>
    <s v="Comunitaria"/>
    <n v="12"/>
    <n v="12"/>
    <s v="FRIO"/>
    <s v="COMUNITARIA KIT 4"/>
    <n v="39819221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16800136831"/>
    <s v="SANTA HELENA"/>
    <x v="19"/>
    <s v="C"/>
    <n v="73"/>
    <s v="Tolima"/>
    <n v="73168"/>
    <x v="44"/>
    <s v="HCB - COMUNITARIO"/>
    <x v="0"/>
    <s v="ACTIVA"/>
    <n v="1"/>
    <s v="3.43.25,07. N"/>
    <s v="75.29.02,3. O"/>
    <s v="SI"/>
    <s v="Frío"/>
    <s v="Comunitaria"/>
    <n v="12"/>
    <n v="12"/>
    <s v="FRIO"/>
    <s v="COMUNITARIA KIT 4"/>
    <n v="39819221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55500106390"/>
    <s v="BULLICIOSOS 1"/>
    <x v="19"/>
    <s v="C"/>
    <n v="73"/>
    <s v="Tolima"/>
    <n v="73555"/>
    <x v="45"/>
    <s v="HCB - COMUNITARIO"/>
    <x v="0"/>
    <s v="ACTIVA"/>
    <n v="1"/>
    <s v="3.16.35,5. N"/>
    <s v="75.44.48. O"/>
    <s v="SI"/>
    <s v="Templado"/>
    <s v="Comunitaria"/>
    <n v="12"/>
    <n v="12"/>
    <s v="CALIDO"/>
    <s v="COMUNITARIA KIT 1"/>
    <n v="40568795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55500106395"/>
    <s v="LA PALMERA"/>
    <x v="19"/>
    <s v="R"/>
    <n v="73"/>
    <s v="Tolima"/>
    <n v="73555"/>
    <x v="45"/>
    <s v="HCB - COMUNITARIO"/>
    <x v="0"/>
    <s v="ACTIVA"/>
    <n v="1"/>
    <s v="3.2.29. N"/>
    <s v="75.44.9. O"/>
    <s v="SI"/>
    <s v="Templado"/>
    <s v="Comunitaria"/>
    <n v="12"/>
    <n v="12"/>
    <s v="CALIDO"/>
    <s v="COMUNITARIA KIT 1"/>
    <n v="40568795"/>
  </r>
  <r>
    <s v="UNIDAD DE SERVICIO"/>
    <s v="NUMERO DE IDENTIFICACION TRIBUTARIA"/>
    <n v="900230819"/>
    <s v="COOPERATIVAS"/>
    <n v="73"/>
    <s v="TOLIMA"/>
    <n v="73168"/>
    <s v="CHAPARRAL"/>
    <s v="TOLIMA"/>
    <s v="NULL"/>
    <n v="79027"/>
    <n v="73003262023"/>
    <n v="73"/>
    <x v="11"/>
    <n v="7355500114776"/>
    <s v="BULLICIOSOS 2"/>
    <x v="19"/>
    <s v="C"/>
    <n v="73"/>
    <s v="Tolima"/>
    <n v="73555"/>
    <x v="45"/>
    <s v="HCB - COMUNITARIO"/>
    <x v="0"/>
    <s v="ACTIVA"/>
    <n v="1"/>
    <s v="3.16.35. N"/>
    <s v="75.44.48. O"/>
    <s v="SI"/>
    <s v="Templado"/>
    <s v="Comunitaria"/>
    <n v="12"/>
    <n v="12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1112229"/>
    <s v="LOS ROSALES "/>
    <x v="20"/>
    <s v="C"/>
    <n v="76"/>
    <s v="Valle Del Cauca"/>
    <n v="76563"/>
    <x v="46"/>
    <s v="HCB - COMUNITARIO"/>
    <x v="0"/>
    <s v="ACTIVA"/>
    <n v="1"/>
    <s v="3.25.27,22. N"/>
    <s v="76.14.33,33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1112310"/>
    <s v="SONRISITAS"/>
    <x v="20"/>
    <s v="C"/>
    <n v="76"/>
    <s v="Valle Del Cauca"/>
    <n v="76563"/>
    <x v="46"/>
    <s v="HCB - COMUNITARIO"/>
    <x v="0"/>
    <s v="ACTIVA"/>
    <n v="1"/>
    <s v="3.25.4,62. N"/>
    <s v="76.14.19,40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1124786"/>
    <s v="MENTES CREATIVAS"/>
    <x v="20"/>
    <s v="C"/>
    <n v="76"/>
    <s v="Valle Del Cauca"/>
    <n v="76563"/>
    <x v="46"/>
    <s v="HCB - COMUNITARIO"/>
    <x v="0"/>
    <s v="ACTIVA"/>
    <n v="1"/>
    <s v="3.25.30,89. N"/>
    <s v="76.14.50,52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069"/>
    <s v="FLORECITAS"/>
    <x v="20"/>
    <s v="C"/>
    <n v="76"/>
    <s v="Valle Del Cauca"/>
    <n v="76563"/>
    <x v="46"/>
    <s v="HCB - COMUNITARIO"/>
    <x v="0"/>
    <s v="ACTIVA"/>
    <n v="1"/>
    <s v="3.25.52,02. N"/>
    <s v="76.14.27,22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077"/>
    <s v="EL ALBERGUE"/>
    <x v="20"/>
    <s v="C"/>
    <n v="76"/>
    <s v="Valle Del Cauca"/>
    <n v="76563"/>
    <x v="46"/>
    <s v="HCB - COMUNITARIO"/>
    <x v="0"/>
    <s v="ACTIVA"/>
    <n v="1"/>
    <s v="3.24.54,4. N"/>
    <s v="76.14.29,34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084"/>
    <s v="LOS PEQUEÑOS AMIGUITOS"/>
    <x v="20"/>
    <s v="C"/>
    <n v="76"/>
    <s v="Valle Del Cauca"/>
    <n v="76563"/>
    <x v="46"/>
    <s v="HCB - COMUNITARIO"/>
    <x v="0"/>
    <s v="ACTIVA"/>
    <n v="1"/>
    <s v="3.25.12,72. N"/>
    <s v="76.14.58,31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089"/>
    <s v="LAS ABEJITAS"/>
    <x v="20"/>
    <s v="C"/>
    <n v="76"/>
    <s v="Valle Del Cauca"/>
    <n v="76563"/>
    <x v="46"/>
    <s v="HCB - COMUNITARIO"/>
    <x v="0"/>
    <s v="ACTIVA"/>
    <n v="1"/>
    <s v="3.25.16,22. N"/>
    <s v="76.14.49,98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106"/>
    <s v="LOS SALTARINES"/>
    <x v="20"/>
    <s v="C"/>
    <n v="76"/>
    <s v="Valle Del Cauca"/>
    <n v="76563"/>
    <x v="46"/>
    <s v="HCB - COMUNITARIO"/>
    <x v="0"/>
    <s v="ACTIVA"/>
    <n v="1"/>
    <s v="3.25.24,92. N"/>
    <s v="76.14.47,96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116"/>
    <s v="LOS OSITOS"/>
    <x v="20"/>
    <s v="C"/>
    <n v="76"/>
    <s v="Valle Del Cauca"/>
    <n v="76563"/>
    <x v="46"/>
    <s v="HCB - COMUNITARIO"/>
    <x v="0"/>
    <s v="ACTIVA"/>
    <n v="1"/>
    <s v="3.25.18,72. N"/>
    <s v="76.14.51,02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163"/>
    <s v="LOS POLLITOS"/>
    <x v="20"/>
    <s v="C"/>
    <n v="76"/>
    <s v="Valle Del Cauca"/>
    <n v="76563"/>
    <x v="46"/>
    <s v="HCB - COMUNITARIO"/>
    <x v="0"/>
    <s v="ACTIVA"/>
    <n v="1"/>
    <s v="3.25.37,25. N"/>
    <s v="76.14.59,16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21"/>
    <s v="PEQUEÑOS ANGELITOS 2"/>
    <x v="20"/>
    <s v="C"/>
    <n v="76"/>
    <s v="Valle Del Cauca"/>
    <n v="76563"/>
    <x v="46"/>
    <s v="HCB - COMUNITARIO"/>
    <x v="0"/>
    <s v="ACTIVA"/>
    <n v="1"/>
    <s v="3.25.6,68. N"/>
    <s v="76.14.0,01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27"/>
    <s v="BLANCA NIEVES"/>
    <x v="20"/>
    <s v="C"/>
    <n v="76"/>
    <s v="Valle Del Cauca"/>
    <n v="76563"/>
    <x v="46"/>
    <s v="HCB - COMUNITARIO"/>
    <x v="0"/>
    <s v="ACTIVA"/>
    <n v="1"/>
    <s v="3.25.10,66. N"/>
    <s v="76.14.6,71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60"/>
    <s v="CARRUSEL DOS"/>
    <x v="20"/>
    <s v="C"/>
    <n v="76"/>
    <s v="Valle Del Cauca"/>
    <n v="76563"/>
    <x v="46"/>
    <s v="HCB - COMUNITARIO"/>
    <x v="0"/>
    <s v="ACTIVA"/>
    <n v="1"/>
    <s v="3.25.3,46. N"/>
    <s v="76.14.15,82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70"/>
    <s v="CARRUSEL UNO"/>
    <x v="20"/>
    <s v="C"/>
    <n v="76"/>
    <s v="Valle Del Cauca"/>
    <n v="76563"/>
    <x v="46"/>
    <s v="HCB - COMUNITARIO"/>
    <x v="0"/>
    <s v="ACTIVA"/>
    <n v="1"/>
    <s v="3.25.1,27. N"/>
    <s v="76.14.41,45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75"/>
    <s v="LOS CAPULLITOS"/>
    <x v="20"/>
    <s v="C"/>
    <n v="76"/>
    <s v="Valle Del Cauca"/>
    <n v="76563"/>
    <x v="46"/>
    <s v="HCB - COMUNITARIO"/>
    <x v="0"/>
    <s v="ACTIVA"/>
    <n v="1"/>
    <s v="3.25.11,54. N"/>
    <s v="76.14.20,54. O"/>
    <s v="SI"/>
    <s v="Templado"/>
    <s v="Comunitaria"/>
    <n v="12"/>
    <s v="NULL"/>
    <s v="CALIDO"/>
    <s v="COMUNITARIA KIT 1"/>
    <n v="40568795"/>
  </r>
  <r>
    <s v="UNIDAD DE SERVICIO"/>
    <s v="NUMERO DE IDENTIFICACION TRIBUTARIA"/>
    <n v="800062446"/>
    <s v="ASOCIACIONES"/>
    <n v="76"/>
    <s v="VALLE DEL CAUCA "/>
    <n v="76563"/>
    <s v="PRADERA"/>
    <s v="VALLE DEL CAUCA"/>
    <s v="NULL"/>
    <n v="81233"/>
    <n v="76000572024"/>
    <n v="76"/>
    <x v="12"/>
    <n v="7656300050688"/>
    <s v="LOS TOPITOS"/>
    <x v="20"/>
    <s v="C"/>
    <n v="76"/>
    <s v="Valle Del Cauca"/>
    <n v="76563"/>
    <x v="46"/>
    <s v="HCB - COMUNITARIO"/>
    <x v="0"/>
    <s v="ACTIVA"/>
    <n v="1"/>
    <s v="3.25.9,61. N"/>
    <s v="76.14.25,65. O"/>
    <s v="SI"/>
    <s v="Templado"/>
    <s v="Comunitaria"/>
    <n v="12"/>
    <s v="NULL"/>
    <s v="CALIDO"/>
    <s v="COMUNITARIA KIT 1"/>
    <n v="40568795"/>
  </r>
  <r>
    <m/>
    <m/>
    <m/>
    <m/>
    <m/>
    <m/>
    <m/>
    <m/>
    <m/>
    <m/>
    <m/>
    <m/>
    <m/>
    <x v="13"/>
    <m/>
    <m/>
    <x v="21"/>
    <m/>
    <m/>
    <m/>
    <m/>
    <x v="47"/>
    <m/>
    <x v="2"/>
    <m/>
    <m/>
    <m/>
    <m/>
    <m/>
    <m/>
    <m/>
    <m/>
    <m/>
    <m/>
    <m/>
    <m/>
  </r>
  <r>
    <m/>
    <m/>
    <m/>
    <m/>
    <m/>
    <m/>
    <m/>
    <m/>
    <m/>
    <m/>
    <m/>
    <m/>
    <m/>
    <x v="13"/>
    <m/>
    <m/>
    <x v="21"/>
    <m/>
    <m/>
    <m/>
    <m/>
    <x v="47"/>
    <m/>
    <x v="2"/>
    <m/>
    <m/>
    <m/>
    <m/>
    <m/>
    <m/>
    <m/>
    <m/>
    <m/>
    <m/>
    <m/>
    <m/>
  </r>
  <r>
    <m/>
    <m/>
    <m/>
    <m/>
    <m/>
    <m/>
    <m/>
    <m/>
    <m/>
    <m/>
    <m/>
    <m/>
    <m/>
    <x v="13"/>
    <m/>
    <m/>
    <x v="21"/>
    <m/>
    <m/>
    <m/>
    <m/>
    <x v="47"/>
    <m/>
    <x v="2"/>
    <m/>
    <m/>
    <m/>
    <m/>
    <m/>
    <m/>
    <m/>
    <m/>
    <m/>
    <m/>
    <m/>
    <m/>
  </r>
  <r>
    <m/>
    <m/>
    <m/>
    <m/>
    <m/>
    <m/>
    <m/>
    <m/>
    <m/>
    <m/>
    <m/>
    <m/>
    <m/>
    <x v="13"/>
    <m/>
    <m/>
    <x v="21"/>
    <m/>
    <m/>
    <m/>
    <m/>
    <x v="47"/>
    <m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1BC2DC-B8CD-BB4C-B4FE-F5EB420301CB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G56" firstHeaderRow="0" firstDataRow="1" firstDataCol="5"/>
  <pivotFields count="3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m="1" x="13"/>
        <item x="9"/>
        <item x="10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4">
        <item x="18"/>
        <item x="3"/>
        <item x="19"/>
        <item x="12"/>
        <item m="1" x="23"/>
        <item x="2"/>
        <item x="10"/>
        <item x="13"/>
        <item x="6"/>
        <item x="16"/>
        <item x="15"/>
        <item x="4"/>
        <item m="1" x="22"/>
        <item x="20"/>
        <item x="17"/>
        <item x="1"/>
        <item x="8"/>
        <item x="7"/>
        <item x="9"/>
        <item x="0"/>
        <item x="5"/>
        <item m="1" x="21"/>
        <item x="14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7">
        <item x="16"/>
        <item x="0"/>
        <item x="10"/>
        <item m="1" x="48"/>
        <item x="11"/>
        <item x="22"/>
        <item m="1" x="47"/>
        <item x="44"/>
        <item x="26"/>
        <item x="43"/>
        <item x="14"/>
        <item m="1" x="53"/>
        <item x="4"/>
        <item x="15"/>
        <item x="5"/>
        <item x="23"/>
        <item x="8"/>
        <item m="1" x="52"/>
        <item m="1" x="54"/>
        <item x="6"/>
        <item x="30"/>
        <item x="42"/>
        <item x="17"/>
        <item x="18"/>
        <item x="12"/>
        <item x="27"/>
        <item x="33"/>
        <item x="1"/>
        <item x="34"/>
        <item m="1" x="49"/>
        <item x="45"/>
        <item x="46"/>
        <item x="35"/>
        <item x="36"/>
        <item x="28"/>
        <item x="32"/>
        <item x="37"/>
        <item x="31"/>
        <item x="21"/>
        <item x="24"/>
        <item x="38"/>
        <item m="1" x="50"/>
        <item x="2"/>
        <item x="7"/>
        <item x="3"/>
        <item x="9"/>
        <item m="1" x="55"/>
        <item x="19"/>
        <item m="1" x="56"/>
        <item m="1" x="51"/>
        <item x="20"/>
        <item x="39"/>
        <item x="40"/>
        <item x="29"/>
        <item x="13"/>
        <item x="25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8">
        <item x="0"/>
        <item x="4"/>
        <item x="5"/>
        <item x="7"/>
        <item x="2"/>
        <item x="1"/>
        <item x="6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3"/>
    <field x="16"/>
    <field x="21"/>
    <field x="23"/>
    <field x="34"/>
  </rowFields>
  <rowItems count="53">
    <i>
      <x/>
      <x v="19"/>
      <x v="1"/>
      <x/>
      <x/>
    </i>
    <i r="2">
      <x v="27"/>
      <x/>
      <x/>
    </i>
    <i r="2">
      <x v="42"/>
      <x/>
      <x/>
    </i>
    <i r="2">
      <x v="44"/>
      <x/>
      <x/>
    </i>
    <i>
      <x v="1"/>
      <x v="5"/>
      <x v="19"/>
      <x v="1"/>
      <x v="5"/>
    </i>
    <i r="1">
      <x v="15"/>
      <x v="12"/>
      <x v="1"/>
      <x v="5"/>
    </i>
    <i r="2">
      <x v="14"/>
      <x v="1"/>
      <x v="5"/>
    </i>
    <i r="2">
      <x v="43"/>
      <x/>
      <x/>
    </i>
    <i>
      <x v="2"/>
      <x v="1"/>
      <x v="4"/>
      <x v="1"/>
      <x v="5"/>
    </i>
    <i r="2">
      <x v="16"/>
      <x v="1"/>
      <x v="4"/>
    </i>
    <i r="2">
      <x v="27"/>
      <x/>
      <x v="1"/>
    </i>
    <i r="1">
      <x v="11"/>
      <x v="45"/>
      <x v="1"/>
      <x v="5"/>
    </i>
    <i r="2">
      <x v="54"/>
      <x v="1"/>
      <x v="5"/>
    </i>
    <i r="1">
      <x v="20"/>
      <x v="2"/>
      <x v="1"/>
      <x v="7"/>
    </i>
    <i r="2">
      <x v="24"/>
      <x v="1"/>
      <x v="5"/>
    </i>
    <i>
      <x v="3"/>
      <x v="8"/>
      <x v="10"/>
      <x/>
      <x/>
    </i>
    <i r="2">
      <x v="13"/>
      <x/>
      <x/>
    </i>
    <i r="2">
      <x v="23"/>
      <x/>
      <x/>
    </i>
    <i r="2">
      <x v="47"/>
      <x/>
      <x/>
    </i>
    <i r="1">
      <x v="16"/>
      <x v="22"/>
      <x/>
      <x/>
    </i>
    <i r="1">
      <x v="17"/>
      <x/>
      <x/>
      <x/>
    </i>
    <i r="2">
      <x v="50"/>
      <x/>
      <x/>
    </i>
    <i>
      <x v="4"/>
      <x v="18"/>
      <x v="5"/>
      <x/>
      <x/>
    </i>
    <i r="2">
      <x v="15"/>
      <x v="1"/>
      <x v="4"/>
    </i>
    <i r="4">
      <x v="5"/>
    </i>
    <i r="2">
      <x v="38"/>
      <x/>
      <x/>
    </i>
    <i r="3">
      <x v="1"/>
      <x v="5"/>
    </i>
    <i>
      <x v="5"/>
      <x v="6"/>
      <x v="39"/>
      <x/>
      <x v="1"/>
    </i>
    <i r="4">
      <x v="2"/>
    </i>
    <i>
      <x v="6"/>
      <x v="3"/>
      <x v="8"/>
      <x/>
      <x v="2"/>
    </i>
    <i r="1">
      <x v="23"/>
      <x v="55"/>
      <x v="1"/>
      <x v="5"/>
    </i>
    <i>
      <x v="7"/>
      <x v="7"/>
      <x v="25"/>
      <x/>
      <x/>
    </i>
    <i r="2">
      <x v="34"/>
      <x/>
      <x/>
    </i>
    <i r="2">
      <x v="53"/>
      <x/>
      <x/>
    </i>
    <i>
      <x v="8"/>
      <x v="22"/>
      <x v="20"/>
      <x/>
      <x/>
    </i>
    <i r="2">
      <x v="37"/>
      <x/>
      <x v="2"/>
    </i>
    <i>
      <x v="10"/>
      <x v="9"/>
      <x v="28"/>
      <x/>
      <x/>
    </i>
    <i r="3">
      <x v="1"/>
      <x v="6"/>
    </i>
    <i r="2">
      <x v="40"/>
      <x/>
      <x/>
    </i>
    <i r="2">
      <x v="51"/>
      <x/>
      <x/>
    </i>
    <i r="1">
      <x v="10"/>
      <x v="26"/>
      <x/>
      <x/>
    </i>
    <i r="2">
      <x v="35"/>
      <x/>
      <x/>
    </i>
    <i r="2">
      <x v="52"/>
      <x/>
      <x/>
    </i>
    <i r="1">
      <x v="14"/>
      <x v="32"/>
      <x/>
      <x/>
    </i>
    <i r="2">
      <x v="33"/>
      <x/>
      <x/>
    </i>
    <i r="2">
      <x v="36"/>
      <x/>
      <x/>
    </i>
    <i>
      <x v="11"/>
      <x/>
      <x v="21"/>
      <x v="1"/>
      <x v="5"/>
    </i>
    <i r="1">
      <x v="11"/>
      <x v="9"/>
      <x v="1"/>
      <x v="5"/>
    </i>
    <i r="2">
      <x v="56"/>
      <x/>
      <x v="2"/>
    </i>
    <i>
      <x v="12"/>
      <x v="2"/>
      <x v="7"/>
      <x/>
      <x v="3"/>
    </i>
    <i r="2">
      <x v="30"/>
      <x/>
      <x/>
    </i>
    <i>
      <x v="13"/>
      <x v="13"/>
      <x v="31"/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OMBRE DEL KIT" fld="34" subtotal="count" baseField="0" baseItem="0"/>
    <dataField name="Suma de Valor Total Estudio Precios de Referencia" fld="35" baseField="0" baseItem="0" numFmtId="164"/>
  </dataFields>
  <formats count="231">
    <format dxfId="38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80">
      <pivotArea outline="0" fieldPosition="0">
        <references count="6">
          <reference field="4294967294" count="1" selected="0">
            <x v="1"/>
          </reference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1"/>
          </reference>
          <reference field="23" count="1" selected="0">
            <x v="0"/>
          </reference>
          <reference field="34" count="1" selected="0">
            <x v="0"/>
          </reference>
        </references>
      </pivotArea>
    </format>
    <format dxfId="379">
      <pivotArea field="13" grandRow="1" outline="0" axis="axisRow" fieldPosition="0">
        <references count="1">
          <reference field="4294967294" count="1" selected="0">
            <x v="1"/>
          </reference>
        </references>
      </pivotArea>
    </format>
    <format dxfId="378">
      <pivotArea field="13" type="button" dataOnly="0" labelOnly="1" outline="0" axis="axisRow" fieldPosition="0"/>
    </format>
    <format dxfId="377">
      <pivotArea field="16" type="button" dataOnly="0" labelOnly="1" outline="0" axis="axisRow" fieldPosition="1"/>
    </format>
    <format dxfId="376">
      <pivotArea field="21" type="button" dataOnly="0" labelOnly="1" outline="0" axis="axisRow" fieldPosition="2"/>
    </format>
    <format dxfId="375">
      <pivotArea field="23" type="button" dataOnly="0" labelOnly="1" outline="0" axis="axisRow" fieldPosition="3"/>
    </format>
    <format dxfId="374">
      <pivotArea field="34" type="button" dataOnly="0" labelOnly="1" outline="0" axis="axisRow" fieldPosition="4"/>
    </format>
    <format dxfId="3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2">
      <pivotArea type="all" dataOnly="0" outline="0" fieldPosition="0"/>
    </format>
    <format dxfId="371">
      <pivotArea outline="0" collapsedLevelsAreSubtotals="1" fieldPosition="0"/>
    </format>
    <format dxfId="370">
      <pivotArea field="13" type="button" dataOnly="0" labelOnly="1" outline="0" axis="axisRow" fieldPosition="0"/>
    </format>
    <format dxfId="369">
      <pivotArea field="16" type="button" dataOnly="0" labelOnly="1" outline="0" axis="axisRow" fieldPosition="1"/>
    </format>
    <format dxfId="368">
      <pivotArea field="21" type="button" dataOnly="0" labelOnly="1" outline="0" axis="axisRow" fieldPosition="2"/>
    </format>
    <format dxfId="367">
      <pivotArea field="23" type="button" dataOnly="0" labelOnly="1" outline="0" axis="axisRow" fieldPosition="3"/>
    </format>
    <format dxfId="366">
      <pivotArea field="34" type="button" dataOnly="0" labelOnly="1" outline="0" axis="axisRow" fieldPosition="4"/>
    </format>
    <format dxfId="365">
      <pivotArea dataOnly="0" labelOnly="1" outline="0" fieldPosition="0">
        <references count="1">
          <reference field="13" count="0"/>
        </references>
      </pivotArea>
    </format>
    <format dxfId="364">
      <pivotArea dataOnly="0" labelOnly="1" grandRow="1" outline="0" fieldPosition="0"/>
    </format>
    <format dxfId="363">
      <pivotArea dataOnly="0" labelOnly="1" outline="0" fieldPosition="0">
        <references count="2">
          <reference field="13" count="1" selected="0">
            <x v="0"/>
          </reference>
          <reference field="16" count="1">
            <x v="19"/>
          </reference>
        </references>
      </pivotArea>
    </format>
    <format dxfId="362">
      <pivotArea dataOnly="0" labelOnly="1" outline="0" fieldPosition="0">
        <references count="2">
          <reference field="13" count="1" selected="0">
            <x v="1"/>
          </reference>
          <reference field="16" count="2">
            <x v="5"/>
            <x v="15"/>
          </reference>
        </references>
      </pivotArea>
    </format>
    <format dxfId="361">
      <pivotArea dataOnly="0" labelOnly="1" outline="0" fieldPosition="0">
        <references count="2">
          <reference field="13" count="1" selected="0">
            <x v="2"/>
          </reference>
          <reference field="16" count="3">
            <x v="1"/>
            <x v="11"/>
            <x v="20"/>
          </reference>
        </references>
      </pivotArea>
    </format>
    <format dxfId="360">
      <pivotArea dataOnly="0" labelOnly="1" outline="0" fieldPosition="0">
        <references count="2">
          <reference field="13" count="1" selected="0">
            <x v="3"/>
          </reference>
          <reference field="16" count="3">
            <x v="8"/>
            <x v="16"/>
            <x v="17"/>
          </reference>
        </references>
      </pivotArea>
    </format>
    <format dxfId="359">
      <pivotArea dataOnly="0" labelOnly="1" outline="0" fieldPosition="0">
        <references count="2">
          <reference field="13" count="1" selected="0">
            <x v="4"/>
          </reference>
          <reference field="16" count="1">
            <x v="18"/>
          </reference>
        </references>
      </pivotArea>
    </format>
    <format dxfId="358">
      <pivotArea dataOnly="0" labelOnly="1" outline="0" fieldPosition="0">
        <references count="2">
          <reference field="13" count="1" selected="0">
            <x v="5"/>
          </reference>
          <reference field="16" count="1">
            <x v="6"/>
          </reference>
        </references>
      </pivotArea>
    </format>
    <format dxfId="357">
      <pivotArea dataOnly="0" labelOnly="1" outline="0" fieldPosition="0">
        <references count="2">
          <reference field="13" count="1" selected="0">
            <x v="6"/>
          </reference>
          <reference field="16" count="2">
            <x v="3"/>
            <x v="23"/>
          </reference>
        </references>
      </pivotArea>
    </format>
    <format dxfId="356">
      <pivotArea dataOnly="0" labelOnly="1" outline="0" fieldPosition="0">
        <references count="2">
          <reference field="13" count="1" selected="0">
            <x v="7"/>
          </reference>
          <reference field="16" count="1">
            <x v="7"/>
          </reference>
        </references>
      </pivotArea>
    </format>
    <format dxfId="355">
      <pivotArea dataOnly="0" labelOnly="1" outline="0" fieldPosition="0">
        <references count="2">
          <reference field="13" count="1" selected="0">
            <x v="8"/>
          </reference>
          <reference field="16" count="1">
            <x v="22"/>
          </reference>
        </references>
      </pivotArea>
    </format>
    <format dxfId="354">
      <pivotArea dataOnly="0" labelOnly="1" outline="0" fieldPosition="0">
        <references count="2">
          <reference field="13" count="1" selected="0">
            <x v="10"/>
          </reference>
          <reference field="16" count="3">
            <x v="9"/>
            <x v="10"/>
            <x v="14"/>
          </reference>
        </references>
      </pivotArea>
    </format>
    <format dxfId="353">
      <pivotArea dataOnly="0" labelOnly="1" outline="0" fieldPosition="0">
        <references count="2">
          <reference field="13" count="1" selected="0">
            <x v="11"/>
          </reference>
          <reference field="16" count="2">
            <x v="0"/>
            <x v="11"/>
          </reference>
        </references>
      </pivotArea>
    </format>
    <format dxfId="352">
      <pivotArea dataOnly="0" labelOnly="1" outline="0" fieldPosition="0">
        <references count="2">
          <reference field="13" count="1" selected="0">
            <x v="12"/>
          </reference>
          <reference field="16" count="1">
            <x v="2"/>
          </reference>
        </references>
      </pivotArea>
    </format>
    <format dxfId="351">
      <pivotArea dataOnly="0" labelOnly="1" outline="0" fieldPosition="0">
        <references count="2">
          <reference field="13" count="1" selected="0">
            <x v="13"/>
          </reference>
          <reference field="16" count="1">
            <x v="13"/>
          </reference>
        </references>
      </pivotArea>
    </format>
    <format dxfId="350">
      <pivotArea dataOnly="0" labelOnly="1" outline="0" fieldPosition="0">
        <references count="3">
          <reference field="13" count="1" selected="0">
            <x v="0"/>
          </reference>
          <reference field="16" count="1" selected="0">
            <x v="19"/>
          </reference>
          <reference field="21" count="4">
            <x v="1"/>
            <x v="27"/>
            <x v="42"/>
            <x v="44"/>
          </reference>
        </references>
      </pivotArea>
    </format>
    <format dxfId="349">
      <pivotArea dataOnly="0" labelOnly="1" outline="0" fieldPosition="0">
        <references count="3">
          <reference field="13" count="1" selected="0">
            <x v="1"/>
          </reference>
          <reference field="16" count="1" selected="0">
            <x v="5"/>
          </reference>
          <reference field="21" count="1">
            <x v="19"/>
          </reference>
        </references>
      </pivotArea>
    </format>
    <format dxfId="348">
      <pivotArea dataOnly="0" labelOnly="1" outline="0" fieldPosition="0">
        <references count="3">
          <reference field="13" count="1" selected="0">
            <x v="1"/>
          </reference>
          <reference field="16" count="1" selected="0">
            <x v="15"/>
          </reference>
          <reference field="21" count="3">
            <x v="12"/>
            <x v="14"/>
            <x v="43"/>
          </reference>
        </references>
      </pivotArea>
    </format>
    <format dxfId="347">
      <pivotArea dataOnly="0" labelOnly="1" outline="0" fieldPosition="0">
        <references count="3">
          <reference field="13" count="1" selected="0">
            <x v="2"/>
          </reference>
          <reference field="16" count="1" selected="0">
            <x v="1"/>
          </reference>
          <reference field="21" count="3">
            <x v="4"/>
            <x v="16"/>
            <x v="27"/>
          </reference>
        </references>
      </pivotArea>
    </format>
    <format dxfId="346">
      <pivotArea dataOnly="0" labelOnly="1" outline="0" fieldPosition="0">
        <references count="3">
          <reference field="13" count="1" selected="0">
            <x v="2"/>
          </reference>
          <reference field="16" count="1" selected="0">
            <x v="11"/>
          </reference>
          <reference field="21" count="2">
            <x v="45"/>
            <x v="54"/>
          </reference>
        </references>
      </pivotArea>
    </format>
    <format dxfId="345">
      <pivotArea dataOnly="0" labelOnly="1" outline="0" fieldPosition="0">
        <references count="3">
          <reference field="13" count="1" selected="0">
            <x v="2"/>
          </reference>
          <reference field="16" count="1" selected="0">
            <x v="20"/>
          </reference>
          <reference field="21" count="2">
            <x v="2"/>
            <x v="24"/>
          </reference>
        </references>
      </pivotArea>
    </format>
    <format dxfId="344">
      <pivotArea dataOnly="0" labelOnly="1" outline="0" fieldPosition="0">
        <references count="3">
          <reference field="13" count="1" selected="0">
            <x v="3"/>
          </reference>
          <reference field="16" count="1" selected="0">
            <x v="8"/>
          </reference>
          <reference field="21" count="4">
            <x v="10"/>
            <x v="13"/>
            <x v="23"/>
            <x v="47"/>
          </reference>
        </references>
      </pivotArea>
    </format>
    <format dxfId="343">
      <pivotArea dataOnly="0" labelOnly="1" outline="0" fieldPosition="0">
        <references count="3">
          <reference field="13" count="1" selected="0">
            <x v="3"/>
          </reference>
          <reference field="16" count="1" selected="0">
            <x v="16"/>
          </reference>
          <reference field="21" count="1">
            <x v="22"/>
          </reference>
        </references>
      </pivotArea>
    </format>
    <format dxfId="342">
      <pivotArea dataOnly="0" labelOnly="1" outline="0" fieldPosition="0">
        <references count="3">
          <reference field="13" count="1" selected="0">
            <x v="3"/>
          </reference>
          <reference field="16" count="1" selected="0">
            <x v="17"/>
          </reference>
          <reference field="21" count="2">
            <x v="0"/>
            <x v="50"/>
          </reference>
        </references>
      </pivotArea>
    </format>
    <format dxfId="341">
      <pivotArea dataOnly="0" labelOnly="1" outline="0" fieldPosition="0">
        <references count="3">
          <reference field="13" count="1" selected="0">
            <x v="4"/>
          </reference>
          <reference field="16" count="1" selected="0">
            <x v="18"/>
          </reference>
          <reference field="21" count="3">
            <x v="5"/>
            <x v="15"/>
            <x v="38"/>
          </reference>
        </references>
      </pivotArea>
    </format>
    <format dxfId="340">
      <pivotArea dataOnly="0" labelOnly="1" outline="0" fieldPosition="0">
        <references count="3">
          <reference field="13" count="1" selected="0">
            <x v="5"/>
          </reference>
          <reference field="16" count="1" selected="0">
            <x v="6"/>
          </reference>
          <reference field="21" count="1">
            <x v="39"/>
          </reference>
        </references>
      </pivotArea>
    </format>
    <format dxfId="339">
      <pivotArea dataOnly="0" labelOnly="1" outline="0" fieldPosition="0">
        <references count="3">
          <reference field="13" count="1" selected="0">
            <x v="6"/>
          </reference>
          <reference field="16" count="1" selected="0">
            <x v="3"/>
          </reference>
          <reference field="21" count="1">
            <x v="8"/>
          </reference>
        </references>
      </pivotArea>
    </format>
    <format dxfId="338">
      <pivotArea dataOnly="0" labelOnly="1" outline="0" fieldPosition="0">
        <references count="3">
          <reference field="13" count="1" selected="0">
            <x v="6"/>
          </reference>
          <reference field="16" count="1" selected="0">
            <x v="23"/>
          </reference>
          <reference field="21" count="1">
            <x v="55"/>
          </reference>
        </references>
      </pivotArea>
    </format>
    <format dxfId="337">
      <pivotArea dataOnly="0" labelOnly="1" outline="0" fieldPosition="0">
        <references count="3">
          <reference field="13" count="1" selected="0">
            <x v="7"/>
          </reference>
          <reference field="16" count="1" selected="0">
            <x v="7"/>
          </reference>
          <reference field="21" count="3">
            <x v="25"/>
            <x v="34"/>
            <x v="53"/>
          </reference>
        </references>
      </pivotArea>
    </format>
    <format dxfId="336">
      <pivotArea dataOnly="0" labelOnly="1" outline="0" fieldPosition="0">
        <references count="3">
          <reference field="13" count="1" selected="0">
            <x v="8"/>
          </reference>
          <reference field="16" count="1" selected="0">
            <x v="22"/>
          </reference>
          <reference field="21" count="2">
            <x v="20"/>
            <x v="37"/>
          </reference>
        </references>
      </pivotArea>
    </format>
    <format dxfId="335">
      <pivotArea dataOnly="0" labelOnly="1" outline="0" fieldPosition="0">
        <references count="3">
          <reference field="13" count="1" selected="0">
            <x v="10"/>
          </reference>
          <reference field="16" count="1" selected="0">
            <x v="9"/>
          </reference>
          <reference field="21" count="3">
            <x v="28"/>
            <x v="40"/>
            <x v="51"/>
          </reference>
        </references>
      </pivotArea>
    </format>
    <format dxfId="334">
      <pivotArea dataOnly="0" labelOnly="1" outline="0" fieldPosition="0">
        <references count="3">
          <reference field="13" count="1" selected="0">
            <x v="10"/>
          </reference>
          <reference field="16" count="1" selected="0">
            <x v="10"/>
          </reference>
          <reference field="21" count="3">
            <x v="26"/>
            <x v="35"/>
            <x v="52"/>
          </reference>
        </references>
      </pivotArea>
    </format>
    <format dxfId="333">
      <pivotArea dataOnly="0" labelOnly="1" outline="0" fieldPosition="0">
        <references count="3">
          <reference field="13" count="1" selected="0">
            <x v="10"/>
          </reference>
          <reference field="16" count="1" selected="0">
            <x v="14"/>
          </reference>
          <reference field="21" count="3">
            <x v="32"/>
            <x v="33"/>
            <x v="36"/>
          </reference>
        </references>
      </pivotArea>
    </format>
    <format dxfId="332">
      <pivotArea dataOnly="0" labelOnly="1" outline="0" fieldPosition="0">
        <references count="3">
          <reference field="13" count="1" selected="0">
            <x v="11"/>
          </reference>
          <reference field="16" count="1" selected="0">
            <x v="0"/>
          </reference>
          <reference field="21" count="1">
            <x v="21"/>
          </reference>
        </references>
      </pivotArea>
    </format>
    <format dxfId="331">
      <pivotArea dataOnly="0" labelOnly="1" outline="0" fieldPosition="0">
        <references count="3">
          <reference field="13" count="1" selected="0">
            <x v="11"/>
          </reference>
          <reference field="16" count="1" selected="0">
            <x v="11"/>
          </reference>
          <reference field="21" count="2">
            <x v="9"/>
            <x v="56"/>
          </reference>
        </references>
      </pivotArea>
    </format>
    <format dxfId="330">
      <pivotArea dataOnly="0" labelOnly="1" outline="0" fieldPosition="0">
        <references count="3">
          <reference field="13" count="1" selected="0">
            <x v="12"/>
          </reference>
          <reference field="16" count="1" selected="0">
            <x v="2"/>
          </reference>
          <reference field="21" count="2">
            <x v="7"/>
            <x v="30"/>
          </reference>
        </references>
      </pivotArea>
    </format>
    <format dxfId="329">
      <pivotArea dataOnly="0" labelOnly="1" outline="0" fieldPosition="0">
        <references count="3">
          <reference field="13" count="1" selected="0">
            <x v="13"/>
          </reference>
          <reference field="16" count="1" selected="0">
            <x v="13"/>
          </reference>
          <reference field="21" count="1">
            <x v="31"/>
          </reference>
        </references>
      </pivotArea>
    </format>
    <format dxfId="328">
      <pivotArea dataOnly="0" labelOnly="1" outline="0" fieldPosition="0">
        <references count="4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1"/>
          </reference>
          <reference field="23" count="1">
            <x v="0"/>
          </reference>
        </references>
      </pivotArea>
    </format>
    <format dxfId="327">
      <pivotArea dataOnly="0" labelOnly="1" outline="0" fieldPosition="0">
        <references count="4">
          <reference field="13" count="1" selected="0">
            <x v="1"/>
          </reference>
          <reference field="16" count="1" selected="0">
            <x v="5"/>
          </reference>
          <reference field="21" count="1" selected="0">
            <x v="19"/>
          </reference>
          <reference field="23" count="1">
            <x v="1"/>
          </reference>
        </references>
      </pivotArea>
    </format>
    <format dxfId="326">
      <pivotArea dataOnly="0" labelOnly="1" outline="0" fieldPosition="0">
        <references count="4"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43"/>
          </reference>
          <reference field="23" count="1">
            <x v="0"/>
          </reference>
        </references>
      </pivotArea>
    </format>
    <format dxfId="325">
      <pivotArea dataOnly="0" labelOnly="1" outline="0" fieldPosition="0">
        <references count="4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4"/>
          </reference>
          <reference field="23" count="1">
            <x v="1"/>
          </reference>
        </references>
      </pivotArea>
    </format>
    <format dxfId="324">
      <pivotArea dataOnly="0" labelOnly="1" outline="0" fieldPosition="0">
        <references count="4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27"/>
          </reference>
          <reference field="23" count="1">
            <x v="0"/>
          </reference>
        </references>
      </pivotArea>
    </format>
    <format dxfId="323">
      <pivotArea dataOnly="0" labelOnly="1" outline="0" fieldPosition="0">
        <references count="4">
          <reference field="13" count="1" selected="0">
            <x v="2"/>
          </reference>
          <reference field="16" count="1" selected="0">
            <x v="11"/>
          </reference>
          <reference field="21" count="1" selected="0">
            <x v="45"/>
          </reference>
          <reference field="23" count="1">
            <x v="1"/>
          </reference>
        </references>
      </pivotArea>
    </format>
    <format dxfId="322">
      <pivotArea dataOnly="0" labelOnly="1" outline="0" fieldPosition="0">
        <references count="4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10"/>
          </reference>
          <reference field="23" count="1">
            <x v="0"/>
          </reference>
        </references>
      </pivotArea>
    </format>
    <format dxfId="321">
      <pivotArea dataOnly="0" labelOnly="1" outline="0" fieldPosition="0">
        <references count="4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15"/>
          </reference>
          <reference field="23" count="1">
            <x v="1"/>
          </reference>
        </references>
      </pivotArea>
    </format>
    <format dxfId="320">
      <pivotArea dataOnly="0" labelOnly="1" outline="0" fieldPosition="0">
        <references count="4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38"/>
          </reference>
          <reference field="23" count="0"/>
        </references>
      </pivotArea>
    </format>
    <format dxfId="319">
      <pivotArea dataOnly="0" labelOnly="1" outline="0" fieldPosition="0">
        <references count="4">
          <reference field="13" count="1" selected="0">
            <x v="5"/>
          </reference>
          <reference field="16" count="1" selected="0">
            <x v="6"/>
          </reference>
          <reference field="21" count="1" selected="0">
            <x v="39"/>
          </reference>
          <reference field="23" count="1">
            <x v="0"/>
          </reference>
        </references>
      </pivotArea>
    </format>
    <format dxfId="318">
      <pivotArea dataOnly="0" labelOnly="1" outline="0" fieldPosition="0">
        <references count="4">
          <reference field="13" count="1" selected="0">
            <x v="6"/>
          </reference>
          <reference field="16" count="1" selected="0">
            <x v="23"/>
          </reference>
          <reference field="21" count="1" selected="0">
            <x v="55"/>
          </reference>
          <reference field="23" count="1">
            <x v="1"/>
          </reference>
        </references>
      </pivotArea>
    </format>
    <format dxfId="317">
      <pivotArea dataOnly="0" labelOnly="1" outline="0" fieldPosition="0">
        <references count="4"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25"/>
          </reference>
          <reference field="23" count="1">
            <x v="0"/>
          </reference>
        </references>
      </pivotArea>
    </format>
    <format dxfId="316">
      <pivotArea dataOnly="0" labelOnly="1" outline="0" fieldPosition="0">
        <references count="4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28"/>
          </reference>
          <reference field="23" count="1">
            <x v="1"/>
          </reference>
        </references>
      </pivotArea>
    </format>
    <format dxfId="315">
      <pivotArea dataOnly="0" labelOnly="1" outline="0" fieldPosition="0">
        <references count="4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40"/>
          </reference>
          <reference field="23" count="1">
            <x v="0"/>
          </reference>
        </references>
      </pivotArea>
    </format>
    <format dxfId="314">
      <pivotArea dataOnly="0" labelOnly="1" outline="0" fieldPosition="0">
        <references count="4">
          <reference field="13" count="1" selected="0">
            <x v="11"/>
          </reference>
          <reference field="16" count="1" selected="0">
            <x v="0"/>
          </reference>
          <reference field="21" count="1" selected="0">
            <x v="21"/>
          </reference>
          <reference field="23" count="1">
            <x v="1"/>
          </reference>
        </references>
      </pivotArea>
    </format>
    <format dxfId="313">
      <pivotArea dataOnly="0" labelOnly="1" outline="0" fieldPosition="0">
        <references count="4"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56"/>
          </reference>
          <reference field="23" count="1">
            <x v="0"/>
          </reference>
        </references>
      </pivotArea>
    </format>
    <format dxfId="312">
      <pivotArea dataOnly="0" labelOnly="1" outline="0" fieldPosition="0">
        <references count="5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1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311">
      <pivotArea dataOnly="0" labelOnly="1" outline="0" fieldPosition="0">
        <references count="5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27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310">
      <pivotArea dataOnly="0" labelOnly="1" outline="0" fieldPosition="0">
        <references count="5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42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309">
      <pivotArea dataOnly="0" labelOnly="1" outline="0" fieldPosition="0">
        <references count="5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44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308">
      <pivotArea dataOnly="0" labelOnly="1" outline="0" fieldPosition="0">
        <references count="5">
          <reference field="13" count="1" selected="0">
            <x v="1"/>
          </reference>
          <reference field="16" count="1" selected="0">
            <x v="5"/>
          </reference>
          <reference field="21" count="1" selected="0">
            <x v="19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307">
      <pivotArea dataOnly="0" labelOnly="1" outline="0" fieldPosition="0">
        <references count="5"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12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306">
      <pivotArea dataOnly="0" labelOnly="1" outline="0" fieldPosition="0">
        <references count="5"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14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305">
      <pivotArea dataOnly="0" labelOnly="1" outline="0" fieldPosition="0">
        <references count="5"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4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304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4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303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16"/>
          </reference>
          <reference field="23" count="1" selected="0">
            <x v="1"/>
          </reference>
          <reference field="34" count="1">
            <x v="4"/>
          </reference>
        </references>
      </pivotArea>
    </format>
    <format dxfId="302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27"/>
          </reference>
          <reference field="23" count="1" selected="0">
            <x v="0"/>
          </reference>
          <reference field="34" count="1">
            <x v="1"/>
          </reference>
        </references>
      </pivotArea>
    </format>
    <format dxfId="301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1"/>
          </reference>
          <reference field="21" count="1" selected="0">
            <x v="45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300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1"/>
          </reference>
          <reference field="21" count="1" selected="0">
            <x v="54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299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20"/>
          </reference>
          <reference field="21" count="1" selected="0">
            <x v="2"/>
          </reference>
          <reference field="23" count="1" selected="0">
            <x v="1"/>
          </reference>
          <reference field="34" count="1">
            <x v="7"/>
          </reference>
        </references>
      </pivotArea>
    </format>
    <format dxfId="298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20"/>
          </reference>
          <reference field="21" count="1" selected="0">
            <x v="24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297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1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96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1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95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2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94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47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93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16"/>
          </reference>
          <reference field="21" count="1" selected="0">
            <x v="22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92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17"/>
          </reference>
          <reference field="21" count="1" selected="0">
            <x v="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91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17"/>
          </reference>
          <reference field="21" count="1" selected="0">
            <x v="5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90">
      <pivotArea dataOnly="0" labelOnly="1" outline="0" fieldPosition="0">
        <references count="5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5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89">
      <pivotArea dataOnly="0" labelOnly="1" outline="0" fieldPosition="0">
        <references count="5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15"/>
          </reference>
          <reference field="23" count="1" selected="0">
            <x v="1"/>
          </reference>
          <reference field="34" count="2">
            <x v="4"/>
            <x v="5"/>
          </reference>
        </references>
      </pivotArea>
    </format>
    <format dxfId="288">
      <pivotArea dataOnly="0" labelOnly="1" outline="0" fieldPosition="0">
        <references count="5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38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87">
      <pivotArea dataOnly="0" labelOnly="1" outline="0" fieldPosition="0">
        <references count="5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38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286">
      <pivotArea dataOnly="0" labelOnly="1" outline="0" fieldPosition="0">
        <references count="5">
          <reference field="13" count="1" selected="0">
            <x v="5"/>
          </reference>
          <reference field="16" count="1" selected="0">
            <x v="6"/>
          </reference>
          <reference field="21" count="1" selected="0">
            <x v="39"/>
          </reference>
          <reference field="23" count="1" selected="0">
            <x v="0"/>
          </reference>
          <reference field="34" count="2">
            <x v="1"/>
            <x v="2"/>
          </reference>
        </references>
      </pivotArea>
    </format>
    <format dxfId="285">
      <pivotArea dataOnly="0" labelOnly="1" outline="0" fieldPosition="0">
        <references count="5">
          <reference field="13" count="1" selected="0">
            <x v="6"/>
          </reference>
          <reference field="16" count="1" selected="0">
            <x v="3"/>
          </reference>
          <reference field="21" count="1" selected="0">
            <x v="8"/>
          </reference>
          <reference field="23" count="1" selected="0">
            <x v="0"/>
          </reference>
          <reference field="34" count="1">
            <x v="2"/>
          </reference>
        </references>
      </pivotArea>
    </format>
    <format dxfId="284">
      <pivotArea dataOnly="0" labelOnly="1" outline="0" fieldPosition="0">
        <references count="5">
          <reference field="13" count="1" selected="0">
            <x v="6"/>
          </reference>
          <reference field="16" count="1" selected="0">
            <x v="23"/>
          </reference>
          <reference field="21" count="1" selected="0">
            <x v="55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283">
      <pivotArea dataOnly="0" labelOnly="1" outline="0" fieldPosition="0">
        <references count="5"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25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82">
      <pivotArea dataOnly="0" labelOnly="1" outline="0" fieldPosition="0">
        <references count="5"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34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81">
      <pivotArea dataOnly="0" labelOnly="1" outline="0" fieldPosition="0">
        <references count="5"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5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80">
      <pivotArea dataOnly="0" labelOnly="1" outline="0" fieldPosition="0">
        <references count="5">
          <reference field="13" count="1" selected="0">
            <x v="8"/>
          </reference>
          <reference field="16" count="1" selected="0">
            <x v="22"/>
          </reference>
          <reference field="21" count="1" selected="0">
            <x v="2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79">
      <pivotArea dataOnly="0" labelOnly="1" outline="0" fieldPosition="0">
        <references count="5">
          <reference field="13" count="1" selected="0">
            <x v="8"/>
          </reference>
          <reference field="16" count="1" selected="0">
            <x v="22"/>
          </reference>
          <reference field="21" count="1" selected="0">
            <x v="37"/>
          </reference>
          <reference field="23" count="1" selected="0">
            <x v="0"/>
          </reference>
          <reference field="34" count="1">
            <x v="2"/>
          </reference>
        </references>
      </pivotArea>
    </format>
    <format dxfId="278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28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77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28"/>
          </reference>
          <reference field="23" count="1" selected="0">
            <x v="1"/>
          </reference>
          <reference field="34" count="1">
            <x v="6"/>
          </reference>
        </references>
      </pivotArea>
    </format>
    <format dxfId="276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4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75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51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74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0"/>
          </reference>
          <reference field="21" count="1" selected="0">
            <x v="26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73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0"/>
          </reference>
          <reference field="21" count="1" selected="0">
            <x v="35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72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0"/>
          </reference>
          <reference field="21" count="1" selected="0">
            <x v="52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71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4"/>
          </reference>
          <reference field="21" count="1" selected="0">
            <x v="32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70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4"/>
          </reference>
          <reference field="21" count="1" selected="0">
            <x v="3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69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4"/>
          </reference>
          <reference field="21" count="1" selected="0">
            <x v="36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68">
      <pivotArea dataOnly="0" labelOnly="1" outline="0" fieldPosition="0">
        <references count="5">
          <reference field="13" count="1" selected="0">
            <x v="11"/>
          </reference>
          <reference field="16" count="1" selected="0">
            <x v="0"/>
          </reference>
          <reference field="21" count="1" selected="0">
            <x v="21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267">
      <pivotArea dataOnly="0" labelOnly="1" outline="0" fieldPosition="0">
        <references count="5"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9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266">
      <pivotArea dataOnly="0" labelOnly="1" outline="0" fieldPosition="0">
        <references count="5"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56"/>
          </reference>
          <reference field="23" count="1" selected="0">
            <x v="0"/>
          </reference>
          <reference field="34" count="1">
            <x v="2"/>
          </reference>
        </references>
      </pivotArea>
    </format>
    <format dxfId="265">
      <pivotArea dataOnly="0" labelOnly="1" outline="0" fieldPosition="0">
        <references count="5">
          <reference field="13" count="1" selected="0">
            <x v="12"/>
          </reference>
          <reference field="16" count="1" selected="0">
            <x v="2"/>
          </reference>
          <reference field="21" count="1" selected="0">
            <x v="7"/>
          </reference>
          <reference field="23" count="1" selected="0">
            <x v="0"/>
          </reference>
          <reference field="34" count="1">
            <x v="3"/>
          </reference>
        </references>
      </pivotArea>
    </format>
    <format dxfId="264">
      <pivotArea dataOnly="0" labelOnly="1" outline="0" fieldPosition="0">
        <references count="5">
          <reference field="13" count="1" selected="0">
            <x v="12"/>
          </reference>
          <reference field="16" count="1" selected="0">
            <x v="2"/>
          </reference>
          <reference field="21" count="1" selected="0">
            <x v="3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63">
      <pivotArea dataOnly="0" labelOnly="1" outline="0" fieldPosition="0">
        <references count="5">
          <reference field="13" count="1" selected="0">
            <x v="13"/>
          </reference>
          <reference field="16" count="1" selected="0">
            <x v="13"/>
          </reference>
          <reference field="21" count="1" selected="0">
            <x v="31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6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1">
      <pivotArea type="all" dataOnly="0" outline="0" fieldPosition="0"/>
    </format>
    <format dxfId="260">
      <pivotArea outline="0" collapsedLevelsAreSubtotals="1" fieldPosition="0"/>
    </format>
    <format dxfId="259">
      <pivotArea field="13" type="button" dataOnly="0" labelOnly="1" outline="0" axis="axisRow" fieldPosition="0"/>
    </format>
    <format dxfId="258">
      <pivotArea field="16" type="button" dataOnly="0" labelOnly="1" outline="0" axis="axisRow" fieldPosition="1"/>
    </format>
    <format dxfId="257">
      <pivotArea field="21" type="button" dataOnly="0" labelOnly="1" outline="0" axis="axisRow" fieldPosition="2"/>
    </format>
    <format dxfId="256">
      <pivotArea field="23" type="button" dataOnly="0" labelOnly="1" outline="0" axis="axisRow" fieldPosition="3"/>
    </format>
    <format dxfId="255">
      <pivotArea field="34" type="button" dataOnly="0" labelOnly="1" outline="0" axis="axisRow" fieldPosition="4"/>
    </format>
    <format dxfId="254">
      <pivotArea dataOnly="0" labelOnly="1" outline="0" fieldPosition="0">
        <references count="1">
          <reference field="13" count="0"/>
        </references>
      </pivotArea>
    </format>
    <format dxfId="253">
      <pivotArea dataOnly="0" labelOnly="1" grandRow="1" outline="0" fieldPosition="0"/>
    </format>
    <format dxfId="252">
      <pivotArea dataOnly="0" labelOnly="1" outline="0" fieldPosition="0">
        <references count="2">
          <reference field="13" count="1" selected="0">
            <x v="0"/>
          </reference>
          <reference field="16" count="1">
            <x v="19"/>
          </reference>
        </references>
      </pivotArea>
    </format>
    <format dxfId="251">
      <pivotArea dataOnly="0" labelOnly="1" outline="0" fieldPosition="0">
        <references count="2">
          <reference field="13" count="1" selected="0">
            <x v="1"/>
          </reference>
          <reference field="16" count="2">
            <x v="5"/>
            <x v="15"/>
          </reference>
        </references>
      </pivotArea>
    </format>
    <format dxfId="250">
      <pivotArea dataOnly="0" labelOnly="1" outline="0" fieldPosition="0">
        <references count="2">
          <reference field="13" count="1" selected="0">
            <x v="2"/>
          </reference>
          <reference field="16" count="3">
            <x v="1"/>
            <x v="11"/>
            <x v="20"/>
          </reference>
        </references>
      </pivotArea>
    </format>
    <format dxfId="249">
      <pivotArea dataOnly="0" labelOnly="1" outline="0" fieldPosition="0">
        <references count="2">
          <reference field="13" count="1" selected="0">
            <x v="3"/>
          </reference>
          <reference field="16" count="3">
            <x v="8"/>
            <x v="16"/>
            <x v="17"/>
          </reference>
        </references>
      </pivotArea>
    </format>
    <format dxfId="248">
      <pivotArea dataOnly="0" labelOnly="1" outline="0" fieldPosition="0">
        <references count="2">
          <reference field="13" count="1" selected="0">
            <x v="4"/>
          </reference>
          <reference field="16" count="1">
            <x v="18"/>
          </reference>
        </references>
      </pivotArea>
    </format>
    <format dxfId="247">
      <pivotArea dataOnly="0" labelOnly="1" outline="0" fieldPosition="0">
        <references count="2">
          <reference field="13" count="1" selected="0">
            <x v="5"/>
          </reference>
          <reference field="16" count="1">
            <x v="6"/>
          </reference>
        </references>
      </pivotArea>
    </format>
    <format dxfId="246">
      <pivotArea dataOnly="0" labelOnly="1" outline="0" fieldPosition="0">
        <references count="2">
          <reference field="13" count="1" selected="0">
            <x v="6"/>
          </reference>
          <reference field="16" count="2">
            <x v="3"/>
            <x v="23"/>
          </reference>
        </references>
      </pivotArea>
    </format>
    <format dxfId="245">
      <pivotArea dataOnly="0" labelOnly="1" outline="0" fieldPosition="0">
        <references count="2">
          <reference field="13" count="1" selected="0">
            <x v="7"/>
          </reference>
          <reference field="16" count="1">
            <x v="7"/>
          </reference>
        </references>
      </pivotArea>
    </format>
    <format dxfId="244">
      <pivotArea dataOnly="0" labelOnly="1" outline="0" fieldPosition="0">
        <references count="2">
          <reference field="13" count="1" selected="0">
            <x v="8"/>
          </reference>
          <reference field="16" count="1">
            <x v="22"/>
          </reference>
        </references>
      </pivotArea>
    </format>
    <format dxfId="243">
      <pivotArea dataOnly="0" labelOnly="1" outline="0" fieldPosition="0">
        <references count="2">
          <reference field="13" count="1" selected="0">
            <x v="10"/>
          </reference>
          <reference field="16" count="3">
            <x v="9"/>
            <x v="10"/>
            <x v="14"/>
          </reference>
        </references>
      </pivotArea>
    </format>
    <format dxfId="242">
      <pivotArea dataOnly="0" labelOnly="1" outline="0" fieldPosition="0">
        <references count="2">
          <reference field="13" count="1" selected="0">
            <x v="11"/>
          </reference>
          <reference field="16" count="2">
            <x v="0"/>
            <x v="11"/>
          </reference>
        </references>
      </pivotArea>
    </format>
    <format dxfId="241">
      <pivotArea dataOnly="0" labelOnly="1" outline="0" fieldPosition="0">
        <references count="2">
          <reference field="13" count="1" selected="0">
            <x v="12"/>
          </reference>
          <reference field="16" count="1">
            <x v="2"/>
          </reference>
        </references>
      </pivotArea>
    </format>
    <format dxfId="240">
      <pivotArea dataOnly="0" labelOnly="1" outline="0" fieldPosition="0">
        <references count="2">
          <reference field="13" count="1" selected="0">
            <x v="13"/>
          </reference>
          <reference field="16" count="1">
            <x v="13"/>
          </reference>
        </references>
      </pivotArea>
    </format>
    <format dxfId="239">
      <pivotArea dataOnly="0" labelOnly="1" outline="0" fieldPosition="0">
        <references count="3">
          <reference field="13" count="1" selected="0">
            <x v="0"/>
          </reference>
          <reference field="16" count="1" selected="0">
            <x v="19"/>
          </reference>
          <reference field="21" count="4">
            <x v="1"/>
            <x v="27"/>
            <x v="42"/>
            <x v="44"/>
          </reference>
        </references>
      </pivotArea>
    </format>
    <format dxfId="238">
      <pivotArea dataOnly="0" labelOnly="1" outline="0" fieldPosition="0">
        <references count="3">
          <reference field="13" count="1" selected="0">
            <x v="1"/>
          </reference>
          <reference field="16" count="1" selected="0">
            <x v="5"/>
          </reference>
          <reference field="21" count="1">
            <x v="19"/>
          </reference>
        </references>
      </pivotArea>
    </format>
    <format dxfId="237">
      <pivotArea dataOnly="0" labelOnly="1" outline="0" fieldPosition="0">
        <references count="3">
          <reference field="13" count="1" selected="0">
            <x v="1"/>
          </reference>
          <reference field="16" count="1" selected="0">
            <x v="15"/>
          </reference>
          <reference field="21" count="3">
            <x v="12"/>
            <x v="14"/>
            <x v="43"/>
          </reference>
        </references>
      </pivotArea>
    </format>
    <format dxfId="236">
      <pivotArea dataOnly="0" labelOnly="1" outline="0" fieldPosition="0">
        <references count="3">
          <reference field="13" count="1" selected="0">
            <x v="2"/>
          </reference>
          <reference field="16" count="1" selected="0">
            <x v="1"/>
          </reference>
          <reference field="21" count="3">
            <x v="4"/>
            <x v="16"/>
            <x v="27"/>
          </reference>
        </references>
      </pivotArea>
    </format>
    <format dxfId="235">
      <pivotArea dataOnly="0" labelOnly="1" outline="0" fieldPosition="0">
        <references count="3">
          <reference field="13" count="1" selected="0">
            <x v="2"/>
          </reference>
          <reference field="16" count="1" selected="0">
            <x v="11"/>
          </reference>
          <reference field="21" count="2">
            <x v="45"/>
            <x v="54"/>
          </reference>
        </references>
      </pivotArea>
    </format>
    <format dxfId="234">
      <pivotArea dataOnly="0" labelOnly="1" outline="0" fieldPosition="0">
        <references count="3">
          <reference field="13" count="1" selected="0">
            <x v="2"/>
          </reference>
          <reference field="16" count="1" selected="0">
            <x v="20"/>
          </reference>
          <reference field="21" count="2">
            <x v="2"/>
            <x v="24"/>
          </reference>
        </references>
      </pivotArea>
    </format>
    <format dxfId="233">
      <pivotArea dataOnly="0" labelOnly="1" outline="0" fieldPosition="0">
        <references count="3">
          <reference field="13" count="1" selected="0">
            <x v="3"/>
          </reference>
          <reference field="16" count="1" selected="0">
            <x v="8"/>
          </reference>
          <reference field="21" count="4">
            <x v="10"/>
            <x v="13"/>
            <x v="23"/>
            <x v="47"/>
          </reference>
        </references>
      </pivotArea>
    </format>
    <format dxfId="232">
      <pivotArea dataOnly="0" labelOnly="1" outline="0" fieldPosition="0">
        <references count="3">
          <reference field="13" count="1" selected="0">
            <x v="3"/>
          </reference>
          <reference field="16" count="1" selected="0">
            <x v="16"/>
          </reference>
          <reference field="21" count="1">
            <x v="22"/>
          </reference>
        </references>
      </pivotArea>
    </format>
    <format dxfId="231">
      <pivotArea dataOnly="0" labelOnly="1" outline="0" fieldPosition="0">
        <references count="3">
          <reference field="13" count="1" selected="0">
            <x v="3"/>
          </reference>
          <reference field="16" count="1" selected="0">
            <x v="17"/>
          </reference>
          <reference field="21" count="2">
            <x v="0"/>
            <x v="50"/>
          </reference>
        </references>
      </pivotArea>
    </format>
    <format dxfId="230">
      <pivotArea dataOnly="0" labelOnly="1" outline="0" fieldPosition="0">
        <references count="3">
          <reference field="13" count="1" selected="0">
            <x v="4"/>
          </reference>
          <reference field="16" count="1" selected="0">
            <x v="18"/>
          </reference>
          <reference field="21" count="3">
            <x v="5"/>
            <x v="15"/>
            <x v="38"/>
          </reference>
        </references>
      </pivotArea>
    </format>
    <format dxfId="229">
      <pivotArea dataOnly="0" labelOnly="1" outline="0" fieldPosition="0">
        <references count="3">
          <reference field="13" count="1" selected="0">
            <x v="5"/>
          </reference>
          <reference field="16" count="1" selected="0">
            <x v="6"/>
          </reference>
          <reference field="21" count="1">
            <x v="39"/>
          </reference>
        </references>
      </pivotArea>
    </format>
    <format dxfId="228">
      <pivotArea dataOnly="0" labelOnly="1" outline="0" fieldPosition="0">
        <references count="3">
          <reference field="13" count="1" selected="0">
            <x v="6"/>
          </reference>
          <reference field="16" count="1" selected="0">
            <x v="3"/>
          </reference>
          <reference field="21" count="1">
            <x v="8"/>
          </reference>
        </references>
      </pivotArea>
    </format>
    <format dxfId="227">
      <pivotArea dataOnly="0" labelOnly="1" outline="0" fieldPosition="0">
        <references count="3">
          <reference field="13" count="1" selected="0">
            <x v="6"/>
          </reference>
          <reference field="16" count="1" selected="0">
            <x v="23"/>
          </reference>
          <reference field="21" count="1">
            <x v="55"/>
          </reference>
        </references>
      </pivotArea>
    </format>
    <format dxfId="226">
      <pivotArea dataOnly="0" labelOnly="1" outline="0" fieldPosition="0">
        <references count="3">
          <reference field="13" count="1" selected="0">
            <x v="7"/>
          </reference>
          <reference field="16" count="1" selected="0">
            <x v="7"/>
          </reference>
          <reference field="21" count="3">
            <x v="25"/>
            <x v="34"/>
            <x v="53"/>
          </reference>
        </references>
      </pivotArea>
    </format>
    <format dxfId="225">
      <pivotArea dataOnly="0" labelOnly="1" outline="0" fieldPosition="0">
        <references count="3">
          <reference field="13" count="1" selected="0">
            <x v="8"/>
          </reference>
          <reference field="16" count="1" selected="0">
            <x v="22"/>
          </reference>
          <reference field="21" count="2">
            <x v="20"/>
            <x v="37"/>
          </reference>
        </references>
      </pivotArea>
    </format>
    <format dxfId="224">
      <pivotArea dataOnly="0" labelOnly="1" outline="0" fieldPosition="0">
        <references count="3">
          <reference field="13" count="1" selected="0">
            <x v="10"/>
          </reference>
          <reference field="16" count="1" selected="0">
            <x v="9"/>
          </reference>
          <reference field="21" count="3">
            <x v="28"/>
            <x v="40"/>
            <x v="51"/>
          </reference>
        </references>
      </pivotArea>
    </format>
    <format dxfId="223">
      <pivotArea dataOnly="0" labelOnly="1" outline="0" fieldPosition="0">
        <references count="3">
          <reference field="13" count="1" selected="0">
            <x v="10"/>
          </reference>
          <reference field="16" count="1" selected="0">
            <x v="10"/>
          </reference>
          <reference field="21" count="3">
            <x v="26"/>
            <x v="35"/>
            <x v="52"/>
          </reference>
        </references>
      </pivotArea>
    </format>
    <format dxfId="222">
      <pivotArea dataOnly="0" labelOnly="1" outline="0" fieldPosition="0">
        <references count="3">
          <reference field="13" count="1" selected="0">
            <x v="10"/>
          </reference>
          <reference field="16" count="1" selected="0">
            <x v="14"/>
          </reference>
          <reference field="21" count="3">
            <x v="32"/>
            <x v="33"/>
            <x v="36"/>
          </reference>
        </references>
      </pivotArea>
    </format>
    <format dxfId="221">
      <pivotArea dataOnly="0" labelOnly="1" outline="0" fieldPosition="0">
        <references count="3">
          <reference field="13" count="1" selected="0">
            <x v="11"/>
          </reference>
          <reference field="16" count="1" selected="0">
            <x v="0"/>
          </reference>
          <reference field="21" count="1">
            <x v="21"/>
          </reference>
        </references>
      </pivotArea>
    </format>
    <format dxfId="220">
      <pivotArea dataOnly="0" labelOnly="1" outline="0" fieldPosition="0">
        <references count="3">
          <reference field="13" count="1" selected="0">
            <x v="11"/>
          </reference>
          <reference field="16" count="1" selected="0">
            <x v="11"/>
          </reference>
          <reference field="21" count="2">
            <x v="9"/>
            <x v="56"/>
          </reference>
        </references>
      </pivotArea>
    </format>
    <format dxfId="219">
      <pivotArea dataOnly="0" labelOnly="1" outline="0" fieldPosition="0">
        <references count="3">
          <reference field="13" count="1" selected="0">
            <x v="12"/>
          </reference>
          <reference field="16" count="1" selected="0">
            <x v="2"/>
          </reference>
          <reference field="21" count="2">
            <x v="7"/>
            <x v="30"/>
          </reference>
        </references>
      </pivotArea>
    </format>
    <format dxfId="218">
      <pivotArea dataOnly="0" labelOnly="1" outline="0" fieldPosition="0">
        <references count="3">
          <reference field="13" count="1" selected="0">
            <x v="13"/>
          </reference>
          <reference field="16" count="1" selected="0">
            <x v="13"/>
          </reference>
          <reference field="21" count="1">
            <x v="31"/>
          </reference>
        </references>
      </pivotArea>
    </format>
    <format dxfId="217">
      <pivotArea dataOnly="0" labelOnly="1" outline="0" fieldPosition="0">
        <references count="4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1"/>
          </reference>
          <reference field="23" count="1">
            <x v="0"/>
          </reference>
        </references>
      </pivotArea>
    </format>
    <format dxfId="216">
      <pivotArea dataOnly="0" labelOnly="1" outline="0" fieldPosition="0">
        <references count="4">
          <reference field="13" count="1" selected="0">
            <x v="1"/>
          </reference>
          <reference field="16" count="1" selected="0">
            <x v="5"/>
          </reference>
          <reference field="21" count="1" selected="0">
            <x v="19"/>
          </reference>
          <reference field="23" count="1">
            <x v="1"/>
          </reference>
        </references>
      </pivotArea>
    </format>
    <format dxfId="215">
      <pivotArea dataOnly="0" labelOnly="1" outline="0" fieldPosition="0">
        <references count="4"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43"/>
          </reference>
          <reference field="23" count="1">
            <x v="0"/>
          </reference>
        </references>
      </pivotArea>
    </format>
    <format dxfId="214">
      <pivotArea dataOnly="0" labelOnly="1" outline="0" fieldPosition="0">
        <references count="4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4"/>
          </reference>
          <reference field="23" count="1">
            <x v="1"/>
          </reference>
        </references>
      </pivotArea>
    </format>
    <format dxfId="213">
      <pivotArea dataOnly="0" labelOnly="1" outline="0" fieldPosition="0">
        <references count="4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27"/>
          </reference>
          <reference field="23" count="1">
            <x v="0"/>
          </reference>
        </references>
      </pivotArea>
    </format>
    <format dxfId="212">
      <pivotArea dataOnly="0" labelOnly="1" outline="0" fieldPosition="0">
        <references count="4">
          <reference field="13" count="1" selected="0">
            <x v="2"/>
          </reference>
          <reference field="16" count="1" selected="0">
            <x v="11"/>
          </reference>
          <reference field="21" count="1" selected="0">
            <x v="45"/>
          </reference>
          <reference field="23" count="1">
            <x v="1"/>
          </reference>
        </references>
      </pivotArea>
    </format>
    <format dxfId="211">
      <pivotArea dataOnly="0" labelOnly="1" outline="0" fieldPosition="0">
        <references count="4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10"/>
          </reference>
          <reference field="23" count="1">
            <x v="0"/>
          </reference>
        </references>
      </pivotArea>
    </format>
    <format dxfId="210">
      <pivotArea dataOnly="0" labelOnly="1" outline="0" fieldPosition="0">
        <references count="4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15"/>
          </reference>
          <reference field="23" count="1">
            <x v="1"/>
          </reference>
        </references>
      </pivotArea>
    </format>
    <format dxfId="209">
      <pivotArea dataOnly="0" labelOnly="1" outline="0" fieldPosition="0">
        <references count="4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38"/>
          </reference>
          <reference field="23" count="0"/>
        </references>
      </pivotArea>
    </format>
    <format dxfId="208">
      <pivotArea dataOnly="0" labelOnly="1" outline="0" fieldPosition="0">
        <references count="4">
          <reference field="13" count="1" selected="0">
            <x v="5"/>
          </reference>
          <reference field="16" count="1" selected="0">
            <x v="6"/>
          </reference>
          <reference field="21" count="1" selected="0">
            <x v="39"/>
          </reference>
          <reference field="23" count="1">
            <x v="0"/>
          </reference>
        </references>
      </pivotArea>
    </format>
    <format dxfId="207">
      <pivotArea dataOnly="0" labelOnly="1" outline="0" fieldPosition="0">
        <references count="4">
          <reference field="13" count="1" selected="0">
            <x v="6"/>
          </reference>
          <reference field="16" count="1" selected="0">
            <x v="23"/>
          </reference>
          <reference field="21" count="1" selected="0">
            <x v="55"/>
          </reference>
          <reference field="23" count="1">
            <x v="1"/>
          </reference>
        </references>
      </pivotArea>
    </format>
    <format dxfId="206">
      <pivotArea dataOnly="0" labelOnly="1" outline="0" fieldPosition="0">
        <references count="4"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25"/>
          </reference>
          <reference field="23" count="1">
            <x v="0"/>
          </reference>
        </references>
      </pivotArea>
    </format>
    <format dxfId="205">
      <pivotArea dataOnly="0" labelOnly="1" outline="0" fieldPosition="0">
        <references count="4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28"/>
          </reference>
          <reference field="23" count="1">
            <x v="1"/>
          </reference>
        </references>
      </pivotArea>
    </format>
    <format dxfId="204">
      <pivotArea dataOnly="0" labelOnly="1" outline="0" fieldPosition="0">
        <references count="4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40"/>
          </reference>
          <reference field="23" count="1">
            <x v="0"/>
          </reference>
        </references>
      </pivotArea>
    </format>
    <format dxfId="203">
      <pivotArea dataOnly="0" labelOnly="1" outline="0" fieldPosition="0">
        <references count="4">
          <reference field="13" count="1" selected="0">
            <x v="11"/>
          </reference>
          <reference field="16" count="1" selected="0">
            <x v="0"/>
          </reference>
          <reference field="21" count="1" selected="0">
            <x v="21"/>
          </reference>
          <reference field="23" count="1">
            <x v="1"/>
          </reference>
        </references>
      </pivotArea>
    </format>
    <format dxfId="202">
      <pivotArea dataOnly="0" labelOnly="1" outline="0" fieldPosition="0">
        <references count="4"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56"/>
          </reference>
          <reference field="23" count="1">
            <x v="0"/>
          </reference>
        </references>
      </pivotArea>
    </format>
    <format dxfId="201">
      <pivotArea dataOnly="0" labelOnly="1" outline="0" fieldPosition="0">
        <references count="5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1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200">
      <pivotArea dataOnly="0" labelOnly="1" outline="0" fieldPosition="0">
        <references count="5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27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99">
      <pivotArea dataOnly="0" labelOnly="1" outline="0" fieldPosition="0">
        <references count="5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42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98">
      <pivotArea dataOnly="0" labelOnly="1" outline="0" fieldPosition="0">
        <references count="5"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44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97">
      <pivotArea dataOnly="0" labelOnly="1" outline="0" fieldPosition="0">
        <references count="5">
          <reference field="13" count="1" selected="0">
            <x v="1"/>
          </reference>
          <reference field="16" count="1" selected="0">
            <x v="5"/>
          </reference>
          <reference field="21" count="1" selected="0">
            <x v="19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96">
      <pivotArea dataOnly="0" labelOnly="1" outline="0" fieldPosition="0">
        <references count="5"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12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95">
      <pivotArea dataOnly="0" labelOnly="1" outline="0" fieldPosition="0">
        <references count="5"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14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94">
      <pivotArea dataOnly="0" labelOnly="1" outline="0" fieldPosition="0">
        <references count="5"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4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93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4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92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16"/>
          </reference>
          <reference field="23" count="1" selected="0">
            <x v="1"/>
          </reference>
          <reference field="34" count="1">
            <x v="4"/>
          </reference>
        </references>
      </pivotArea>
    </format>
    <format dxfId="191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27"/>
          </reference>
          <reference field="23" count="1" selected="0">
            <x v="0"/>
          </reference>
          <reference field="34" count="1">
            <x v="1"/>
          </reference>
        </references>
      </pivotArea>
    </format>
    <format dxfId="190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1"/>
          </reference>
          <reference field="21" count="1" selected="0">
            <x v="45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89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11"/>
          </reference>
          <reference field="21" count="1" selected="0">
            <x v="54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88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20"/>
          </reference>
          <reference field="21" count="1" selected="0">
            <x v="2"/>
          </reference>
          <reference field="23" count="1" selected="0">
            <x v="1"/>
          </reference>
          <reference field="34" count="1">
            <x v="7"/>
          </reference>
        </references>
      </pivotArea>
    </format>
    <format dxfId="187">
      <pivotArea dataOnly="0" labelOnly="1" outline="0" fieldPosition="0">
        <references count="5">
          <reference field="13" count="1" selected="0">
            <x v="2"/>
          </reference>
          <reference field="16" count="1" selected="0">
            <x v="20"/>
          </reference>
          <reference field="21" count="1" selected="0">
            <x v="24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86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1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85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1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84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2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83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47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82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16"/>
          </reference>
          <reference field="21" count="1" selected="0">
            <x v="22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81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17"/>
          </reference>
          <reference field="21" count="1" selected="0">
            <x v="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80">
      <pivotArea dataOnly="0" labelOnly="1" outline="0" fieldPosition="0">
        <references count="5">
          <reference field="13" count="1" selected="0">
            <x v="3"/>
          </reference>
          <reference field="16" count="1" selected="0">
            <x v="17"/>
          </reference>
          <reference field="21" count="1" selected="0">
            <x v="5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79">
      <pivotArea dataOnly="0" labelOnly="1" outline="0" fieldPosition="0">
        <references count="5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5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78">
      <pivotArea dataOnly="0" labelOnly="1" outline="0" fieldPosition="0">
        <references count="5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15"/>
          </reference>
          <reference field="23" count="1" selected="0">
            <x v="1"/>
          </reference>
          <reference field="34" count="2">
            <x v="4"/>
            <x v="5"/>
          </reference>
        </references>
      </pivotArea>
    </format>
    <format dxfId="177">
      <pivotArea dataOnly="0" labelOnly="1" outline="0" fieldPosition="0">
        <references count="5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38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76">
      <pivotArea dataOnly="0" labelOnly="1" outline="0" fieldPosition="0">
        <references count="5"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38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75">
      <pivotArea dataOnly="0" labelOnly="1" outline="0" fieldPosition="0">
        <references count="5">
          <reference field="13" count="1" selected="0">
            <x v="5"/>
          </reference>
          <reference field="16" count="1" selected="0">
            <x v="6"/>
          </reference>
          <reference field="21" count="1" selected="0">
            <x v="39"/>
          </reference>
          <reference field="23" count="1" selected="0">
            <x v="0"/>
          </reference>
          <reference field="34" count="2">
            <x v="1"/>
            <x v="2"/>
          </reference>
        </references>
      </pivotArea>
    </format>
    <format dxfId="174">
      <pivotArea dataOnly="0" labelOnly="1" outline="0" fieldPosition="0">
        <references count="5">
          <reference field="13" count="1" selected="0">
            <x v="6"/>
          </reference>
          <reference field="16" count="1" selected="0">
            <x v="3"/>
          </reference>
          <reference field="21" count="1" selected="0">
            <x v="8"/>
          </reference>
          <reference field="23" count="1" selected="0">
            <x v="0"/>
          </reference>
          <reference field="34" count="1">
            <x v="2"/>
          </reference>
        </references>
      </pivotArea>
    </format>
    <format dxfId="173">
      <pivotArea dataOnly="0" labelOnly="1" outline="0" fieldPosition="0">
        <references count="5">
          <reference field="13" count="1" selected="0">
            <x v="6"/>
          </reference>
          <reference field="16" count="1" selected="0">
            <x v="23"/>
          </reference>
          <reference field="21" count="1" selected="0">
            <x v="55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72">
      <pivotArea dataOnly="0" labelOnly="1" outline="0" fieldPosition="0">
        <references count="5"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25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71">
      <pivotArea dataOnly="0" labelOnly="1" outline="0" fieldPosition="0">
        <references count="5"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34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70">
      <pivotArea dataOnly="0" labelOnly="1" outline="0" fieldPosition="0">
        <references count="5"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5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69">
      <pivotArea dataOnly="0" labelOnly="1" outline="0" fieldPosition="0">
        <references count="5">
          <reference field="13" count="1" selected="0">
            <x v="8"/>
          </reference>
          <reference field="16" count="1" selected="0">
            <x v="22"/>
          </reference>
          <reference field="21" count="1" selected="0">
            <x v="2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68">
      <pivotArea dataOnly="0" labelOnly="1" outline="0" fieldPosition="0">
        <references count="5">
          <reference field="13" count="1" selected="0">
            <x v="8"/>
          </reference>
          <reference field="16" count="1" selected="0">
            <x v="22"/>
          </reference>
          <reference field="21" count="1" selected="0">
            <x v="37"/>
          </reference>
          <reference field="23" count="1" selected="0">
            <x v="0"/>
          </reference>
          <reference field="34" count="1">
            <x v="2"/>
          </reference>
        </references>
      </pivotArea>
    </format>
    <format dxfId="167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28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66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28"/>
          </reference>
          <reference field="23" count="1" selected="0">
            <x v="1"/>
          </reference>
          <reference field="34" count="1">
            <x v="6"/>
          </reference>
        </references>
      </pivotArea>
    </format>
    <format dxfId="165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4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64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51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63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0"/>
          </reference>
          <reference field="21" count="1" selected="0">
            <x v="26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62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0"/>
          </reference>
          <reference field="21" count="1" selected="0">
            <x v="35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61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0"/>
          </reference>
          <reference field="21" count="1" selected="0">
            <x v="52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60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4"/>
          </reference>
          <reference field="21" count="1" selected="0">
            <x v="32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59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4"/>
          </reference>
          <reference field="21" count="1" selected="0">
            <x v="33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58">
      <pivotArea dataOnly="0" labelOnly="1" outline="0" fieldPosition="0">
        <references count="5">
          <reference field="13" count="1" selected="0">
            <x v="10"/>
          </reference>
          <reference field="16" count="1" selected="0">
            <x v="14"/>
          </reference>
          <reference field="21" count="1" selected="0">
            <x v="36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57">
      <pivotArea dataOnly="0" labelOnly="1" outline="0" fieldPosition="0">
        <references count="5">
          <reference field="13" count="1" selected="0">
            <x v="11"/>
          </reference>
          <reference field="16" count="1" selected="0">
            <x v="0"/>
          </reference>
          <reference field="21" count="1" selected="0">
            <x v="21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56">
      <pivotArea dataOnly="0" labelOnly="1" outline="0" fieldPosition="0">
        <references count="5"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9"/>
          </reference>
          <reference field="23" count="1" selected="0">
            <x v="1"/>
          </reference>
          <reference field="34" count="1">
            <x v="5"/>
          </reference>
        </references>
      </pivotArea>
    </format>
    <format dxfId="155">
      <pivotArea dataOnly="0" labelOnly="1" outline="0" fieldPosition="0">
        <references count="5"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56"/>
          </reference>
          <reference field="23" count="1" selected="0">
            <x v="0"/>
          </reference>
          <reference field="34" count="1">
            <x v="2"/>
          </reference>
        </references>
      </pivotArea>
    </format>
    <format dxfId="154">
      <pivotArea dataOnly="0" labelOnly="1" outline="0" fieldPosition="0">
        <references count="5">
          <reference field="13" count="1" selected="0">
            <x v="12"/>
          </reference>
          <reference field="16" count="1" selected="0">
            <x v="2"/>
          </reference>
          <reference field="21" count="1" selected="0">
            <x v="7"/>
          </reference>
          <reference field="23" count="1" selected="0">
            <x v="0"/>
          </reference>
          <reference field="34" count="1">
            <x v="3"/>
          </reference>
        </references>
      </pivotArea>
    </format>
    <format dxfId="153">
      <pivotArea dataOnly="0" labelOnly="1" outline="0" fieldPosition="0">
        <references count="5">
          <reference field="13" count="1" selected="0">
            <x v="12"/>
          </reference>
          <reference field="16" count="1" selected="0">
            <x v="2"/>
          </reference>
          <reference field="21" count="1" selected="0">
            <x v="30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52">
      <pivotArea dataOnly="0" labelOnly="1" outline="0" fieldPosition="0">
        <references count="5">
          <reference field="13" count="1" selected="0">
            <x v="13"/>
          </reference>
          <reference field="16" count="1" selected="0">
            <x v="13"/>
          </reference>
          <reference field="21" count="1" selected="0">
            <x v="31"/>
          </reference>
          <reference field="23" count="1" selected="0">
            <x v="0"/>
          </reference>
          <reference field="34" count="1">
            <x v="0"/>
          </reference>
        </references>
      </pivotArea>
    </format>
    <format dxfId="15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02F816-3A52-EE4C-BA92-5725F1EA2DAD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55" firstHeaderRow="1" firstDataRow="1" firstDataCol="4"/>
  <pivotFields count="3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m="1" x="14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5">
        <item x="18"/>
        <item x="3"/>
        <item x="19"/>
        <item x="12"/>
        <item m="1" x="24"/>
        <item x="2"/>
        <item x="10"/>
        <item x="13"/>
        <item x="6"/>
        <item x="16"/>
        <item x="15"/>
        <item x="4"/>
        <item m="1" x="23"/>
        <item x="20"/>
        <item x="17"/>
        <item x="1"/>
        <item x="8"/>
        <item x="7"/>
        <item x="9"/>
        <item x="0"/>
        <item x="5"/>
        <item m="1" x="22"/>
        <item x="14"/>
        <item x="21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8">
        <item x="16"/>
        <item x="0"/>
        <item x="10"/>
        <item m="1" x="49"/>
        <item x="11"/>
        <item x="22"/>
        <item m="1" x="48"/>
        <item x="44"/>
        <item x="26"/>
        <item x="43"/>
        <item x="14"/>
        <item m="1" x="51"/>
        <item x="4"/>
        <item x="15"/>
        <item x="5"/>
        <item x="23"/>
        <item x="8"/>
        <item m="1" x="50"/>
        <item m="1" x="52"/>
        <item x="6"/>
        <item x="30"/>
        <item x="42"/>
        <item x="17"/>
        <item x="18"/>
        <item x="12"/>
        <item x="27"/>
        <item x="33"/>
        <item x="1"/>
        <item x="34"/>
        <item m="1" x="55"/>
        <item x="45"/>
        <item x="46"/>
        <item x="35"/>
        <item x="36"/>
        <item x="28"/>
        <item x="32"/>
        <item x="37"/>
        <item x="31"/>
        <item x="21"/>
        <item x="24"/>
        <item x="38"/>
        <item m="1" x="56"/>
        <item x="2"/>
        <item x="7"/>
        <item x="3"/>
        <item x="9"/>
        <item m="1" x="53"/>
        <item x="19"/>
        <item m="1" x="54"/>
        <item m="1" x="57"/>
        <item x="20"/>
        <item x="39"/>
        <item x="40"/>
        <item x="29"/>
        <item x="47"/>
        <item x="13"/>
        <item x="25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3"/>
    <field x="16"/>
    <field x="21"/>
    <field x="23"/>
  </rowFields>
  <rowItems count="52">
    <i>
      <x/>
      <x v="19"/>
      <x v="1"/>
      <x/>
    </i>
    <i r="2">
      <x v="27"/>
      <x/>
    </i>
    <i r="2">
      <x v="42"/>
      <x/>
    </i>
    <i r="2">
      <x v="44"/>
      <x/>
    </i>
    <i>
      <x v="1"/>
      <x v="5"/>
      <x v="19"/>
      <x v="1"/>
    </i>
    <i r="1">
      <x v="15"/>
      <x v="12"/>
      <x v="1"/>
    </i>
    <i r="2">
      <x v="14"/>
      <x v="1"/>
    </i>
    <i r="2">
      <x v="43"/>
      <x/>
    </i>
    <i>
      <x v="2"/>
      <x v="1"/>
      <x v="4"/>
      <x v="1"/>
    </i>
    <i r="2">
      <x v="16"/>
      <x v="1"/>
    </i>
    <i r="2">
      <x v="27"/>
      <x/>
    </i>
    <i r="1">
      <x v="11"/>
      <x v="45"/>
      <x v="1"/>
    </i>
    <i r="2">
      <x v="55"/>
      <x v="1"/>
    </i>
    <i r="1">
      <x v="20"/>
      <x v="2"/>
      <x v="1"/>
    </i>
    <i r="2">
      <x v="24"/>
      <x v="1"/>
    </i>
    <i>
      <x v="3"/>
      <x v="8"/>
      <x v="10"/>
      <x/>
    </i>
    <i r="2">
      <x v="13"/>
      <x/>
    </i>
    <i r="2">
      <x v="23"/>
      <x/>
    </i>
    <i r="2">
      <x v="47"/>
      <x/>
    </i>
    <i r="1">
      <x v="16"/>
      <x v="22"/>
      <x/>
    </i>
    <i r="1">
      <x v="17"/>
      <x/>
      <x/>
    </i>
    <i r="2">
      <x v="50"/>
      <x/>
    </i>
    <i>
      <x v="4"/>
      <x v="18"/>
      <x v="5"/>
      <x/>
    </i>
    <i r="2">
      <x v="15"/>
      <x v="1"/>
    </i>
    <i r="2">
      <x v="38"/>
      <x/>
    </i>
    <i r="3">
      <x v="1"/>
    </i>
    <i>
      <x v="5"/>
      <x v="6"/>
      <x v="39"/>
      <x/>
    </i>
    <i>
      <x v="6"/>
      <x v="3"/>
      <x v="8"/>
      <x/>
    </i>
    <i r="1">
      <x v="24"/>
      <x v="56"/>
      <x v="1"/>
    </i>
    <i>
      <x v="7"/>
      <x v="7"/>
      <x v="25"/>
      <x/>
    </i>
    <i r="2">
      <x v="34"/>
      <x/>
    </i>
    <i r="2">
      <x v="53"/>
      <x/>
    </i>
    <i>
      <x v="8"/>
      <x v="22"/>
      <x v="20"/>
      <x/>
    </i>
    <i r="2">
      <x v="37"/>
      <x/>
    </i>
    <i>
      <x v="10"/>
      <x v="9"/>
      <x v="28"/>
      <x/>
    </i>
    <i r="3">
      <x v="1"/>
    </i>
    <i r="2">
      <x v="40"/>
      <x/>
    </i>
    <i r="2">
      <x v="51"/>
      <x/>
    </i>
    <i r="1">
      <x v="10"/>
      <x v="26"/>
      <x/>
    </i>
    <i r="2">
      <x v="35"/>
      <x/>
    </i>
    <i r="2">
      <x v="52"/>
      <x/>
    </i>
    <i r="1">
      <x v="14"/>
      <x v="32"/>
      <x/>
    </i>
    <i r="2">
      <x v="33"/>
      <x/>
    </i>
    <i r="2">
      <x v="36"/>
      <x/>
    </i>
    <i>
      <x v="11"/>
      <x/>
      <x v="21"/>
      <x v="1"/>
    </i>
    <i r="1">
      <x v="11"/>
      <x v="9"/>
      <x v="1"/>
    </i>
    <i r="2">
      <x v="57"/>
      <x/>
    </i>
    <i>
      <x v="12"/>
      <x v="2"/>
      <x v="7"/>
      <x/>
    </i>
    <i r="2">
      <x v="30"/>
      <x/>
    </i>
    <i>
      <x v="13"/>
      <x v="13"/>
      <x v="31"/>
      <x/>
    </i>
    <i>
      <x v="14"/>
      <x v="23"/>
      <x v="54"/>
      <x v="2"/>
    </i>
    <i t="grand">
      <x/>
    </i>
  </rowItems>
  <colItems count="1">
    <i/>
  </colItems>
  <dataFields count="1">
    <dataField name="Suma de Valor Total Estudio Precios de Referencia" fld="35" baseField="0" baseItem="0" numFmtId="164"/>
  </dataFields>
  <formats count="149">
    <format dxfId="150">
      <pivotArea collapsedLevelsAreSubtotals="1" fieldPosition="0">
        <references count="2">
          <reference field="4294967294" count="1" selected="0">
            <x v="0"/>
          </reference>
          <reference field="13" count="1">
            <x v="0"/>
          </reference>
        </references>
      </pivotArea>
    </format>
    <format dxfId="149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0"/>
          </reference>
          <reference field="16" count="1">
            <x v="19"/>
          </reference>
        </references>
      </pivotArea>
    </format>
    <format dxfId="148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>
            <x v="1"/>
          </reference>
        </references>
      </pivotArea>
    </format>
    <format dxfId="147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1"/>
          </reference>
          <reference field="23" count="1">
            <x v="0"/>
          </reference>
        </references>
      </pivotArea>
    </format>
    <format dxfId="146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>
            <x v="6"/>
          </reference>
        </references>
      </pivotArea>
    </format>
    <format dxfId="145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6"/>
          </reference>
          <reference field="23" count="1">
            <x v="0"/>
          </reference>
        </references>
      </pivotArea>
    </format>
    <format dxfId="144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>
            <x v="27"/>
          </reference>
        </references>
      </pivotArea>
    </format>
    <format dxfId="143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27"/>
          </reference>
          <reference field="23" count="1">
            <x v="0"/>
          </reference>
        </references>
      </pivotArea>
    </format>
    <format dxfId="142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>
            <x v="42"/>
          </reference>
        </references>
      </pivotArea>
    </format>
    <format dxfId="141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42"/>
          </reference>
          <reference field="23" count="1">
            <x v="0"/>
          </reference>
        </references>
      </pivotArea>
    </format>
    <format dxfId="140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>
            <x v="44"/>
          </reference>
        </references>
      </pivotArea>
    </format>
    <format dxfId="139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0"/>
          </reference>
          <reference field="16" count="1" selected="0">
            <x v="19"/>
          </reference>
          <reference field="21" count="1" selected="0">
            <x v="44"/>
          </reference>
          <reference field="23" count="1">
            <x v="0"/>
          </reference>
        </references>
      </pivotArea>
    </format>
    <format dxfId="138">
      <pivotArea collapsedLevelsAreSubtotals="1" fieldPosition="0">
        <references count="2">
          <reference field="4294967294" count="1" selected="0">
            <x v="0"/>
          </reference>
          <reference field="13" count="1">
            <x v="1"/>
          </reference>
        </references>
      </pivotArea>
    </format>
    <format dxfId="137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1"/>
          </reference>
          <reference field="16" count="1">
            <x v="5"/>
          </reference>
        </references>
      </pivotArea>
    </format>
    <format dxfId="136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"/>
          </reference>
          <reference field="16" count="1" selected="0">
            <x v="5"/>
          </reference>
          <reference field="21" count="1">
            <x v="19"/>
          </reference>
        </references>
      </pivotArea>
    </format>
    <format dxfId="135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"/>
          </reference>
          <reference field="16" count="1" selected="0">
            <x v="5"/>
          </reference>
          <reference field="21" count="1" selected="0">
            <x v="19"/>
          </reference>
          <reference field="23" count="1">
            <x v="1"/>
          </reference>
        </references>
      </pivotArea>
    </format>
    <format dxfId="134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1"/>
          </reference>
          <reference field="16" count="1">
            <x v="15"/>
          </reference>
        </references>
      </pivotArea>
    </format>
    <format dxfId="133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"/>
          </reference>
          <reference field="16" count="1" selected="0">
            <x v="15"/>
          </reference>
          <reference field="21" count="1">
            <x v="12"/>
          </reference>
        </references>
      </pivotArea>
    </format>
    <format dxfId="132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12"/>
          </reference>
          <reference field="23" count="1">
            <x v="1"/>
          </reference>
        </references>
      </pivotArea>
    </format>
    <format dxfId="131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"/>
          </reference>
          <reference field="16" count="1" selected="0">
            <x v="15"/>
          </reference>
          <reference field="21" count="1">
            <x v="14"/>
          </reference>
        </references>
      </pivotArea>
    </format>
    <format dxfId="130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14"/>
          </reference>
          <reference field="23" count="1">
            <x v="1"/>
          </reference>
        </references>
      </pivotArea>
    </format>
    <format dxfId="129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"/>
          </reference>
          <reference field="16" count="1" selected="0">
            <x v="15"/>
          </reference>
          <reference field="21" count="1">
            <x v="43"/>
          </reference>
        </references>
      </pivotArea>
    </format>
    <format dxfId="128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"/>
          </reference>
          <reference field="16" count="1" selected="0">
            <x v="15"/>
          </reference>
          <reference field="21" count="1" selected="0">
            <x v="43"/>
          </reference>
          <reference field="23" count="1">
            <x v="0"/>
          </reference>
        </references>
      </pivotArea>
    </format>
    <format dxfId="127">
      <pivotArea collapsedLevelsAreSubtotals="1" fieldPosition="0">
        <references count="2">
          <reference field="4294967294" count="1" selected="0">
            <x v="0"/>
          </reference>
          <reference field="13" count="1">
            <x v="2"/>
          </reference>
        </references>
      </pivotArea>
    </format>
    <format dxfId="126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2"/>
          </reference>
          <reference field="16" count="1">
            <x v="1"/>
          </reference>
        </references>
      </pivotArea>
    </format>
    <format dxfId="125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1"/>
          </reference>
          <reference field="21" count="1">
            <x v="4"/>
          </reference>
        </references>
      </pivotArea>
    </format>
    <format dxfId="124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4"/>
          </reference>
          <reference field="23" count="1">
            <x v="1"/>
          </reference>
        </references>
      </pivotArea>
    </format>
    <format dxfId="123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1"/>
          </reference>
          <reference field="21" count="1">
            <x v="16"/>
          </reference>
        </references>
      </pivotArea>
    </format>
    <format dxfId="122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1"/>
          </reference>
          <reference field="21" count="1" selected="0">
            <x v="16"/>
          </reference>
          <reference field="23" count="1">
            <x v="1"/>
          </reference>
        </references>
      </pivotArea>
    </format>
    <format dxfId="121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2"/>
          </reference>
          <reference field="16" count="1">
            <x v="11"/>
          </reference>
        </references>
      </pivotArea>
    </format>
    <format dxfId="120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11"/>
          </reference>
          <reference field="21" count="1">
            <x v="45"/>
          </reference>
        </references>
      </pivotArea>
    </format>
    <format dxfId="119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11"/>
          </reference>
          <reference field="21" count="1" selected="0">
            <x v="45"/>
          </reference>
          <reference field="23" count="1">
            <x v="1"/>
          </reference>
        </references>
      </pivotArea>
    </format>
    <format dxfId="118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2"/>
          </reference>
          <reference field="16" count="1">
            <x v="20"/>
          </reference>
        </references>
      </pivotArea>
    </format>
    <format dxfId="117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20"/>
          </reference>
          <reference field="21" count="1">
            <x v="2"/>
          </reference>
        </references>
      </pivotArea>
    </format>
    <format dxfId="116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20"/>
          </reference>
          <reference field="21" count="1" selected="0">
            <x v="2"/>
          </reference>
          <reference field="23" count="1">
            <x v="1"/>
          </reference>
        </references>
      </pivotArea>
    </format>
    <format dxfId="115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20"/>
          </reference>
          <reference field="21" count="1">
            <x v="24"/>
          </reference>
        </references>
      </pivotArea>
    </format>
    <format dxfId="114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2"/>
          </reference>
          <reference field="16" count="1" selected="0">
            <x v="20"/>
          </reference>
          <reference field="21" count="1" selected="0">
            <x v="24"/>
          </reference>
          <reference field="23" count="1">
            <x v="1"/>
          </reference>
        </references>
      </pivotArea>
    </format>
    <format dxfId="113">
      <pivotArea collapsedLevelsAreSubtotals="1" fieldPosition="0">
        <references count="2">
          <reference field="4294967294" count="1" selected="0">
            <x v="0"/>
          </reference>
          <reference field="13" count="1">
            <x v="3"/>
          </reference>
        </references>
      </pivotArea>
    </format>
    <format dxfId="112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3"/>
          </reference>
          <reference field="16" count="1">
            <x v="8"/>
          </reference>
        </references>
      </pivotArea>
    </format>
    <format dxfId="111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8"/>
          </reference>
          <reference field="21" count="1">
            <x v="10"/>
          </reference>
        </references>
      </pivotArea>
    </format>
    <format dxfId="110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10"/>
          </reference>
          <reference field="23" count="1">
            <x v="0"/>
          </reference>
        </references>
      </pivotArea>
    </format>
    <format dxfId="109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8"/>
          </reference>
          <reference field="21" count="1">
            <x v="13"/>
          </reference>
        </references>
      </pivotArea>
    </format>
    <format dxfId="108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13"/>
          </reference>
          <reference field="23" count="1">
            <x v="0"/>
          </reference>
        </references>
      </pivotArea>
    </format>
    <format dxfId="107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8"/>
          </reference>
          <reference field="21" count="1">
            <x v="23"/>
          </reference>
        </references>
      </pivotArea>
    </format>
    <format dxfId="106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23"/>
          </reference>
          <reference field="23" count="1">
            <x v="0"/>
          </reference>
        </references>
      </pivotArea>
    </format>
    <format dxfId="105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8"/>
          </reference>
          <reference field="21" count="1">
            <x v="47"/>
          </reference>
        </references>
      </pivotArea>
    </format>
    <format dxfId="104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8"/>
          </reference>
          <reference field="21" count="1" selected="0">
            <x v="47"/>
          </reference>
          <reference field="23" count="1">
            <x v="0"/>
          </reference>
        </references>
      </pivotArea>
    </format>
    <format dxfId="103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3"/>
          </reference>
          <reference field="16" count="1">
            <x v="16"/>
          </reference>
        </references>
      </pivotArea>
    </format>
    <format dxfId="102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16"/>
          </reference>
          <reference field="21" count="1">
            <x v="3"/>
          </reference>
        </references>
      </pivotArea>
    </format>
    <format dxfId="101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16"/>
          </reference>
          <reference field="21" count="1" selected="0">
            <x v="3"/>
          </reference>
          <reference field="23" count="1">
            <x v="1"/>
          </reference>
        </references>
      </pivotArea>
    </format>
    <format dxfId="100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16"/>
          </reference>
          <reference field="21" count="1">
            <x v="22"/>
          </reference>
        </references>
      </pivotArea>
    </format>
    <format dxfId="99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16"/>
          </reference>
          <reference field="21" count="1" selected="0">
            <x v="22"/>
          </reference>
          <reference field="23" count="1">
            <x v="0"/>
          </reference>
        </references>
      </pivotArea>
    </format>
    <format dxfId="98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3"/>
          </reference>
          <reference field="16" count="1">
            <x v="17"/>
          </reference>
        </references>
      </pivotArea>
    </format>
    <format dxfId="97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17"/>
          </reference>
          <reference field="21" count="1">
            <x v="0"/>
          </reference>
        </references>
      </pivotArea>
    </format>
    <format dxfId="96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17"/>
          </reference>
          <reference field="21" count="1" selected="0">
            <x v="0"/>
          </reference>
          <reference field="23" count="1">
            <x v="0"/>
          </reference>
        </references>
      </pivotArea>
    </format>
    <format dxfId="95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17"/>
          </reference>
          <reference field="21" count="1">
            <x v="50"/>
          </reference>
        </references>
      </pivotArea>
    </format>
    <format dxfId="94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3"/>
          </reference>
          <reference field="16" count="1" selected="0">
            <x v="17"/>
          </reference>
          <reference field="21" count="1" selected="0">
            <x v="50"/>
          </reference>
          <reference field="23" count="1">
            <x v="0"/>
          </reference>
        </references>
      </pivotArea>
    </format>
    <format dxfId="93">
      <pivotArea collapsedLevelsAreSubtotals="1" fieldPosition="0">
        <references count="2">
          <reference field="4294967294" count="1" selected="0">
            <x v="0"/>
          </reference>
          <reference field="13" count="1">
            <x v="4"/>
          </reference>
        </references>
      </pivotArea>
    </format>
    <format dxfId="92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4"/>
          </reference>
          <reference field="16" count="1">
            <x v="18"/>
          </reference>
        </references>
      </pivotArea>
    </format>
    <format dxfId="91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4"/>
          </reference>
          <reference field="16" count="1" selected="0">
            <x v="18"/>
          </reference>
          <reference field="21" count="1">
            <x v="5"/>
          </reference>
        </references>
      </pivotArea>
    </format>
    <format dxfId="90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5"/>
          </reference>
          <reference field="23" count="1">
            <x v="0"/>
          </reference>
        </references>
      </pivotArea>
    </format>
    <format dxfId="89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4"/>
          </reference>
          <reference field="16" count="1" selected="0">
            <x v="18"/>
          </reference>
          <reference field="21" count="1">
            <x v="15"/>
          </reference>
        </references>
      </pivotArea>
    </format>
    <format dxfId="88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15"/>
          </reference>
          <reference field="23" count="1">
            <x v="1"/>
          </reference>
        </references>
      </pivotArea>
    </format>
    <format dxfId="87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4"/>
          </reference>
          <reference field="16" count="1" selected="0">
            <x v="18"/>
          </reference>
          <reference field="21" count="1">
            <x v="38"/>
          </reference>
        </references>
      </pivotArea>
    </format>
    <format dxfId="86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4"/>
          </reference>
          <reference field="16" count="1" selected="0">
            <x v="18"/>
          </reference>
          <reference field="21" count="1" selected="0">
            <x v="38"/>
          </reference>
          <reference field="23" count="2">
            <x v="0"/>
            <x v="1"/>
          </reference>
        </references>
      </pivotArea>
    </format>
    <format dxfId="85">
      <pivotArea collapsedLevelsAreSubtotals="1" fieldPosition="0">
        <references count="2">
          <reference field="4294967294" count="1" selected="0">
            <x v="0"/>
          </reference>
          <reference field="13" count="1">
            <x v="5"/>
          </reference>
        </references>
      </pivotArea>
    </format>
    <format dxfId="84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5"/>
          </reference>
          <reference field="16" count="1">
            <x v="6"/>
          </reference>
        </references>
      </pivotArea>
    </format>
    <format dxfId="83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5"/>
          </reference>
          <reference field="16" count="1" selected="0">
            <x v="6"/>
          </reference>
          <reference field="21" count="1">
            <x v="39"/>
          </reference>
        </references>
      </pivotArea>
    </format>
    <format dxfId="82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5"/>
          </reference>
          <reference field="16" count="1" selected="0">
            <x v="6"/>
          </reference>
          <reference field="21" count="1" selected="0">
            <x v="39"/>
          </reference>
          <reference field="23" count="1">
            <x v="0"/>
          </reference>
        </references>
      </pivotArea>
    </format>
    <format dxfId="81">
      <pivotArea collapsedLevelsAreSubtotals="1" fieldPosition="0">
        <references count="2">
          <reference field="4294967294" count="1" selected="0">
            <x v="0"/>
          </reference>
          <reference field="13" count="1">
            <x v="6"/>
          </reference>
        </references>
      </pivotArea>
    </format>
    <format dxfId="80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6"/>
          </reference>
          <reference field="16" count="1">
            <x v="3"/>
          </reference>
        </references>
      </pivotArea>
    </format>
    <format dxfId="79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6"/>
          </reference>
          <reference field="16" count="1" selected="0">
            <x v="3"/>
          </reference>
          <reference field="21" count="1">
            <x v="8"/>
          </reference>
        </references>
      </pivotArea>
    </format>
    <format dxfId="78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6"/>
          </reference>
          <reference field="16" count="1" selected="0">
            <x v="3"/>
          </reference>
          <reference field="21" count="1" selected="0">
            <x v="8"/>
          </reference>
          <reference field="23" count="1">
            <x v="0"/>
          </reference>
        </references>
      </pivotArea>
    </format>
    <format dxfId="77">
      <pivotArea collapsedLevelsAreSubtotals="1" fieldPosition="0">
        <references count="2">
          <reference field="4294967294" count="1" selected="0">
            <x v="0"/>
          </reference>
          <reference field="13" count="1">
            <x v="7"/>
          </reference>
        </references>
      </pivotArea>
    </format>
    <format dxfId="76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7"/>
          </reference>
          <reference field="16" count="1">
            <x v="7"/>
          </reference>
        </references>
      </pivotArea>
    </format>
    <format dxfId="75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7"/>
          </reference>
          <reference field="16" count="1" selected="0">
            <x v="7"/>
          </reference>
          <reference field="21" count="1">
            <x v="25"/>
          </reference>
        </references>
      </pivotArea>
    </format>
    <format dxfId="74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25"/>
          </reference>
          <reference field="23" count="1">
            <x v="0"/>
          </reference>
        </references>
      </pivotArea>
    </format>
    <format dxfId="73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7"/>
          </reference>
          <reference field="16" count="1" selected="0">
            <x v="7"/>
          </reference>
          <reference field="21" count="1">
            <x v="34"/>
          </reference>
        </references>
      </pivotArea>
    </format>
    <format dxfId="72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34"/>
          </reference>
          <reference field="23" count="1">
            <x v="0"/>
          </reference>
        </references>
      </pivotArea>
    </format>
    <format dxfId="71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7"/>
          </reference>
          <reference field="16" count="1" selected="0">
            <x v="7"/>
          </reference>
          <reference field="21" count="1">
            <x v="53"/>
          </reference>
        </references>
      </pivotArea>
    </format>
    <format dxfId="70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7"/>
          </reference>
          <reference field="16" count="1" selected="0">
            <x v="7"/>
          </reference>
          <reference field="21" count="1" selected="0">
            <x v="53"/>
          </reference>
          <reference field="23" count="1">
            <x v="0"/>
          </reference>
        </references>
      </pivotArea>
    </format>
    <format dxfId="69">
      <pivotArea collapsedLevelsAreSubtotals="1" fieldPosition="0">
        <references count="2">
          <reference field="4294967294" count="1" selected="0">
            <x v="0"/>
          </reference>
          <reference field="13" count="1">
            <x v="8"/>
          </reference>
        </references>
      </pivotArea>
    </format>
    <format dxfId="68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8"/>
          </reference>
          <reference field="16" count="1">
            <x v="22"/>
          </reference>
        </references>
      </pivotArea>
    </format>
    <format dxfId="67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8"/>
          </reference>
          <reference field="16" count="1" selected="0">
            <x v="22"/>
          </reference>
          <reference field="21" count="1">
            <x v="20"/>
          </reference>
        </references>
      </pivotArea>
    </format>
    <format dxfId="66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8"/>
          </reference>
          <reference field="16" count="1" selected="0">
            <x v="22"/>
          </reference>
          <reference field="21" count="1" selected="0">
            <x v="20"/>
          </reference>
          <reference field="23" count="1">
            <x v="0"/>
          </reference>
        </references>
      </pivotArea>
    </format>
    <format dxfId="65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8"/>
          </reference>
          <reference field="16" count="1" selected="0">
            <x v="22"/>
          </reference>
          <reference field="21" count="1">
            <x v="37"/>
          </reference>
        </references>
      </pivotArea>
    </format>
    <format dxfId="64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8"/>
          </reference>
          <reference field="16" count="1" selected="0">
            <x v="22"/>
          </reference>
          <reference field="21" count="1" selected="0">
            <x v="37"/>
          </reference>
          <reference field="23" count="1">
            <x v="0"/>
          </reference>
        </references>
      </pivotArea>
    </format>
    <format dxfId="63">
      <pivotArea collapsedLevelsAreSubtotals="1" fieldPosition="0">
        <references count="2">
          <reference field="4294967294" count="1" selected="0">
            <x v="0"/>
          </reference>
          <reference field="13" count="1">
            <x v="9"/>
          </reference>
        </references>
      </pivotArea>
    </format>
    <format dxfId="62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9"/>
          </reference>
          <reference field="16" count="1">
            <x v="4"/>
          </reference>
        </references>
      </pivotArea>
    </format>
    <format dxfId="61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4"/>
          </reference>
          <reference field="21" count="1">
            <x v="46"/>
          </reference>
        </references>
      </pivotArea>
    </format>
    <format dxfId="60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4"/>
          </reference>
          <reference field="21" count="1" selected="0">
            <x v="46"/>
          </reference>
          <reference field="23" count="1">
            <x v="0"/>
          </reference>
        </references>
      </pivotArea>
    </format>
    <format dxfId="59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9"/>
          </reference>
          <reference field="16" count="1">
            <x v="12"/>
          </reference>
        </references>
      </pivotArea>
    </format>
    <format dxfId="58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12"/>
          </reference>
          <reference field="21" count="1">
            <x v="11"/>
          </reference>
        </references>
      </pivotArea>
    </format>
    <format dxfId="57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12"/>
          </reference>
          <reference field="21" count="1" selected="0">
            <x v="11"/>
          </reference>
          <reference field="23" count="1">
            <x v="0"/>
          </reference>
        </references>
      </pivotArea>
    </format>
    <format dxfId="56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12"/>
          </reference>
          <reference field="21" count="1">
            <x v="18"/>
          </reference>
        </references>
      </pivotArea>
    </format>
    <format dxfId="55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12"/>
          </reference>
          <reference field="21" count="1" selected="0">
            <x v="18"/>
          </reference>
          <reference field="23" count="1">
            <x v="0"/>
          </reference>
        </references>
      </pivotArea>
    </format>
    <format dxfId="54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12"/>
          </reference>
          <reference field="21" count="1">
            <x v="48"/>
          </reference>
        </references>
      </pivotArea>
    </format>
    <format dxfId="53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12"/>
          </reference>
          <reference field="21" count="1" selected="0">
            <x v="48"/>
          </reference>
          <reference field="23" count="1">
            <x v="0"/>
          </reference>
        </references>
      </pivotArea>
    </format>
    <format dxfId="52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9"/>
          </reference>
          <reference field="16" count="1">
            <x v="21"/>
          </reference>
        </references>
      </pivotArea>
    </format>
    <format dxfId="51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21"/>
          </reference>
          <reference field="21" count="1">
            <x v="17"/>
          </reference>
        </references>
      </pivotArea>
    </format>
    <format dxfId="50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9"/>
          </reference>
          <reference field="16" count="1" selected="0">
            <x v="21"/>
          </reference>
          <reference field="21" count="1" selected="0">
            <x v="17"/>
          </reference>
          <reference field="23" count="1">
            <x v="0"/>
          </reference>
        </references>
      </pivotArea>
    </format>
    <format dxfId="49">
      <pivotArea collapsedLevelsAreSubtotals="1" fieldPosition="0">
        <references count="2">
          <reference field="4294967294" count="1" selected="0">
            <x v="0"/>
          </reference>
          <reference field="13" count="1">
            <x v="10"/>
          </reference>
        </references>
      </pivotArea>
    </format>
    <format dxfId="48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10"/>
          </reference>
          <reference field="16" count="1">
            <x v="9"/>
          </reference>
        </references>
      </pivotArea>
    </format>
    <format dxfId="47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9"/>
          </reference>
          <reference field="21" count="1">
            <x v="28"/>
          </reference>
        </references>
      </pivotArea>
    </format>
    <format dxfId="46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28"/>
          </reference>
          <reference field="23" count="2">
            <x v="0"/>
            <x v="1"/>
          </reference>
        </references>
      </pivotArea>
    </format>
    <format dxfId="45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9"/>
          </reference>
          <reference field="21" count="1">
            <x v="40"/>
          </reference>
        </references>
      </pivotArea>
    </format>
    <format dxfId="44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40"/>
          </reference>
          <reference field="23" count="1">
            <x v="0"/>
          </reference>
        </references>
      </pivotArea>
    </format>
    <format dxfId="43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9"/>
          </reference>
          <reference field="21" count="1">
            <x v="51"/>
          </reference>
        </references>
      </pivotArea>
    </format>
    <format dxfId="42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9"/>
          </reference>
          <reference field="21" count="1" selected="0">
            <x v="51"/>
          </reference>
          <reference field="23" count="1">
            <x v="0"/>
          </reference>
        </references>
      </pivotArea>
    </format>
    <format dxfId="41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10"/>
          </reference>
          <reference field="16" count="1">
            <x v="10"/>
          </reference>
        </references>
      </pivotArea>
    </format>
    <format dxfId="40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0"/>
          </reference>
          <reference field="21" count="1">
            <x v="26"/>
          </reference>
        </references>
      </pivotArea>
    </format>
    <format dxfId="39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0"/>
          </reference>
          <reference field="21" count="1" selected="0">
            <x v="26"/>
          </reference>
          <reference field="23" count="1">
            <x v="0"/>
          </reference>
        </references>
      </pivotArea>
    </format>
    <format dxfId="38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0"/>
          </reference>
          <reference field="21" count="1">
            <x v="35"/>
          </reference>
        </references>
      </pivotArea>
    </format>
    <format dxfId="37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0"/>
          </reference>
          <reference field="21" count="1" selected="0">
            <x v="35"/>
          </reference>
          <reference field="23" count="1">
            <x v="0"/>
          </reference>
        </references>
      </pivotArea>
    </format>
    <format dxfId="36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0"/>
          </reference>
          <reference field="21" count="1">
            <x v="52"/>
          </reference>
        </references>
      </pivotArea>
    </format>
    <format dxfId="35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0"/>
          </reference>
          <reference field="21" count="1" selected="0">
            <x v="52"/>
          </reference>
          <reference field="23" count="1">
            <x v="0"/>
          </reference>
        </references>
      </pivotArea>
    </format>
    <format dxfId="34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10"/>
          </reference>
          <reference field="16" count="1">
            <x v="14"/>
          </reference>
        </references>
      </pivotArea>
    </format>
    <format dxfId="33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4"/>
          </reference>
          <reference field="21" count="1">
            <x v="32"/>
          </reference>
        </references>
      </pivotArea>
    </format>
    <format dxfId="32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4"/>
          </reference>
          <reference field="21" count="1" selected="0">
            <x v="32"/>
          </reference>
          <reference field="23" count="1">
            <x v="0"/>
          </reference>
        </references>
      </pivotArea>
    </format>
    <format dxfId="31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4"/>
          </reference>
          <reference field="21" count="1">
            <x v="33"/>
          </reference>
        </references>
      </pivotArea>
    </format>
    <format dxfId="30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4"/>
          </reference>
          <reference field="21" count="1" selected="0">
            <x v="33"/>
          </reference>
          <reference field="23" count="1">
            <x v="0"/>
          </reference>
        </references>
      </pivotArea>
    </format>
    <format dxfId="29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4"/>
          </reference>
          <reference field="21" count="1">
            <x v="36"/>
          </reference>
        </references>
      </pivotArea>
    </format>
    <format dxfId="28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0"/>
          </reference>
          <reference field="16" count="1" selected="0">
            <x v="14"/>
          </reference>
          <reference field="21" count="1" selected="0">
            <x v="36"/>
          </reference>
          <reference field="23" count="1">
            <x v="0"/>
          </reference>
        </references>
      </pivotArea>
    </format>
    <format dxfId="27">
      <pivotArea collapsedLevelsAreSubtotals="1" fieldPosition="0">
        <references count="2">
          <reference field="4294967294" count="1" selected="0">
            <x v="0"/>
          </reference>
          <reference field="13" count="1">
            <x v="1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11"/>
          </reference>
          <reference field="16" count="1">
            <x v="0"/>
          </reference>
        </references>
      </pivotArea>
    </format>
    <format dxfId="25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0"/>
          </reference>
          <reference field="21" count="1">
            <x v="21"/>
          </reference>
        </references>
      </pivotArea>
    </format>
    <format dxfId="24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0"/>
          </reference>
          <reference field="21" count="1" selected="0">
            <x v="21"/>
          </reference>
          <reference field="23" count="1">
            <x v="1"/>
          </reference>
        </references>
      </pivotArea>
    </format>
    <format dxfId="23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11"/>
          </reference>
          <reference field="16" count="1">
            <x v="11"/>
          </reference>
        </references>
      </pivotArea>
    </format>
    <format dxfId="22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11"/>
          </reference>
          <reference field="21" count="1">
            <x v="9"/>
          </reference>
        </references>
      </pivotArea>
    </format>
    <format dxfId="21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9"/>
          </reference>
          <reference field="23" count="1">
            <x v="1"/>
          </reference>
        </references>
      </pivotArea>
    </format>
    <format dxfId="20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11"/>
          </reference>
          <reference field="21" count="1">
            <x v="29"/>
          </reference>
        </references>
      </pivotArea>
    </format>
    <format dxfId="19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29"/>
          </reference>
          <reference field="23" count="1">
            <x v="1"/>
          </reference>
        </references>
      </pivotArea>
    </format>
    <format dxfId="18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11"/>
          </reference>
          <reference field="21" count="1">
            <x v="41"/>
          </reference>
        </references>
      </pivotArea>
    </format>
    <format dxfId="17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41"/>
          </reference>
          <reference field="23" count="1">
            <x v="1"/>
          </reference>
        </references>
      </pivotArea>
    </format>
    <format dxfId="16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11"/>
          </reference>
          <reference field="21" count="1">
            <x v="49"/>
          </reference>
        </references>
      </pivotArea>
    </format>
    <format dxfId="15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1"/>
          </reference>
          <reference field="16" count="1" selected="0">
            <x v="11"/>
          </reference>
          <reference field="21" count="1" selected="0">
            <x v="49"/>
          </reference>
          <reference field="23" count="1">
            <x v="1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0"/>
          </reference>
          <reference field="13" count="1">
            <x v="12"/>
          </reference>
        </references>
      </pivotArea>
    </format>
    <format dxfId="13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12"/>
          </reference>
          <reference field="16" count="1">
            <x v="2"/>
          </reference>
        </references>
      </pivotArea>
    </format>
    <format dxfId="12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2"/>
          </reference>
          <reference field="16" count="1" selected="0">
            <x v="2"/>
          </reference>
          <reference field="21" count="1">
            <x v="7"/>
          </reference>
        </references>
      </pivotArea>
    </format>
    <format dxfId="11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2"/>
          </reference>
          <reference field="16" count="1" selected="0">
            <x v="2"/>
          </reference>
          <reference field="21" count="1" selected="0">
            <x v="7"/>
          </reference>
          <reference field="23" count="1">
            <x v="0"/>
          </reference>
        </references>
      </pivotArea>
    </format>
    <format dxfId="10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2"/>
          </reference>
          <reference field="16" count="1" selected="0">
            <x v="2"/>
          </reference>
          <reference field="21" count="1">
            <x v="30"/>
          </reference>
        </references>
      </pivotArea>
    </format>
    <format dxfId="9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2"/>
          </reference>
          <reference field="16" count="1" selected="0">
            <x v="2"/>
          </reference>
          <reference field="21" count="1" selected="0">
            <x v="30"/>
          </reference>
          <reference field="23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13" count="1">
            <x v="13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0"/>
          </reference>
          <reference field="13" count="1" selected="0">
            <x v="13"/>
          </reference>
          <reference field="16" count="1">
            <x v="13"/>
          </reference>
        </references>
      </pivotArea>
    </format>
    <format dxfId="6">
      <pivotArea collapsedLevelsAreSubtotals="1" fieldPosition="0">
        <references count="4">
          <reference field="4294967294" count="1" selected="0">
            <x v="0"/>
          </reference>
          <reference field="13" count="1" selected="0">
            <x v="13"/>
          </reference>
          <reference field="16" count="1" selected="0">
            <x v="13"/>
          </reference>
          <reference field="21" count="1">
            <x v="31"/>
          </reference>
        </references>
      </pivotArea>
    </format>
    <format dxfId="5">
      <pivotArea collapsedLevelsAreSubtotals="1" fieldPosition="0">
        <references count="5">
          <reference field="4294967294" count="1" selected="0">
            <x v="0"/>
          </reference>
          <reference field="13" count="1" selected="0">
            <x v="13"/>
          </reference>
          <reference field="16" count="1" selected="0">
            <x v="13"/>
          </reference>
          <reference field="21" count="1" selected="0">
            <x v="31"/>
          </reference>
          <reference field="23" count="1">
            <x v="0"/>
          </reference>
        </references>
      </pivotArea>
    </format>
    <format dxfId="4">
      <pivotArea field="13" grandRow="1" outline="0" axis="axisRow" fieldPosition="0">
        <references count="1">
          <reference field="4294967294" count="1" selected="0">
            <x v="0"/>
          </reference>
        </references>
      </pivotArea>
    </format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F364-CC67-FC48-9B6D-EB6F07BD20E5}">
  <dimension ref="A3:G63"/>
  <sheetViews>
    <sheetView workbookViewId="0">
      <selection activeCell="I57" sqref="I57"/>
    </sheetView>
  </sheetViews>
  <sheetFormatPr baseColWidth="10" defaultColWidth="10.77734375" defaultRowHeight="14.4" x14ac:dyDescent="0.3"/>
  <cols>
    <col min="1" max="1" width="19.6640625" style="226" customWidth="1"/>
    <col min="2" max="2" width="22.33203125" style="226" customWidth="1"/>
    <col min="3" max="3" width="21" style="226" customWidth="1"/>
    <col min="4" max="4" width="10.77734375" style="226"/>
    <col min="5" max="5" width="16.77734375" style="226" bestFit="1" customWidth="1"/>
    <col min="6" max="6" width="14.6640625" style="226" customWidth="1"/>
    <col min="7" max="7" width="23.77734375" style="226" customWidth="1"/>
    <col min="8" max="16384" width="10.77734375" style="226"/>
  </cols>
  <sheetData>
    <row r="3" spans="1:7" ht="43.2" x14ac:dyDescent="0.3">
      <c r="A3" s="237" t="s">
        <v>1</v>
      </c>
      <c r="B3" s="237" t="s">
        <v>22</v>
      </c>
      <c r="C3" s="237" t="s">
        <v>2</v>
      </c>
      <c r="D3" s="237" t="s">
        <v>30</v>
      </c>
      <c r="E3" s="237" t="s">
        <v>893</v>
      </c>
      <c r="F3" s="238" t="s">
        <v>1179</v>
      </c>
      <c r="G3" s="238" t="s">
        <v>892</v>
      </c>
    </row>
    <row r="4" spans="1:7" x14ac:dyDescent="0.3">
      <c r="A4" s="226" t="s">
        <v>136</v>
      </c>
      <c r="B4" s="226" t="s">
        <v>143</v>
      </c>
      <c r="C4" s="226" t="s">
        <v>144</v>
      </c>
      <c r="D4" s="226" t="s">
        <v>44</v>
      </c>
      <c r="E4" s="226" t="s">
        <v>48</v>
      </c>
      <c r="F4" s="226">
        <v>6</v>
      </c>
      <c r="G4" s="239">
        <v>243412770</v>
      </c>
    </row>
    <row r="5" spans="1:7" x14ac:dyDescent="0.3">
      <c r="A5" s="226" t="s">
        <v>136</v>
      </c>
      <c r="B5" s="226" t="s">
        <v>143</v>
      </c>
      <c r="C5" s="226" t="s">
        <v>149</v>
      </c>
      <c r="D5" s="226" t="s">
        <v>44</v>
      </c>
      <c r="E5" s="226" t="s">
        <v>48</v>
      </c>
      <c r="F5" s="226">
        <v>9</v>
      </c>
      <c r="G5" s="239">
        <v>365119155</v>
      </c>
    </row>
    <row r="6" spans="1:7" x14ac:dyDescent="0.3">
      <c r="A6" s="226" t="s">
        <v>136</v>
      </c>
      <c r="B6" s="226" t="s">
        <v>143</v>
      </c>
      <c r="C6" s="226" t="s">
        <v>127</v>
      </c>
      <c r="D6" s="226" t="s">
        <v>44</v>
      </c>
      <c r="E6" s="226" t="s">
        <v>48</v>
      </c>
      <c r="F6" s="226">
        <v>10</v>
      </c>
      <c r="G6" s="239">
        <v>405687950</v>
      </c>
    </row>
    <row r="7" spans="1:7" x14ac:dyDescent="0.3">
      <c r="A7" s="226" t="s">
        <v>136</v>
      </c>
      <c r="B7" s="226" t="s">
        <v>143</v>
      </c>
      <c r="C7" s="226" t="s">
        <v>151</v>
      </c>
      <c r="D7" s="226" t="s">
        <v>44</v>
      </c>
      <c r="E7" s="226" t="s">
        <v>48</v>
      </c>
      <c r="F7" s="226">
        <v>8</v>
      </c>
      <c r="G7" s="239">
        <v>324550360</v>
      </c>
    </row>
    <row r="8" spans="1:7" x14ac:dyDescent="0.3">
      <c r="A8" s="226" t="s">
        <v>163</v>
      </c>
      <c r="B8" s="226" t="s">
        <v>164</v>
      </c>
      <c r="C8" s="226" t="s">
        <v>165</v>
      </c>
      <c r="D8" s="226" t="s">
        <v>52</v>
      </c>
      <c r="E8" s="226" t="s">
        <v>53</v>
      </c>
      <c r="F8" s="226">
        <v>1</v>
      </c>
      <c r="G8" s="239">
        <v>434256253</v>
      </c>
    </row>
    <row r="9" spans="1:7" x14ac:dyDescent="0.3">
      <c r="A9" s="226" t="s">
        <v>163</v>
      </c>
      <c r="B9" s="226" t="s">
        <v>167</v>
      </c>
      <c r="C9" s="226" t="s">
        <v>168</v>
      </c>
      <c r="D9" s="226" t="s">
        <v>52</v>
      </c>
      <c r="E9" s="226" t="s">
        <v>53</v>
      </c>
      <c r="F9" s="226">
        <v>1</v>
      </c>
      <c r="G9" s="239">
        <v>434256253</v>
      </c>
    </row>
    <row r="10" spans="1:7" x14ac:dyDescent="0.3">
      <c r="A10" s="226" t="s">
        <v>163</v>
      </c>
      <c r="B10" s="226" t="s">
        <v>167</v>
      </c>
      <c r="C10" s="226" t="s">
        <v>169</v>
      </c>
      <c r="D10" s="226" t="s">
        <v>52</v>
      </c>
      <c r="E10" s="226" t="s">
        <v>53</v>
      </c>
      <c r="F10" s="226">
        <v>1</v>
      </c>
      <c r="G10" s="239">
        <v>434256253</v>
      </c>
    </row>
    <row r="11" spans="1:7" x14ac:dyDescent="0.3">
      <c r="A11" s="226" t="s">
        <v>163</v>
      </c>
      <c r="B11" s="226" t="s">
        <v>167</v>
      </c>
      <c r="C11" s="226" t="s">
        <v>170</v>
      </c>
      <c r="D11" s="226" t="s">
        <v>44</v>
      </c>
      <c r="E11" s="226" t="s">
        <v>48</v>
      </c>
      <c r="F11" s="226">
        <v>6</v>
      </c>
      <c r="G11" s="239">
        <v>243412770</v>
      </c>
    </row>
    <row r="12" spans="1:7" x14ac:dyDescent="0.3">
      <c r="A12" s="226" t="s">
        <v>3</v>
      </c>
      <c r="B12" s="226" t="s">
        <v>178</v>
      </c>
      <c r="C12" s="226" t="s">
        <v>179</v>
      </c>
      <c r="D12" s="226" t="s">
        <v>52</v>
      </c>
      <c r="E12" s="226" t="s">
        <v>53</v>
      </c>
      <c r="F12" s="226">
        <v>1</v>
      </c>
      <c r="G12" s="239">
        <v>434256253</v>
      </c>
    </row>
    <row r="13" spans="1:7" x14ac:dyDescent="0.3">
      <c r="A13" s="226" t="s">
        <v>3</v>
      </c>
      <c r="B13" s="226" t="s">
        <v>178</v>
      </c>
      <c r="C13" s="226" t="s">
        <v>181</v>
      </c>
      <c r="D13" s="226" t="s">
        <v>52</v>
      </c>
      <c r="E13" s="226" t="s">
        <v>64</v>
      </c>
      <c r="F13" s="226">
        <v>1</v>
      </c>
      <c r="G13" s="239">
        <v>293385817</v>
      </c>
    </row>
    <row r="14" spans="1:7" x14ac:dyDescent="0.3">
      <c r="A14" s="226" t="s">
        <v>3</v>
      </c>
      <c r="B14" s="226" t="s">
        <v>178</v>
      </c>
      <c r="C14" s="226" t="s">
        <v>149</v>
      </c>
      <c r="D14" s="226" t="s">
        <v>44</v>
      </c>
      <c r="E14" s="226" t="s">
        <v>112</v>
      </c>
      <c r="F14" s="226">
        <v>1</v>
      </c>
      <c r="G14" s="239">
        <v>71883851</v>
      </c>
    </row>
    <row r="15" spans="1:7" x14ac:dyDescent="0.3">
      <c r="A15" s="226" t="s">
        <v>3</v>
      </c>
      <c r="B15" s="226" t="s">
        <v>159</v>
      </c>
      <c r="C15" s="226" t="s">
        <v>188</v>
      </c>
      <c r="D15" s="226" t="s">
        <v>52</v>
      </c>
      <c r="E15" s="226" t="s">
        <v>53</v>
      </c>
      <c r="F15" s="226">
        <v>1</v>
      </c>
      <c r="G15" s="239">
        <v>434256253</v>
      </c>
    </row>
    <row r="16" spans="1:7" x14ac:dyDescent="0.3">
      <c r="A16" s="226" t="s">
        <v>3</v>
      </c>
      <c r="B16" s="226" t="s">
        <v>159</v>
      </c>
      <c r="C16" s="226" t="s">
        <v>1225</v>
      </c>
      <c r="D16" s="226" t="s">
        <v>52</v>
      </c>
      <c r="E16" s="226" t="s">
        <v>53</v>
      </c>
      <c r="F16" s="226">
        <v>1</v>
      </c>
      <c r="G16" s="239">
        <v>434256253</v>
      </c>
    </row>
    <row r="17" spans="1:7" x14ac:dyDescent="0.3">
      <c r="A17" s="226" t="s">
        <v>3</v>
      </c>
      <c r="B17" s="226" t="s">
        <v>173</v>
      </c>
      <c r="C17" s="226" t="s">
        <v>77</v>
      </c>
      <c r="D17" s="226" t="s">
        <v>52</v>
      </c>
      <c r="E17" s="226" t="s">
        <v>68</v>
      </c>
      <c r="F17" s="226">
        <v>1</v>
      </c>
      <c r="G17" s="239">
        <v>810474213</v>
      </c>
    </row>
    <row r="18" spans="1:7" x14ac:dyDescent="0.3">
      <c r="A18" s="226" t="s">
        <v>3</v>
      </c>
      <c r="B18" s="226" t="s">
        <v>173</v>
      </c>
      <c r="C18" s="226" t="s">
        <v>185</v>
      </c>
      <c r="D18" s="226" t="s">
        <v>52</v>
      </c>
      <c r="E18" s="226" t="s">
        <v>53</v>
      </c>
      <c r="F18" s="226">
        <v>1</v>
      </c>
      <c r="G18" s="239">
        <v>434256253</v>
      </c>
    </row>
    <row r="19" spans="1:7" x14ac:dyDescent="0.3">
      <c r="A19" s="226" t="s">
        <v>107</v>
      </c>
      <c r="B19" s="226" t="s">
        <v>208</v>
      </c>
      <c r="C19" s="226" t="s">
        <v>212</v>
      </c>
      <c r="D19" s="226" t="s">
        <v>44</v>
      </c>
      <c r="E19" s="226" t="s">
        <v>48</v>
      </c>
      <c r="F19" s="226">
        <v>11</v>
      </c>
      <c r="G19" s="239">
        <v>446256745</v>
      </c>
    </row>
    <row r="20" spans="1:7" x14ac:dyDescent="0.3">
      <c r="A20" s="226" t="s">
        <v>107</v>
      </c>
      <c r="B20" s="226" t="s">
        <v>208</v>
      </c>
      <c r="C20" s="226" t="s">
        <v>218</v>
      </c>
      <c r="D20" s="226" t="s">
        <v>44</v>
      </c>
      <c r="E20" s="226" t="s">
        <v>48</v>
      </c>
      <c r="F20" s="226">
        <v>21</v>
      </c>
      <c r="G20" s="239">
        <v>851944695</v>
      </c>
    </row>
    <row r="21" spans="1:7" x14ac:dyDescent="0.3">
      <c r="A21" s="226" t="s">
        <v>107</v>
      </c>
      <c r="B21" s="226" t="s">
        <v>208</v>
      </c>
      <c r="C21" s="226" t="s">
        <v>241</v>
      </c>
      <c r="D21" s="226" t="s">
        <v>44</v>
      </c>
      <c r="E21" s="226" t="s">
        <v>48</v>
      </c>
      <c r="F21" s="226">
        <v>24</v>
      </c>
      <c r="G21" s="239">
        <v>973651080</v>
      </c>
    </row>
    <row r="22" spans="1:7" x14ac:dyDescent="0.3">
      <c r="A22" s="226" t="s">
        <v>107</v>
      </c>
      <c r="B22" s="226" t="s">
        <v>208</v>
      </c>
      <c r="C22" s="226" t="s">
        <v>242</v>
      </c>
      <c r="D22" s="226" t="s">
        <v>44</v>
      </c>
      <c r="E22" s="226" t="s">
        <v>48</v>
      </c>
      <c r="F22" s="226">
        <v>15</v>
      </c>
      <c r="G22" s="239">
        <v>608531925</v>
      </c>
    </row>
    <row r="23" spans="1:7" x14ac:dyDescent="0.3">
      <c r="A23" s="226" t="s">
        <v>107</v>
      </c>
      <c r="B23" s="226" t="s">
        <v>205</v>
      </c>
      <c r="C23" s="226" t="s">
        <v>240</v>
      </c>
      <c r="D23" s="226" t="s">
        <v>44</v>
      </c>
      <c r="E23" s="226" t="s">
        <v>48</v>
      </c>
      <c r="F23" s="226">
        <v>19</v>
      </c>
      <c r="G23" s="239">
        <v>770807105</v>
      </c>
    </row>
    <row r="24" spans="1:7" x14ac:dyDescent="0.3">
      <c r="A24" s="226" t="s">
        <v>107</v>
      </c>
      <c r="B24" s="226" t="s">
        <v>108</v>
      </c>
      <c r="C24" s="226" t="s">
        <v>207</v>
      </c>
      <c r="D24" s="226" t="s">
        <v>44</v>
      </c>
      <c r="E24" s="226" t="s">
        <v>48</v>
      </c>
      <c r="F24" s="226">
        <v>21</v>
      </c>
      <c r="G24" s="239">
        <v>851944695</v>
      </c>
    </row>
    <row r="25" spans="1:7" x14ac:dyDescent="0.3">
      <c r="A25" s="226" t="s">
        <v>107</v>
      </c>
      <c r="B25" s="226" t="s">
        <v>108</v>
      </c>
      <c r="C25" s="226" t="s">
        <v>243</v>
      </c>
      <c r="D25" s="226" t="s">
        <v>44</v>
      </c>
      <c r="E25" s="226" t="s">
        <v>48</v>
      </c>
      <c r="F25" s="226">
        <v>16</v>
      </c>
      <c r="G25" s="239">
        <v>649100720</v>
      </c>
    </row>
    <row r="26" spans="1:7" x14ac:dyDescent="0.3">
      <c r="A26" s="226" t="s">
        <v>324</v>
      </c>
      <c r="B26" s="226" t="s">
        <v>325</v>
      </c>
      <c r="C26" s="226" t="s">
        <v>146</v>
      </c>
      <c r="D26" s="226" t="s">
        <v>44</v>
      </c>
      <c r="E26" s="226" t="s">
        <v>48</v>
      </c>
      <c r="F26" s="226">
        <v>5</v>
      </c>
      <c r="G26" s="239">
        <v>202843975</v>
      </c>
    </row>
    <row r="27" spans="1:7" x14ac:dyDescent="0.3">
      <c r="A27" s="226" t="s">
        <v>324</v>
      </c>
      <c r="B27" s="226" t="s">
        <v>325</v>
      </c>
      <c r="C27" s="226" t="s">
        <v>340</v>
      </c>
      <c r="D27" s="226" t="s">
        <v>52</v>
      </c>
      <c r="E27" s="226" t="s">
        <v>64</v>
      </c>
      <c r="F27" s="226">
        <v>1</v>
      </c>
      <c r="G27" s="239">
        <v>293385817</v>
      </c>
    </row>
    <row r="28" spans="1:7" x14ac:dyDescent="0.3">
      <c r="A28" s="226" t="s">
        <v>324</v>
      </c>
      <c r="B28" s="226" t="s">
        <v>325</v>
      </c>
      <c r="C28" s="226" t="s">
        <v>340</v>
      </c>
      <c r="D28" s="226" t="s">
        <v>52</v>
      </c>
      <c r="E28" s="226" t="s">
        <v>53</v>
      </c>
      <c r="F28" s="226">
        <v>1</v>
      </c>
      <c r="G28" s="239">
        <v>434256253</v>
      </c>
    </row>
    <row r="29" spans="1:7" x14ac:dyDescent="0.3">
      <c r="A29" s="226" t="s">
        <v>324</v>
      </c>
      <c r="B29" s="226" t="s">
        <v>325</v>
      </c>
      <c r="C29" s="226" t="s">
        <v>326</v>
      </c>
      <c r="D29" s="226" t="s">
        <v>44</v>
      </c>
      <c r="E29" s="226" t="s">
        <v>48</v>
      </c>
      <c r="F29" s="226">
        <v>17</v>
      </c>
      <c r="G29" s="239">
        <v>689669515</v>
      </c>
    </row>
    <row r="30" spans="1:7" x14ac:dyDescent="0.3">
      <c r="A30" s="226" t="s">
        <v>324</v>
      </c>
      <c r="B30" s="226" t="s">
        <v>325</v>
      </c>
      <c r="C30" s="226" t="s">
        <v>326</v>
      </c>
      <c r="D30" s="226" t="s">
        <v>52</v>
      </c>
      <c r="E30" s="226" t="s">
        <v>53</v>
      </c>
      <c r="F30" s="226">
        <v>1</v>
      </c>
      <c r="G30" s="239">
        <v>434256253</v>
      </c>
    </row>
    <row r="31" spans="1:7" x14ac:dyDescent="0.3">
      <c r="A31" s="226" t="s">
        <v>244</v>
      </c>
      <c r="B31" s="226" t="s">
        <v>246</v>
      </c>
      <c r="C31" s="226" t="s">
        <v>247</v>
      </c>
      <c r="D31" s="226" t="s">
        <v>44</v>
      </c>
      <c r="E31" s="226" t="s">
        <v>112</v>
      </c>
      <c r="F31" s="226">
        <v>8</v>
      </c>
      <c r="G31" s="239">
        <v>575070808</v>
      </c>
    </row>
    <row r="32" spans="1:7" x14ac:dyDescent="0.3">
      <c r="A32" s="226" t="s">
        <v>244</v>
      </c>
      <c r="B32" s="226" t="s">
        <v>246</v>
      </c>
      <c r="C32" s="226" t="s">
        <v>247</v>
      </c>
      <c r="D32" s="226" t="s">
        <v>44</v>
      </c>
      <c r="E32" s="226" t="s">
        <v>154</v>
      </c>
      <c r="F32" s="226">
        <v>3</v>
      </c>
      <c r="G32" s="239">
        <v>537958854</v>
      </c>
    </row>
    <row r="33" spans="1:7" x14ac:dyDescent="0.3">
      <c r="A33" s="226" t="s">
        <v>248</v>
      </c>
      <c r="B33" s="226" t="s">
        <v>249</v>
      </c>
      <c r="C33" s="226" t="s">
        <v>250</v>
      </c>
      <c r="D33" s="226" t="s">
        <v>44</v>
      </c>
      <c r="E33" s="226" t="s">
        <v>154</v>
      </c>
      <c r="F33" s="226">
        <v>1</v>
      </c>
      <c r="G33" s="239">
        <v>179319618</v>
      </c>
    </row>
    <row r="34" spans="1:7" x14ac:dyDescent="0.3">
      <c r="A34" s="226" t="s">
        <v>248</v>
      </c>
      <c r="B34" s="226" t="s">
        <v>1219</v>
      </c>
      <c r="C34" s="226" t="s">
        <v>1220</v>
      </c>
      <c r="D34" s="226" t="s">
        <v>52</v>
      </c>
      <c r="E34" s="226" t="s">
        <v>53</v>
      </c>
      <c r="F34" s="226">
        <v>1</v>
      </c>
      <c r="G34" s="239">
        <v>434256253</v>
      </c>
    </row>
    <row r="35" spans="1:7" x14ac:dyDescent="0.3">
      <c r="A35" s="226" t="s">
        <v>255</v>
      </c>
      <c r="B35" s="226" t="s">
        <v>260</v>
      </c>
      <c r="C35" s="226" t="s">
        <v>261</v>
      </c>
      <c r="D35" s="226" t="s">
        <v>44</v>
      </c>
      <c r="E35" s="226" t="s">
        <v>48</v>
      </c>
      <c r="F35" s="226">
        <v>4</v>
      </c>
      <c r="G35" s="239">
        <v>162275180</v>
      </c>
    </row>
    <row r="36" spans="1:7" x14ac:dyDescent="0.3">
      <c r="A36" s="226" t="s">
        <v>255</v>
      </c>
      <c r="B36" s="226" t="s">
        <v>260</v>
      </c>
      <c r="C36" s="226" t="s">
        <v>266</v>
      </c>
      <c r="D36" s="226" t="s">
        <v>44</v>
      </c>
      <c r="E36" s="226" t="s">
        <v>48</v>
      </c>
      <c r="F36" s="226">
        <v>1</v>
      </c>
      <c r="G36" s="239">
        <v>40568795</v>
      </c>
    </row>
    <row r="37" spans="1:7" x14ac:dyDescent="0.3">
      <c r="A37" s="226" t="s">
        <v>255</v>
      </c>
      <c r="B37" s="226" t="s">
        <v>260</v>
      </c>
      <c r="C37" s="226" t="s">
        <v>268</v>
      </c>
      <c r="D37" s="226" t="s">
        <v>44</v>
      </c>
      <c r="E37" s="226" t="s">
        <v>48</v>
      </c>
      <c r="F37" s="226">
        <v>1</v>
      </c>
      <c r="G37" s="239">
        <v>40568795</v>
      </c>
    </row>
    <row r="38" spans="1:7" x14ac:dyDescent="0.3">
      <c r="A38" s="226" t="s">
        <v>4</v>
      </c>
      <c r="B38" s="226" t="s">
        <v>274</v>
      </c>
      <c r="C38" s="226" t="s">
        <v>5</v>
      </c>
      <c r="D38" s="226" t="s">
        <v>44</v>
      </c>
      <c r="E38" s="226" t="s">
        <v>48</v>
      </c>
      <c r="F38" s="226">
        <v>15</v>
      </c>
      <c r="G38" s="239">
        <v>608531925</v>
      </c>
    </row>
    <row r="39" spans="1:7" x14ac:dyDescent="0.3">
      <c r="A39" s="226" t="s">
        <v>4</v>
      </c>
      <c r="B39" s="226" t="s">
        <v>274</v>
      </c>
      <c r="C39" s="226" t="s">
        <v>276</v>
      </c>
      <c r="D39" s="226" t="s">
        <v>44</v>
      </c>
      <c r="E39" s="226" t="s">
        <v>154</v>
      </c>
      <c r="F39" s="226">
        <v>1</v>
      </c>
      <c r="G39" s="239">
        <v>179319618</v>
      </c>
    </row>
    <row r="40" spans="1:7" x14ac:dyDescent="0.3">
      <c r="A40" s="226" t="s">
        <v>305</v>
      </c>
      <c r="B40" s="226" t="s">
        <v>309</v>
      </c>
      <c r="C40" s="226" t="s">
        <v>310</v>
      </c>
      <c r="D40" s="226" t="s">
        <v>44</v>
      </c>
      <c r="E40" s="226" t="s">
        <v>48</v>
      </c>
      <c r="F40" s="226">
        <v>2</v>
      </c>
      <c r="G40" s="239">
        <v>81137590</v>
      </c>
    </row>
    <row r="41" spans="1:7" x14ac:dyDescent="0.3">
      <c r="A41" s="226" t="s">
        <v>305</v>
      </c>
      <c r="B41" s="226" t="s">
        <v>309</v>
      </c>
      <c r="C41" s="226" t="s">
        <v>310</v>
      </c>
      <c r="D41" s="226" t="s">
        <v>52</v>
      </c>
      <c r="E41" s="226" t="s">
        <v>63</v>
      </c>
      <c r="F41" s="226">
        <v>1</v>
      </c>
      <c r="G41" s="239">
        <v>617739045</v>
      </c>
    </row>
    <row r="42" spans="1:7" x14ac:dyDescent="0.3">
      <c r="A42" s="226" t="s">
        <v>305</v>
      </c>
      <c r="B42" s="226" t="s">
        <v>309</v>
      </c>
      <c r="C42" s="226" t="s">
        <v>281</v>
      </c>
      <c r="D42" s="226" t="s">
        <v>44</v>
      </c>
      <c r="E42" s="226" t="s">
        <v>48</v>
      </c>
      <c r="F42" s="226">
        <v>1</v>
      </c>
      <c r="G42" s="239">
        <v>40568795</v>
      </c>
    </row>
    <row r="43" spans="1:7" x14ac:dyDescent="0.3">
      <c r="A43" s="226" t="s">
        <v>305</v>
      </c>
      <c r="B43" s="226" t="s">
        <v>309</v>
      </c>
      <c r="C43" s="226" t="s">
        <v>320</v>
      </c>
      <c r="D43" s="226" t="s">
        <v>44</v>
      </c>
      <c r="E43" s="226" t="s">
        <v>48</v>
      </c>
      <c r="F43" s="226">
        <v>2</v>
      </c>
      <c r="G43" s="239">
        <v>81137590</v>
      </c>
    </row>
    <row r="44" spans="1:7" x14ac:dyDescent="0.3">
      <c r="A44" s="226" t="s">
        <v>305</v>
      </c>
      <c r="B44" s="226" t="s">
        <v>306</v>
      </c>
      <c r="C44" s="226" t="s">
        <v>307</v>
      </c>
      <c r="D44" s="226" t="s">
        <v>44</v>
      </c>
      <c r="E44" s="226" t="s">
        <v>48</v>
      </c>
      <c r="F44" s="226">
        <v>1</v>
      </c>
      <c r="G44" s="239">
        <v>40568795</v>
      </c>
    </row>
    <row r="45" spans="1:7" x14ac:dyDescent="0.3">
      <c r="A45" s="226" t="s">
        <v>305</v>
      </c>
      <c r="B45" s="226" t="s">
        <v>306</v>
      </c>
      <c r="C45" s="226" t="s">
        <v>315</v>
      </c>
      <c r="D45" s="226" t="s">
        <v>44</v>
      </c>
      <c r="E45" s="226" t="s">
        <v>48</v>
      </c>
      <c r="F45" s="226">
        <v>2</v>
      </c>
      <c r="G45" s="239">
        <v>81137590</v>
      </c>
    </row>
    <row r="46" spans="1:7" x14ac:dyDescent="0.3">
      <c r="A46" s="226" t="s">
        <v>305</v>
      </c>
      <c r="B46" s="226" t="s">
        <v>306</v>
      </c>
      <c r="C46" s="226" t="s">
        <v>321</v>
      </c>
      <c r="D46" s="226" t="s">
        <v>44</v>
      </c>
      <c r="E46" s="226" t="s">
        <v>48</v>
      </c>
      <c r="F46" s="226">
        <v>2</v>
      </c>
      <c r="G46" s="239">
        <v>81137590</v>
      </c>
    </row>
    <row r="47" spans="1:7" x14ac:dyDescent="0.3">
      <c r="A47" s="226" t="s">
        <v>305</v>
      </c>
      <c r="B47" s="226" t="s">
        <v>312</v>
      </c>
      <c r="C47" s="226" t="s">
        <v>313</v>
      </c>
      <c r="D47" s="226" t="s">
        <v>44</v>
      </c>
      <c r="E47" s="226" t="s">
        <v>48</v>
      </c>
      <c r="F47" s="226">
        <v>1</v>
      </c>
      <c r="G47" s="239">
        <v>40568795</v>
      </c>
    </row>
    <row r="48" spans="1:7" x14ac:dyDescent="0.3">
      <c r="A48" s="226" t="s">
        <v>305</v>
      </c>
      <c r="B48" s="226" t="s">
        <v>312</v>
      </c>
      <c r="C48" s="226" t="s">
        <v>314</v>
      </c>
      <c r="D48" s="226" t="s">
        <v>44</v>
      </c>
      <c r="E48" s="226" t="s">
        <v>48</v>
      </c>
      <c r="F48" s="226">
        <v>1</v>
      </c>
      <c r="G48" s="239">
        <v>40568795</v>
      </c>
    </row>
    <row r="49" spans="1:7" x14ac:dyDescent="0.3">
      <c r="A49" s="226" t="s">
        <v>305</v>
      </c>
      <c r="B49" s="226" t="s">
        <v>312</v>
      </c>
      <c r="C49" s="226" t="s">
        <v>319</v>
      </c>
      <c r="D49" s="226" t="s">
        <v>44</v>
      </c>
      <c r="E49" s="226" t="s">
        <v>48</v>
      </c>
      <c r="F49" s="226">
        <v>1</v>
      </c>
      <c r="G49" s="239">
        <v>40568795</v>
      </c>
    </row>
    <row r="50" spans="1:7" x14ac:dyDescent="0.3">
      <c r="A50" s="226" t="s">
        <v>1193</v>
      </c>
      <c r="B50" s="226" t="s">
        <v>1195</v>
      </c>
      <c r="C50" s="226" t="s">
        <v>1196</v>
      </c>
      <c r="D50" s="226" t="s">
        <v>52</v>
      </c>
      <c r="E50" s="226" t="s">
        <v>53</v>
      </c>
      <c r="F50" s="226">
        <v>1</v>
      </c>
      <c r="G50" s="239">
        <v>434256253</v>
      </c>
    </row>
    <row r="51" spans="1:7" x14ac:dyDescent="0.3">
      <c r="A51" s="226" t="s">
        <v>1193</v>
      </c>
      <c r="B51" s="226" t="s">
        <v>159</v>
      </c>
      <c r="C51" s="226" t="s">
        <v>1201</v>
      </c>
      <c r="D51" s="226" t="s">
        <v>52</v>
      </c>
      <c r="E51" s="226" t="s">
        <v>53</v>
      </c>
      <c r="F51" s="226">
        <v>1</v>
      </c>
      <c r="G51" s="239">
        <v>434256253</v>
      </c>
    </row>
    <row r="52" spans="1:7" x14ac:dyDescent="0.3">
      <c r="A52" s="226" t="s">
        <v>1193</v>
      </c>
      <c r="B52" s="226" t="s">
        <v>159</v>
      </c>
      <c r="C52" s="226" t="s">
        <v>1208</v>
      </c>
      <c r="D52" s="226" t="s">
        <v>44</v>
      </c>
      <c r="E52" s="226" t="s">
        <v>154</v>
      </c>
      <c r="F52" s="226">
        <v>1</v>
      </c>
      <c r="G52" s="239">
        <v>179319618</v>
      </c>
    </row>
    <row r="53" spans="1:7" x14ac:dyDescent="0.3">
      <c r="A53" s="226" t="s">
        <v>283</v>
      </c>
      <c r="B53" s="226" t="s">
        <v>284</v>
      </c>
      <c r="C53" s="226" t="s">
        <v>134</v>
      </c>
      <c r="D53" s="226" t="s">
        <v>44</v>
      </c>
      <c r="E53" s="226" t="s">
        <v>80</v>
      </c>
      <c r="F53" s="226">
        <v>4</v>
      </c>
      <c r="G53" s="239">
        <v>159276884</v>
      </c>
    </row>
    <row r="54" spans="1:7" x14ac:dyDescent="0.3">
      <c r="A54" s="226" t="s">
        <v>283</v>
      </c>
      <c r="B54" s="226" t="s">
        <v>284</v>
      </c>
      <c r="C54" s="226" t="s">
        <v>286</v>
      </c>
      <c r="D54" s="226" t="s">
        <v>44</v>
      </c>
      <c r="E54" s="226" t="s">
        <v>48</v>
      </c>
      <c r="F54" s="226">
        <v>3</v>
      </c>
      <c r="G54" s="239">
        <v>121706385</v>
      </c>
    </row>
    <row r="55" spans="1:7" x14ac:dyDescent="0.3">
      <c r="A55" s="226" t="s">
        <v>290</v>
      </c>
      <c r="B55" s="226" t="s">
        <v>291</v>
      </c>
      <c r="C55" s="226" t="s">
        <v>293</v>
      </c>
      <c r="D55" s="226" t="s">
        <v>44</v>
      </c>
      <c r="E55" s="226" t="s">
        <v>48</v>
      </c>
      <c r="F55" s="226">
        <v>16</v>
      </c>
      <c r="G55" s="239">
        <v>649100720</v>
      </c>
    </row>
    <row r="56" spans="1:7" x14ac:dyDescent="0.3">
      <c r="A56" s="226" t="s">
        <v>6</v>
      </c>
      <c r="F56" s="226">
        <v>276</v>
      </c>
      <c r="G56" s="239">
        <v>18885288774</v>
      </c>
    </row>
    <row r="57" spans="1:7" x14ac:dyDescent="0.3">
      <c r="A57" s="242" t="s">
        <v>1204</v>
      </c>
      <c r="B57" s="242"/>
      <c r="C57" s="242"/>
      <c r="D57" s="242"/>
      <c r="E57" s="242"/>
      <c r="F57" s="242"/>
      <c r="G57" s="240">
        <f>GETPIVOTDATA("Valor Total Estudio Precios de Referencia",$A$3)*1%</f>
        <v>188852887.74000001</v>
      </c>
    </row>
    <row r="58" spans="1:7" x14ac:dyDescent="0.3">
      <c r="A58" s="242" t="s">
        <v>1205</v>
      </c>
      <c r="B58" s="242"/>
      <c r="C58" s="242"/>
      <c r="D58" s="242"/>
      <c r="E58" s="242"/>
      <c r="F58" s="242"/>
      <c r="G58" s="241">
        <f>GETPIVOTDATA("Valor Total Estudio Precios de Referencia",$A$3)+G57</f>
        <v>19074141661.740002</v>
      </c>
    </row>
    <row r="61" spans="1:7" x14ac:dyDescent="0.3">
      <c r="G61" s="239"/>
    </row>
    <row r="62" spans="1:7" x14ac:dyDescent="0.3">
      <c r="G62" s="239"/>
    </row>
    <row r="63" spans="1:7" x14ac:dyDescent="0.3">
      <c r="G63" s="239"/>
    </row>
  </sheetData>
  <mergeCells count="2">
    <mergeCell ref="A57:F57"/>
    <mergeCell ref="A58:F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1C47-368C-4A4D-82E5-B63B72F9B624}">
  <dimension ref="A1:AJ280"/>
  <sheetViews>
    <sheetView topLeftCell="W1" zoomScale="87" zoomScaleNormal="115" workbookViewId="0">
      <selection activeCell="AI290" sqref="AI290"/>
    </sheetView>
  </sheetViews>
  <sheetFormatPr baseColWidth="10" defaultRowHeight="14.4" x14ac:dyDescent="0.3"/>
  <cols>
    <col min="1" max="1" width="17.6640625" bestFit="1" customWidth="1"/>
    <col min="2" max="2" width="45.6640625" customWidth="1"/>
    <col min="3" max="3" width="18.33203125" bestFit="1" customWidth="1"/>
    <col min="4" max="4" width="31.33203125" bestFit="1" customWidth="1"/>
    <col min="5" max="5" width="19.33203125" bestFit="1" customWidth="1"/>
    <col min="6" max="6" width="18.6640625" bestFit="1" customWidth="1"/>
    <col min="7" max="7" width="15.77734375" bestFit="1" customWidth="1"/>
    <col min="8" max="8" width="20.6640625" bestFit="1" customWidth="1"/>
    <col min="9" max="9" width="18.6640625" bestFit="1" customWidth="1"/>
    <col min="10" max="10" width="17.33203125" bestFit="1" customWidth="1"/>
    <col min="11" max="11" width="9.109375" bestFit="1" customWidth="1"/>
    <col min="12" max="12" width="13.6640625" bestFit="1" customWidth="1"/>
    <col min="13" max="13" width="16.33203125" bestFit="1" customWidth="1"/>
    <col min="14" max="14" width="15.33203125" bestFit="1" customWidth="1"/>
    <col min="15" max="15" width="21" bestFit="1" customWidth="1"/>
    <col min="16" max="16" width="43" bestFit="1" customWidth="1"/>
    <col min="17" max="17" width="21.6640625" bestFit="1" customWidth="1"/>
    <col min="18" max="18" width="15.44140625" bestFit="1" customWidth="1"/>
    <col min="19" max="19" width="20.44140625" bestFit="1" customWidth="1"/>
    <col min="20" max="20" width="15.33203125" bestFit="1" customWidth="1"/>
    <col min="21" max="21" width="17.109375" bestFit="1" customWidth="1"/>
    <col min="22" max="22" width="18.6640625" bestFit="1" customWidth="1"/>
    <col min="23" max="23" width="55.44140625" bestFit="1" customWidth="1"/>
    <col min="24" max="24" width="12.109375" customWidth="1"/>
    <col min="25" max="25" width="9.6640625" bestFit="1" customWidth="1"/>
    <col min="26" max="26" width="14.77734375" bestFit="1" customWidth="1"/>
    <col min="27" max="28" width="13.6640625" bestFit="1" customWidth="1"/>
    <col min="29" max="29" width="5.109375" bestFit="1" customWidth="1"/>
    <col min="30" max="30" width="12.6640625" bestFit="1" customWidth="1"/>
    <col min="31" max="31" width="14.77734375" customWidth="1"/>
    <col min="32" max="32" width="9.44140625" bestFit="1" customWidth="1"/>
    <col min="33" max="33" width="15.109375" bestFit="1" customWidth="1"/>
    <col min="34" max="34" width="17.77734375" bestFit="1" customWidth="1"/>
    <col min="35" max="35" width="20.44140625" customWidth="1"/>
    <col min="36" max="36" width="32.33203125" style="227" bestFit="1" customWidth="1"/>
  </cols>
  <sheetData>
    <row r="1" spans="1:36" s="235" customFormat="1" x14ac:dyDescent="0.3">
      <c r="A1" s="231" t="s">
        <v>7</v>
      </c>
      <c r="B1" s="231" t="s">
        <v>8</v>
      </c>
      <c r="C1" s="231" t="s">
        <v>9</v>
      </c>
      <c r="D1" s="231" t="s">
        <v>10</v>
      </c>
      <c r="E1" s="231" t="s">
        <v>11</v>
      </c>
      <c r="F1" s="231" t="s">
        <v>12</v>
      </c>
      <c r="G1" s="231" t="s">
        <v>13</v>
      </c>
      <c r="H1" s="231" t="s">
        <v>14</v>
      </c>
      <c r="I1" s="231" t="s">
        <v>15</v>
      </c>
      <c r="J1" s="231" t="s">
        <v>16</v>
      </c>
      <c r="K1" s="231" t="s">
        <v>17</v>
      </c>
      <c r="L1" s="231" t="s">
        <v>18</v>
      </c>
      <c r="M1" s="231" t="s">
        <v>19</v>
      </c>
      <c r="N1" s="231" t="s">
        <v>1</v>
      </c>
      <c r="O1" s="232" t="s">
        <v>20</v>
      </c>
      <c r="P1" s="231" t="s">
        <v>21</v>
      </c>
      <c r="Q1" s="231" t="s">
        <v>22</v>
      </c>
      <c r="R1" s="231" t="s">
        <v>23</v>
      </c>
      <c r="S1" s="231" t="s">
        <v>24</v>
      </c>
      <c r="T1" s="231" t="s">
        <v>25</v>
      </c>
      <c r="U1" s="231" t="s">
        <v>26</v>
      </c>
      <c r="V1" s="231" t="s">
        <v>2</v>
      </c>
      <c r="W1" s="231" t="s">
        <v>29</v>
      </c>
      <c r="X1" s="231" t="s">
        <v>30</v>
      </c>
      <c r="Y1" s="231" t="s">
        <v>31</v>
      </c>
      <c r="Z1" s="231" t="s">
        <v>32</v>
      </c>
      <c r="AA1" s="231" t="s">
        <v>33</v>
      </c>
      <c r="AB1" s="231" t="s">
        <v>34</v>
      </c>
      <c r="AC1" s="233" t="s">
        <v>35</v>
      </c>
      <c r="AD1" s="231" t="s">
        <v>36</v>
      </c>
      <c r="AE1" s="231" t="s">
        <v>30</v>
      </c>
      <c r="AF1" s="231" t="s">
        <v>27</v>
      </c>
      <c r="AG1" s="231" t="s">
        <v>28</v>
      </c>
      <c r="AH1" s="231" t="s">
        <v>37</v>
      </c>
      <c r="AI1" s="231" t="s">
        <v>893</v>
      </c>
      <c r="AJ1" s="234" t="s">
        <v>890</v>
      </c>
    </row>
    <row r="2" spans="1:36" x14ac:dyDescent="0.3">
      <c r="A2" s="226" t="s">
        <v>38</v>
      </c>
      <c r="B2" s="226" t="s">
        <v>39</v>
      </c>
      <c r="C2" s="226">
        <v>800234164</v>
      </c>
      <c r="D2" s="226" t="s">
        <v>55</v>
      </c>
      <c r="E2" s="226">
        <v>13</v>
      </c>
      <c r="F2" s="226" t="s">
        <v>96</v>
      </c>
      <c r="G2" s="226">
        <v>13042</v>
      </c>
      <c r="H2" s="226" t="s">
        <v>142</v>
      </c>
      <c r="I2" s="226" t="s">
        <v>96</v>
      </c>
      <c r="J2" s="226" t="s">
        <v>41</v>
      </c>
      <c r="K2" s="226">
        <v>80161</v>
      </c>
      <c r="L2" s="226">
        <v>13003742023</v>
      </c>
      <c r="M2" s="226">
        <v>13</v>
      </c>
      <c r="N2" s="226" t="s">
        <v>136</v>
      </c>
      <c r="O2" s="2">
        <v>1304200089689</v>
      </c>
      <c r="P2" s="226" t="s">
        <v>119</v>
      </c>
      <c r="Q2" s="226" t="s">
        <v>143</v>
      </c>
      <c r="R2" s="226" t="s">
        <v>42</v>
      </c>
      <c r="S2" s="226">
        <v>13</v>
      </c>
      <c r="T2" s="226" t="s">
        <v>136</v>
      </c>
      <c r="U2" s="226">
        <v>13042</v>
      </c>
      <c r="V2" s="226" t="s">
        <v>144</v>
      </c>
      <c r="W2" s="226" t="s">
        <v>43</v>
      </c>
      <c r="X2" s="226" t="s">
        <v>44</v>
      </c>
      <c r="Y2" s="226" t="s">
        <v>45</v>
      </c>
      <c r="Z2" s="226">
        <v>1</v>
      </c>
      <c r="AA2" s="226" t="s">
        <v>344</v>
      </c>
      <c r="AB2" s="226" t="s">
        <v>345</v>
      </c>
      <c r="AC2" s="226" t="s">
        <v>0</v>
      </c>
      <c r="AD2" s="226" t="s">
        <v>76</v>
      </c>
      <c r="AE2" s="226" t="s">
        <v>44</v>
      </c>
      <c r="AF2" s="226">
        <v>10</v>
      </c>
      <c r="AG2" s="226">
        <v>10</v>
      </c>
      <c r="AH2" s="226" t="s">
        <v>47</v>
      </c>
      <c r="AI2" s="226" t="s">
        <v>48</v>
      </c>
      <c r="AJ2" s="227">
        <f>'Proyección Comunitaria'!$L$240</f>
        <v>40568795</v>
      </c>
    </row>
    <row r="3" spans="1:36" x14ac:dyDescent="0.3">
      <c r="A3" s="226" t="s">
        <v>38</v>
      </c>
      <c r="B3" s="226" t="s">
        <v>39</v>
      </c>
      <c r="C3" s="226">
        <v>800234164</v>
      </c>
      <c r="D3" s="226" t="s">
        <v>55</v>
      </c>
      <c r="E3" s="226">
        <v>13</v>
      </c>
      <c r="F3" s="226" t="s">
        <v>96</v>
      </c>
      <c r="G3" s="226">
        <v>13042</v>
      </c>
      <c r="H3" s="226" t="s">
        <v>142</v>
      </c>
      <c r="I3" s="226" t="s">
        <v>96</v>
      </c>
      <c r="J3" s="226" t="s">
        <v>41</v>
      </c>
      <c r="K3" s="226">
        <v>80161</v>
      </c>
      <c r="L3" s="226">
        <v>13003742023</v>
      </c>
      <c r="M3" s="226">
        <v>13</v>
      </c>
      <c r="N3" s="226" t="s">
        <v>136</v>
      </c>
      <c r="O3" s="2">
        <v>1304200089690</v>
      </c>
      <c r="P3" s="226" t="s">
        <v>131</v>
      </c>
      <c r="Q3" s="226" t="s">
        <v>143</v>
      </c>
      <c r="R3" s="226" t="s">
        <v>56</v>
      </c>
      <c r="S3" s="226">
        <v>13</v>
      </c>
      <c r="T3" s="226" t="s">
        <v>136</v>
      </c>
      <c r="U3" s="226">
        <v>13042</v>
      </c>
      <c r="V3" s="226" t="s">
        <v>144</v>
      </c>
      <c r="W3" s="226" t="s">
        <v>43</v>
      </c>
      <c r="X3" s="226" t="s">
        <v>44</v>
      </c>
      <c r="Y3" s="226" t="s">
        <v>45</v>
      </c>
      <c r="Z3" s="226">
        <v>1</v>
      </c>
      <c r="AA3" s="226" t="s">
        <v>344</v>
      </c>
      <c r="AB3" s="226" t="s">
        <v>345</v>
      </c>
      <c r="AC3" s="226" t="s">
        <v>0</v>
      </c>
      <c r="AD3" s="226" t="s">
        <v>76</v>
      </c>
      <c r="AE3" s="226" t="s">
        <v>44</v>
      </c>
      <c r="AF3" s="226">
        <v>10</v>
      </c>
      <c r="AG3" s="226">
        <v>10</v>
      </c>
      <c r="AH3" s="226" t="s">
        <v>47</v>
      </c>
      <c r="AI3" s="226" t="s">
        <v>48</v>
      </c>
      <c r="AJ3" s="227">
        <f>'Proyección Comunitaria'!$L$240</f>
        <v>40568795</v>
      </c>
    </row>
    <row r="4" spans="1:36" x14ac:dyDescent="0.3">
      <c r="A4" s="226" t="s">
        <v>38</v>
      </c>
      <c r="B4" s="226" t="s">
        <v>39</v>
      </c>
      <c r="C4" s="226">
        <v>800234164</v>
      </c>
      <c r="D4" s="226" t="s">
        <v>55</v>
      </c>
      <c r="E4" s="226">
        <v>13</v>
      </c>
      <c r="F4" s="226" t="s">
        <v>96</v>
      </c>
      <c r="G4" s="226">
        <v>13042</v>
      </c>
      <c r="H4" s="226" t="s">
        <v>142</v>
      </c>
      <c r="I4" s="226" t="s">
        <v>96</v>
      </c>
      <c r="J4" s="226" t="s">
        <v>41</v>
      </c>
      <c r="K4" s="226">
        <v>80161</v>
      </c>
      <c r="L4" s="226">
        <v>13003742023</v>
      </c>
      <c r="M4" s="226">
        <v>13</v>
      </c>
      <c r="N4" s="226" t="s">
        <v>136</v>
      </c>
      <c r="O4" s="2">
        <v>1304200089691</v>
      </c>
      <c r="P4" s="226" t="s">
        <v>101</v>
      </c>
      <c r="Q4" s="226" t="s">
        <v>143</v>
      </c>
      <c r="R4" s="226" t="s">
        <v>42</v>
      </c>
      <c r="S4" s="226">
        <v>13</v>
      </c>
      <c r="T4" s="226" t="s">
        <v>136</v>
      </c>
      <c r="U4" s="226">
        <v>13042</v>
      </c>
      <c r="V4" s="226" t="s">
        <v>144</v>
      </c>
      <c r="W4" s="226" t="s">
        <v>43</v>
      </c>
      <c r="X4" s="226" t="s">
        <v>44</v>
      </c>
      <c r="Y4" s="226" t="s">
        <v>45</v>
      </c>
      <c r="Z4" s="226">
        <v>1</v>
      </c>
      <c r="AA4" s="226" t="s">
        <v>344</v>
      </c>
      <c r="AB4" s="226" t="s">
        <v>345</v>
      </c>
      <c r="AC4" s="226" t="s">
        <v>0</v>
      </c>
      <c r="AD4" s="226" t="s">
        <v>76</v>
      </c>
      <c r="AE4" s="226" t="s">
        <v>44</v>
      </c>
      <c r="AF4" s="226">
        <v>10</v>
      </c>
      <c r="AG4" s="226">
        <v>10</v>
      </c>
      <c r="AH4" s="226" t="s">
        <v>47</v>
      </c>
      <c r="AI4" s="226" t="s">
        <v>48</v>
      </c>
      <c r="AJ4" s="227">
        <f>'Proyección Comunitaria'!$L$240</f>
        <v>40568795</v>
      </c>
    </row>
    <row r="5" spans="1:36" x14ac:dyDescent="0.3">
      <c r="A5" s="226" t="s">
        <v>38</v>
      </c>
      <c r="B5" s="226" t="s">
        <v>39</v>
      </c>
      <c r="C5" s="226">
        <v>800234164</v>
      </c>
      <c r="D5" s="226" t="s">
        <v>55</v>
      </c>
      <c r="E5" s="226">
        <v>13</v>
      </c>
      <c r="F5" s="226" t="s">
        <v>96</v>
      </c>
      <c r="G5" s="226">
        <v>13042</v>
      </c>
      <c r="H5" s="226" t="s">
        <v>142</v>
      </c>
      <c r="I5" s="226" t="s">
        <v>96</v>
      </c>
      <c r="J5" s="226" t="s">
        <v>41</v>
      </c>
      <c r="K5" s="226">
        <v>80161</v>
      </c>
      <c r="L5" s="226">
        <v>13003742023</v>
      </c>
      <c r="M5" s="226">
        <v>13</v>
      </c>
      <c r="N5" s="226" t="s">
        <v>136</v>
      </c>
      <c r="O5" s="2">
        <v>1304200089692</v>
      </c>
      <c r="P5" s="226" t="s">
        <v>62</v>
      </c>
      <c r="Q5" s="226" t="s">
        <v>143</v>
      </c>
      <c r="R5" s="226" t="s">
        <v>42</v>
      </c>
      <c r="S5" s="226">
        <v>13</v>
      </c>
      <c r="T5" s="226" t="s">
        <v>136</v>
      </c>
      <c r="U5" s="226">
        <v>13042</v>
      </c>
      <c r="V5" s="226" t="s">
        <v>144</v>
      </c>
      <c r="W5" s="226" t="s">
        <v>43</v>
      </c>
      <c r="X5" s="226" t="s">
        <v>44</v>
      </c>
      <c r="Y5" s="226" t="s">
        <v>45</v>
      </c>
      <c r="Z5" s="226">
        <v>1</v>
      </c>
      <c r="AA5" s="226" t="s">
        <v>344</v>
      </c>
      <c r="AB5" s="226" t="s">
        <v>345</v>
      </c>
      <c r="AC5" s="226" t="s">
        <v>0</v>
      </c>
      <c r="AD5" s="226" t="s">
        <v>76</v>
      </c>
      <c r="AE5" s="226" t="s">
        <v>44</v>
      </c>
      <c r="AF5" s="226">
        <v>10</v>
      </c>
      <c r="AG5" s="226">
        <v>10</v>
      </c>
      <c r="AH5" s="226" t="s">
        <v>47</v>
      </c>
      <c r="AI5" s="226" t="s">
        <v>48</v>
      </c>
      <c r="AJ5" s="227">
        <f>'Proyección Comunitaria'!$L$240</f>
        <v>40568795</v>
      </c>
    </row>
    <row r="6" spans="1:36" x14ac:dyDescent="0.3">
      <c r="A6" s="226" t="s">
        <v>38</v>
      </c>
      <c r="B6" s="226" t="s">
        <v>39</v>
      </c>
      <c r="C6" s="226">
        <v>800234164</v>
      </c>
      <c r="D6" s="226" t="s">
        <v>55</v>
      </c>
      <c r="E6" s="226">
        <v>13</v>
      </c>
      <c r="F6" s="226" t="s">
        <v>96</v>
      </c>
      <c r="G6" s="226">
        <v>13042</v>
      </c>
      <c r="H6" s="226" t="s">
        <v>142</v>
      </c>
      <c r="I6" s="226" t="s">
        <v>96</v>
      </c>
      <c r="J6" s="226" t="s">
        <v>41</v>
      </c>
      <c r="K6" s="226">
        <v>80161</v>
      </c>
      <c r="L6" s="226">
        <v>13003742023</v>
      </c>
      <c r="M6" s="226">
        <v>13</v>
      </c>
      <c r="N6" s="226" t="s">
        <v>136</v>
      </c>
      <c r="O6" s="2">
        <v>1304200089693</v>
      </c>
      <c r="P6" s="226" t="s">
        <v>66</v>
      </c>
      <c r="Q6" s="226" t="s">
        <v>143</v>
      </c>
      <c r="R6" s="226" t="s">
        <v>42</v>
      </c>
      <c r="S6" s="226">
        <v>13</v>
      </c>
      <c r="T6" s="226" t="s">
        <v>136</v>
      </c>
      <c r="U6" s="226">
        <v>13042</v>
      </c>
      <c r="V6" s="226" t="s">
        <v>144</v>
      </c>
      <c r="W6" s="226" t="s">
        <v>43</v>
      </c>
      <c r="X6" s="226" t="s">
        <v>44</v>
      </c>
      <c r="Y6" s="226" t="s">
        <v>45</v>
      </c>
      <c r="Z6" s="226">
        <v>1</v>
      </c>
      <c r="AA6" s="226" t="s">
        <v>344</v>
      </c>
      <c r="AB6" s="226" t="s">
        <v>345</v>
      </c>
      <c r="AC6" s="226" t="s">
        <v>0</v>
      </c>
      <c r="AD6" s="226" t="s">
        <v>76</v>
      </c>
      <c r="AE6" s="226" t="s">
        <v>44</v>
      </c>
      <c r="AF6" s="226">
        <v>10</v>
      </c>
      <c r="AG6" s="226">
        <v>10</v>
      </c>
      <c r="AH6" s="226" t="s">
        <v>47</v>
      </c>
      <c r="AI6" s="226" t="s">
        <v>48</v>
      </c>
      <c r="AJ6" s="227">
        <f>'Proyección Comunitaria'!$L$240</f>
        <v>40568795</v>
      </c>
    </row>
    <row r="7" spans="1:36" x14ac:dyDescent="0.3">
      <c r="A7" s="226" t="s">
        <v>38</v>
      </c>
      <c r="B7" s="226" t="s">
        <v>39</v>
      </c>
      <c r="C7" s="226">
        <v>800234164</v>
      </c>
      <c r="D7" s="226" t="s">
        <v>55</v>
      </c>
      <c r="E7" s="226">
        <v>13</v>
      </c>
      <c r="F7" s="226" t="s">
        <v>96</v>
      </c>
      <c r="G7" s="226">
        <v>13042</v>
      </c>
      <c r="H7" s="226" t="s">
        <v>142</v>
      </c>
      <c r="I7" s="226" t="s">
        <v>96</v>
      </c>
      <c r="J7" s="226" t="s">
        <v>41</v>
      </c>
      <c r="K7" s="226">
        <v>80161</v>
      </c>
      <c r="L7" s="226">
        <v>13003742023</v>
      </c>
      <c r="M7" s="226">
        <v>13</v>
      </c>
      <c r="N7" s="226" t="s">
        <v>136</v>
      </c>
      <c r="O7" s="2">
        <v>1304200089694</v>
      </c>
      <c r="P7" s="226" t="s">
        <v>129</v>
      </c>
      <c r="Q7" s="226" t="s">
        <v>143</v>
      </c>
      <c r="R7" s="226" t="s">
        <v>42</v>
      </c>
      <c r="S7" s="226">
        <v>13</v>
      </c>
      <c r="T7" s="226" t="s">
        <v>136</v>
      </c>
      <c r="U7" s="226">
        <v>13042</v>
      </c>
      <c r="V7" s="226" t="s">
        <v>144</v>
      </c>
      <c r="W7" s="226" t="s">
        <v>43</v>
      </c>
      <c r="X7" s="226" t="s">
        <v>44</v>
      </c>
      <c r="Y7" s="226" t="s">
        <v>45</v>
      </c>
      <c r="Z7" s="226">
        <v>1</v>
      </c>
      <c r="AA7" s="226" t="s">
        <v>344</v>
      </c>
      <c r="AB7" s="226" t="s">
        <v>345</v>
      </c>
      <c r="AC7" s="226" t="s">
        <v>0</v>
      </c>
      <c r="AD7" s="226" t="s">
        <v>76</v>
      </c>
      <c r="AE7" s="226" t="s">
        <v>44</v>
      </c>
      <c r="AF7" s="226">
        <v>10</v>
      </c>
      <c r="AG7" s="226">
        <v>10</v>
      </c>
      <c r="AH7" s="226" t="s">
        <v>47</v>
      </c>
      <c r="AI7" s="226" t="s">
        <v>48</v>
      </c>
      <c r="AJ7" s="227">
        <f>'Proyección Comunitaria'!$L$240</f>
        <v>40568795</v>
      </c>
    </row>
    <row r="8" spans="1:36" x14ac:dyDescent="0.3">
      <c r="A8" s="226" t="s">
        <v>38</v>
      </c>
      <c r="B8" s="226" t="s">
        <v>39</v>
      </c>
      <c r="C8" s="226">
        <v>829000124</v>
      </c>
      <c r="D8" s="226" t="s">
        <v>55</v>
      </c>
      <c r="E8" s="226">
        <v>13</v>
      </c>
      <c r="F8" s="226" t="s">
        <v>96</v>
      </c>
      <c r="G8" s="226">
        <v>13670</v>
      </c>
      <c r="H8" s="226" t="s">
        <v>97</v>
      </c>
      <c r="I8" s="226" t="s">
        <v>96</v>
      </c>
      <c r="J8" s="226" t="s">
        <v>41</v>
      </c>
      <c r="K8" s="226">
        <v>80201</v>
      </c>
      <c r="L8" s="226">
        <v>13003762023</v>
      </c>
      <c r="M8" s="226">
        <v>13</v>
      </c>
      <c r="N8" s="226" t="s">
        <v>136</v>
      </c>
      <c r="O8" s="2">
        <v>1347300112594</v>
      </c>
      <c r="P8" s="226" t="s">
        <v>346</v>
      </c>
      <c r="Q8" s="226" t="s">
        <v>143</v>
      </c>
      <c r="R8" s="226" t="s">
        <v>42</v>
      </c>
      <c r="S8" s="226">
        <v>13</v>
      </c>
      <c r="T8" s="226" t="s">
        <v>136</v>
      </c>
      <c r="U8" s="226">
        <v>13473</v>
      </c>
      <c r="V8" s="226" t="s">
        <v>149</v>
      </c>
      <c r="W8" s="226" t="s">
        <v>43</v>
      </c>
      <c r="X8" s="226" t="s">
        <v>44</v>
      </c>
      <c r="Y8" s="226" t="s">
        <v>45</v>
      </c>
      <c r="Z8" s="226">
        <v>1</v>
      </c>
      <c r="AA8" s="226" t="s">
        <v>347</v>
      </c>
      <c r="AB8" s="226" t="s">
        <v>348</v>
      </c>
      <c r="AC8" s="226" t="s">
        <v>0</v>
      </c>
      <c r="AD8" s="226" t="s">
        <v>145</v>
      </c>
      <c r="AE8" s="226" t="s">
        <v>44</v>
      </c>
      <c r="AF8" s="226">
        <v>13</v>
      </c>
      <c r="AG8" s="226">
        <v>13</v>
      </c>
      <c r="AH8" s="226" t="s">
        <v>47</v>
      </c>
      <c r="AI8" s="226" t="s">
        <v>48</v>
      </c>
      <c r="AJ8" s="227">
        <f>'Proyección Comunitaria'!$L$240</f>
        <v>40568795</v>
      </c>
    </row>
    <row r="9" spans="1:36" x14ac:dyDescent="0.3">
      <c r="A9" s="226" t="s">
        <v>38</v>
      </c>
      <c r="B9" s="226" t="s">
        <v>39</v>
      </c>
      <c r="C9" s="226">
        <v>829000124</v>
      </c>
      <c r="D9" s="226" t="s">
        <v>55</v>
      </c>
      <c r="E9" s="226">
        <v>13</v>
      </c>
      <c r="F9" s="226" t="s">
        <v>96</v>
      </c>
      <c r="G9" s="226">
        <v>13670</v>
      </c>
      <c r="H9" s="226" t="s">
        <v>97</v>
      </c>
      <c r="I9" s="226" t="s">
        <v>96</v>
      </c>
      <c r="J9" s="226" t="s">
        <v>41</v>
      </c>
      <c r="K9" s="226">
        <v>80201</v>
      </c>
      <c r="L9" s="226">
        <v>13003762023</v>
      </c>
      <c r="M9" s="226">
        <v>13</v>
      </c>
      <c r="N9" s="226" t="s">
        <v>136</v>
      </c>
      <c r="O9" s="2">
        <v>1347300112595</v>
      </c>
      <c r="P9" s="226" t="s">
        <v>349</v>
      </c>
      <c r="Q9" s="226" t="s">
        <v>143</v>
      </c>
      <c r="R9" s="226" t="s">
        <v>56</v>
      </c>
      <c r="S9" s="226">
        <v>13</v>
      </c>
      <c r="T9" s="226" t="s">
        <v>136</v>
      </c>
      <c r="U9" s="226">
        <v>13473</v>
      </c>
      <c r="V9" s="226" t="s">
        <v>149</v>
      </c>
      <c r="W9" s="226" t="s">
        <v>43</v>
      </c>
      <c r="X9" s="226" t="s">
        <v>44</v>
      </c>
      <c r="Y9" s="226" t="s">
        <v>45</v>
      </c>
      <c r="Z9" s="226">
        <v>1</v>
      </c>
      <c r="AA9" s="226" t="s">
        <v>347</v>
      </c>
      <c r="AB9" s="226" t="s">
        <v>348</v>
      </c>
      <c r="AC9" s="226" t="s">
        <v>0</v>
      </c>
      <c r="AD9" s="226" t="s">
        <v>145</v>
      </c>
      <c r="AE9" s="226" t="s">
        <v>44</v>
      </c>
      <c r="AF9" s="226">
        <v>13</v>
      </c>
      <c r="AG9" s="226">
        <v>13</v>
      </c>
      <c r="AH9" s="226" t="s">
        <v>47</v>
      </c>
      <c r="AI9" s="226" t="s">
        <v>48</v>
      </c>
      <c r="AJ9" s="227">
        <f>'Proyección Comunitaria'!$L$240</f>
        <v>40568795</v>
      </c>
    </row>
    <row r="10" spans="1:36" x14ac:dyDescent="0.3">
      <c r="A10" s="226" t="s">
        <v>38</v>
      </c>
      <c r="B10" s="226" t="s">
        <v>39</v>
      </c>
      <c r="C10" s="226">
        <v>829000124</v>
      </c>
      <c r="D10" s="226" t="s">
        <v>55</v>
      </c>
      <c r="E10" s="226">
        <v>13</v>
      </c>
      <c r="F10" s="226" t="s">
        <v>96</v>
      </c>
      <c r="G10" s="226">
        <v>13670</v>
      </c>
      <c r="H10" s="226" t="s">
        <v>97</v>
      </c>
      <c r="I10" s="226" t="s">
        <v>96</v>
      </c>
      <c r="J10" s="226" t="s">
        <v>41</v>
      </c>
      <c r="K10" s="226">
        <v>80201</v>
      </c>
      <c r="L10" s="226">
        <v>13003762023</v>
      </c>
      <c r="M10" s="226">
        <v>13</v>
      </c>
      <c r="N10" s="226" t="s">
        <v>136</v>
      </c>
      <c r="O10" s="2">
        <v>1347300115182</v>
      </c>
      <c r="P10" s="226" t="s">
        <v>350</v>
      </c>
      <c r="Q10" s="226" t="s">
        <v>143</v>
      </c>
      <c r="R10" s="226" t="s">
        <v>42</v>
      </c>
      <c r="S10" s="226">
        <v>13</v>
      </c>
      <c r="T10" s="226" t="s">
        <v>136</v>
      </c>
      <c r="U10" s="226">
        <v>13473</v>
      </c>
      <c r="V10" s="226" t="s">
        <v>149</v>
      </c>
      <c r="W10" s="226" t="s">
        <v>43</v>
      </c>
      <c r="X10" s="226" t="s">
        <v>44</v>
      </c>
      <c r="Y10" s="226" t="s">
        <v>45</v>
      </c>
      <c r="Z10" s="226">
        <v>1</v>
      </c>
      <c r="AA10" s="226" t="s">
        <v>351</v>
      </c>
      <c r="AB10" s="226" t="s">
        <v>352</v>
      </c>
      <c r="AC10" s="226" t="s">
        <v>0</v>
      </c>
      <c r="AD10" s="226" t="s">
        <v>145</v>
      </c>
      <c r="AE10" s="226" t="s">
        <v>44</v>
      </c>
      <c r="AF10" s="226">
        <v>13</v>
      </c>
      <c r="AG10" s="226">
        <v>13</v>
      </c>
      <c r="AH10" s="226" t="s">
        <v>47</v>
      </c>
      <c r="AI10" s="226" t="s">
        <v>48</v>
      </c>
      <c r="AJ10" s="227">
        <f>'Proyección Comunitaria'!$L$240</f>
        <v>40568795</v>
      </c>
    </row>
    <row r="11" spans="1:36" x14ac:dyDescent="0.3">
      <c r="A11" s="226" t="s">
        <v>38</v>
      </c>
      <c r="B11" s="226" t="s">
        <v>39</v>
      </c>
      <c r="C11" s="226">
        <v>829000124</v>
      </c>
      <c r="D11" s="226" t="s">
        <v>55</v>
      </c>
      <c r="E11" s="226">
        <v>13</v>
      </c>
      <c r="F11" s="226" t="s">
        <v>96</v>
      </c>
      <c r="G11" s="226">
        <v>13670</v>
      </c>
      <c r="H11" s="226" t="s">
        <v>97</v>
      </c>
      <c r="I11" s="226" t="s">
        <v>96</v>
      </c>
      <c r="J11" s="226" t="s">
        <v>41</v>
      </c>
      <c r="K11" s="226">
        <v>80201</v>
      </c>
      <c r="L11" s="226">
        <v>13003762023</v>
      </c>
      <c r="M11" s="226">
        <v>13</v>
      </c>
      <c r="N11" s="226" t="s">
        <v>136</v>
      </c>
      <c r="O11" s="2">
        <v>1347300115184</v>
      </c>
      <c r="P11" s="226" t="s">
        <v>353</v>
      </c>
      <c r="Q11" s="226" t="s">
        <v>143</v>
      </c>
      <c r="R11" s="226" t="s">
        <v>42</v>
      </c>
      <c r="S11" s="226">
        <v>13</v>
      </c>
      <c r="T11" s="226" t="s">
        <v>136</v>
      </c>
      <c r="U11" s="226">
        <v>13473</v>
      </c>
      <c r="V11" s="226" t="s">
        <v>149</v>
      </c>
      <c r="W11" s="226" t="s">
        <v>43</v>
      </c>
      <c r="X11" s="226" t="s">
        <v>44</v>
      </c>
      <c r="Y11" s="226" t="s">
        <v>45</v>
      </c>
      <c r="Z11" s="226">
        <v>1</v>
      </c>
      <c r="AA11" s="226" t="s">
        <v>354</v>
      </c>
      <c r="AB11" s="226" t="s">
        <v>355</v>
      </c>
      <c r="AC11" s="226" t="s">
        <v>0</v>
      </c>
      <c r="AD11" s="226" t="s">
        <v>145</v>
      </c>
      <c r="AE11" s="226" t="s">
        <v>44</v>
      </c>
      <c r="AF11" s="226">
        <v>13</v>
      </c>
      <c r="AG11" s="226">
        <v>13</v>
      </c>
      <c r="AH11" s="226" t="s">
        <v>47</v>
      </c>
      <c r="AI11" s="226" t="s">
        <v>48</v>
      </c>
      <c r="AJ11" s="227">
        <f>'Proyección Comunitaria'!$L$240</f>
        <v>40568795</v>
      </c>
    </row>
    <row r="12" spans="1:36" x14ac:dyDescent="0.3">
      <c r="A12" s="226" t="s">
        <v>38</v>
      </c>
      <c r="B12" s="226" t="s">
        <v>39</v>
      </c>
      <c r="C12" s="226">
        <v>829000124</v>
      </c>
      <c r="D12" s="226" t="s">
        <v>55</v>
      </c>
      <c r="E12" s="226">
        <v>13</v>
      </c>
      <c r="F12" s="226" t="s">
        <v>96</v>
      </c>
      <c r="G12" s="226">
        <v>13670</v>
      </c>
      <c r="H12" s="226" t="s">
        <v>97</v>
      </c>
      <c r="I12" s="226" t="s">
        <v>96</v>
      </c>
      <c r="J12" s="226" t="s">
        <v>41</v>
      </c>
      <c r="K12" s="226">
        <v>80201</v>
      </c>
      <c r="L12" s="226">
        <v>13003762023</v>
      </c>
      <c r="M12" s="226">
        <v>13</v>
      </c>
      <c r="N12" s="226" t="s">
        <v>136</v>
      </c>
      <c r="O12" s="2">
        <v>1347300115185</v>
      </c>
      <c r="P12" s="226" t="s">
        <v>356</v>
      </c>
      <c r="Q12" s="226" t="s">
        <v>143</v>
      </c>
      <c r="R12" s="226" t="s">
        <v>42</v>
      </c>
      <c r="S12" s="226">
        <v>13</v>
      </c>
      <c r="T12" s="226" t="s">
        <v>136</v>
      </c>
      <c r="U12" s="226">
        <v>13473</v>
      </c>
      <c r="V12" s="226" t="s">
        <v>149</v>
      </c>
      <c r="W12" s="226" t="s">
        <v>43</v>
      </c>
      <c r="X12" s="226" t="s">
        <v>44</v>
      </c>
      <c r="Y12" s="226" t="s">
        <v>45</v>
      </c>
      <c r="Z12" s="226">
        <v>1</v>
      </c>
      <c r="AA12" s="226" t="s">
        <v>357</v>
      </c>
      <c r="AB12" s="226" t="s">
        <v>358</v>
      </c>
      <c r="AC12" s="226" t="s">
        <v>0</v>
      </c>
      <c r="AD12" s="226" t="s">
        <v>145</v>
      </c>
      <c r="AE12" s="226" t="s">
        <v>44</v>
      </c>
      <c r="AF12" s="226">
        <v>13</v>
      </c>
      <c r="AG12" s="226">
        <v>13</v>
      </c>
      <c r="AH12" s="226" t="s">
        <v>47</v>
      </c>
      <c r="AI12" s="226" t="s">
        <v>48</v>
      </c>
      <c r="AJ12" s="227">
        <f>'Proyección Comunitaria'!$L$240</f>
        <v>40568795</v>
      </c>
    </row>
    <row r="13" spans="1:36" x14ac:dyDescent="0.3">
      <c r="A13" s="226" t="s">
        <v>38</v>
      </c>
      <c r="B13" s="226" t="s">
        <v>39</v>
      </c>
      <c r="C13" s="226">
        <v>829000124</v>
      </c>
      <c r="D13" s="226" t="s">
        <v>55</v>
      </c>
      <c r="E13" s="226">
        <v>13</v>
      </c>
      <c r="F13" s="226" t="s">
        <v>96</v>
      </c>
      <c r="G13" s="226">
        <v>13670</v>
      </c>
      <c r="H13" s="226" t="s">
        <v>97</v>
      </c>
      <c r="I13" s="226" t="s">
        <v>96</v>
      </c>
      <c r="J13" s="226" t="s">
        <v>41</v>
      </c>
      <c r="K13" s="226">
        <v>80201</v>
      </c>
      <c r="L13" s="226">
        <v>13003762023</v>
      </c>
      <c r="M13" s="226">
        <v>13</v>
      </c>
      <c r="N13" s="226" t="s">
        <v>136</v>
      </c>
      <c r="O13" s="2">
        <v>1347300115195</v>
      </c>
      <c r="P13" s="226" t="s">
        <v>359</v>
      </c>
      <c r="Q13" s="226" t="s">
        <v>143</v>
      </c>
      <c r="R13" s="226" t="s">
        <v>42</v>
      </c>
      <c r="S13" s="226">
        <v>13</v>
      </c>
      <c r="T13" s="226" t="s">
        <v>136</v>
      </c>
      <c r="U13" s="226">
        <v>13473</v>
      </c>
      <c r="V13" s="226" t="s">
        <v>149</v>
      </c>
      <c r="W13" s="226" t="s">
        <v>43</v>
      </c>
      <c r="X13" s="226" t="s">
        <v>44</v>
      </c>
      <c r="Y13" s="226" t="s">
        <v>45</v>
      </c>
      <c r="Z13" s="226">
        <v>1</v>
      </c>
      <c r="AA13" s="226" t="s">
        <v>360</v>
      </c>
      <c r="AB13" s="226" t="s">
        <v>361</v>
      </c>
      <c r="AC13" s="226" t="s">
        <v>0</v>
      </c>
      <c r="AD13" s="226" t="s">
        <v>145</v>
      </c>
      <c r="AE13" s="226" t="s">
        <v>44</v>
      </c>
      <c r="AF13" s="226">
        <v>13</v>
      </c>
      <c r="AG13" s="226">
        <v>13</v>
      </c>
      <c r="AH13" s="226" t="s">
        <v>47</v>
      </c>
      <c r="AI13" s="226" t="s">
        <v>48</v>
      </c>
      <c r="AJ13" s="227">
        <f>'Proyección Comunitaria'!$L$240</f>
        <v>40568795</v>
      </c>
    </row>
    <row r="14" spans="1:36" x14ac:dyDescent="0.3">
      <c r="A14" s="226" t="s">
        <v>38</v>
      </c>
      <c r="B14" s="226" t="s">
        <v>39</v>
      </c>
      <c r="C14" s="226">
        <v>829000124</v>
      </c>
      <c r="D14" s="226" t="s">
        <v>55</v>
      </c>
      <c r="E14" s="226">
        <v>13</v>
      </c>
      <c r="F14" s="226" t="s">
        <v>96</v>
      </c>
      <c r="G14" s="226">
        <v>13670</v>
      </c>
      <c r="H14" s="226" t="s">
        <v>97</v>
      </c>
      <c r="I14" s="226" t="s">
        <v>96</v>
      </c>
      <c r="J14" s="226" t="s">
        <v>41</v>
      </c>
      <c r="K14" s="226">
        <v>80201</v>
      </c>
      <c r="L14" s="226">
        <v>13003762023</v>
      </c>
      <c r="M14" s="226">
        <v>13</v>
      </c>
      <c r="N14" s="226" t="s">
        <v>136</v>
      </c>
      <c r="O14" s="2">
        <v>1347300115196</v>
      </c>
      <c r="P14" s="226" t="s">
        <v>362</v>
      </c>
      <c r="Q14" s="226" t="s">
        <v>143</v>
      </c>
      <c r="R14" s="226" t="s">
        <v>42</v>
      </c>
      <c r="S14" s="226">
        <v>13</v>
      </c>
      <c r="T14" s="226" t="s">
        <v>136</v>
      </c>
      <c r="U14" s="226">
        <v>13473</v>
      </c>
      <c r="V14" s="226" t="s">
        <v>149</v>
      </c>
      <c r="W14" s="226" t="s">
        <v>43</v>
      </c>
      <c r="X14" s="226" t="s">
        <v>44</v>
      </c>
      <c r="Y14" s="226" t="s">
        <v>45</v>
      </c>
      <c r="Z14" s="226">
        <v>1</v>
      </c>
      <c r="AA14" s="226" t="s">
        <v>360</v>
      </c>
      <c r="AB14" s="226" t="s">
        <v>361</v>
      </c>
      <c r="AC14" s="226" t="s">
        <v>0</v>
      </c>
      <c r="AD14" s="226" t="s">
        <v>145</v>
      </c>
      <c r="AE14" s="226" t="s">
        <v>44</v>
      </c>
      <c r="AF14" s="226">
        <v>13</v>
      </c>
      <c r="AG14" s="226">
        <v>13</v>
      </c>
      <c r="AH14" s="226" t="s">
        <v>47</v>
      </c>
      <c r="AI14" s="226" t="s">
        <v>48</v>
      </c>
      <c r="AJ14" s="227">
        <f>'Proyección Comunitaria'!$L$240</f>
        <v>40568795</v>
      </c>
    </row>
    <row r="15" spans="1:36" x14ac:dyDescent="0.3">
      <c r="A15" s="226" t="s">
        <v>38</v>
      </c>
      <c r="B15" s="226" t="s">
        <v>39</v>
      </c>
      <c r="C15" s="226">
        <v>829000124</v>
      </c>
      <c r="D15" s="226" t="s">
        <v>55</v>
      </c>
      <c r="E15" s="226">
        <v>13</v>
      </c>
      <c r="F15" s="226" t="s">
        <v>96</v>
      </c>
      <c r="G15" s="226">
        <v>13670</v>
      </c>
      <c r="H15" s="226" t="s">
        <v>97</v>
      </c>
      <c r="I15" s="226" t="s">
        <v>96</v>
      </c>
      <c r="J15" s="226" t="s">
        <v>41</v>
      </c>
      <c r="K15" s="226">
        <v>80201</v>
      </c>
      <c r="L15" s="226">
        <v>13003762023</v>
      </c>
      <c r="M15" s="226">
        <v>13</v>
      </c>
      <c r="N15" s="226" t="s">
        <v>136</v>
      </c>
      <c r="O15" s="2">
        <v>1347300115199</v>
      </c>
      <c r="P15" s="226" t="s">
        <v>363</v>
      </c>
      <c r="Q15" s="226" t="s">
        <v>143</v>
      </c>
      <c r="R15" s="226" t="s">
        <v>42</v>
      </c>
      <c r="S15" s="226">
        <v>13</v>
      </c>
      <c r="T15" s="226" t="s">
        <v>136</v>
      </c>
      <c r="U15" s="226">
        <v>13473</v>
      </c>
      <c r="V15" s="226" t="s">
        <v>149</v>
      </c>
      <c r="W15" s="226" t="s">
        <v>43</v>
      </c>
      <c r="X15" s="226" t="s">
        <v>44</v>
      </c>
      <c r="Y15" s="226" t="s">
        <v>45</v>
      </c>
      <c r="Z15" s="226">
        <v>1</v>
      </c>
      <c r="AA15" s="226" t="s">
        <v>354</v>
      </c>
      <c r="AB15" s="226" t="s">
        <v>355</v>
      </c>
      <c r="AC15" s="226" t="s">
        <v>0</v>
      </c>
      <c r="AD15" s="226" t="s">
        <v>145</v>
      </c>
      <c r="AE15" s="226" t="s">
        <v>44</v>
      </c>
      <c r="AF15" s="226">
        <v>13</v>
      </c>
      <c r="AG15" s="226">
        <v>13</v>
      </c>
      <c r="AH15" s="226" t="s">
        <v>47</v>
      </c>
      <c r="AI15" s="226" t="s">
        <v>48</v>
      </c>
      <c r="AJ15" s="227">
        <f>'Proyección Comunitaria'!$L$240</f>
        <v>40568795</v>
      </c>
    </row>
    <row r="16" spans="1:36" x14ac:dyDescent="0.3">
      <c r="A16" s="226" t="s">
        <v>38</v>
      </c>
      <c r="B16" s="226" t="s">
        <v>39</v>
      </c>
      <c r="C16" s="226">
        <v>829000124</v>
      </c>
      <c r="D16" s="226" t="s">
        <v>55</v>
      </c>
      <c r="E16" s="226">
        <v>13</v>
      </c>
      <c r="F16" s="226" t="s">
        <v>96</v>
      </c>
      <c r="G16" s="226">
        <v>13670</v>
      </c>
      <c r="H16" s="226" t="s">
        <v>97</v>
      </c>
      <c r="I16" s="226" t="s">
        <v>96</v>
      </c>
      <c r="J16" s="226" t="s">
        <v>41</v>
      </c>
      <c r="K16" s="226">
        <v>80201</v>
      </c>
      <c r="L16" s="226">
        <v>13003762023</v>
      </c>
      <c r="M16" s="226">
        <v>13</v>
      </c>
      <c r="N16" s="226" t="s">
        <v>136</v>
      </c>
      <c r="O16" s="2">
        <v>1347300115201</v>
      </c>
      <c r="P16" s="226" t="s">
        <v>364</v>
      </c>
      <c r="Q16" s="226" t="s">
        <v>143</v>
      </c>
      <c r="R16" s="226" t="s">
        <v>42</v>
      </c>
      <c r="S16" s="226">
        <v>13</v>
      </c>
      <c r="T16" s="226" t="s">
        <v>136</v>
      </c>
      <c r="U16" s="226">
        <v>13473</v>
      </c>
      <c r="V16" s="226" t="s">
        <v>149</v>
      </c>
      <c r="W16" s="226" t="s">
        <v>43</v>
      </c>
      <c r="X16" s="226" t="s">
        <v>44</v>
      </c>
      <c r="Y16" s="226" t="s">
        <v>45</v>
      </c>
      <c r="Z16" s="226">
        <v>1</v>
      </c>
      <c r="AA16" s="226" t="s">
        <v>354</v>
      </c>
      <c r="AB16" s="226" t="s">
        <v>355</v>
      </c>
      <c r="AC16" s="226" t="s">
        <v>0</v>
      </c>
      <c r="AD16" s="226" t="s">
        <v>145</v>
      </c>
      <c r="AE16" s="226" t="s">
        <v>44</v>
      </c>
      <c r="AF16" s="226">
        <v>13</v>
      </c>
      <c r="AG16" s="226">
        <v>13</v>
      </c>
      <c r="AH16" s="226" t="s">
        <v>47</v>
      </c>
      <c r="AI16" s="226" t="s">
        <v>48</v>
      </c>
      <c r="AJ16" s="227">
        <f>'Proyección Comunitaria'!$L$240</f>
        <v>40568795</v>
      </c>
    </row>
    <row r="17" spans="1:36" x14ac:dyDescent="0.3">
      <c r="A17" s="226" t="s">
        <v>38</v>
      </c>
      <c r="B17" s="226" t="s">
        <v>39</v>
      </c>
      <c r="C17" s="226">
        <v>829000124</v>
      </c>
      <c r="D17" s="226" t="s">
        <v>55</v>
      </c>
      <c r="E17" s="226">
        <v>13</v>
      </c>
      <c r="F17" s="226" t="s">
        <v>96</v>
      </c>
      <c r="G17" s="226">
        <v>13670</v>
      </c>
      <c r="H17" s="226" t="s">
        <v>97</v>
      </c>
      <c r="I17" s="226" t="s">
        <v>96</v>
      </c>
      <c r="J17" s="226" t="s">
        <v>41</v>
      </c>
      <c r="K17" s="226">
        <v>80446</v>
      </c>
      <c r="L17" s="226">
        <v>13003772023</v>
      </c>
      <c r="M17" s="226">
        <v>13</v>
      </c>
      <c r="N17" s="226" t="s">
        <v>136</v>
      </c>
      <c r="O17" s="2">
        <v>1367000083473</v>
      </c>
      <c r="P17" s="226" t="s">
        <v>66</v>
      </c>
      <c r="Q17" s="226" t="s">
        <v>143</v>
      </c>
      <c r="R17" s="226" t="s">
        <v>42</v>
      </c>
      <c r="S17" s="226">
        <v>13</v>
      </c>
      <c r="T17" s="226" t="s">
        <v>136</v>
      </c>
      <c r="U17" s="226">
        <v>13670</v>
      </c>
      <c r="V17" s="226" t="s">
        <v>127</v>
      </c>
      <c r="W17" s="226" t="s">
        <v>43</v>
      </c>
      <c r="X17" s="226" t="s">
        <v>44</v>
      </c>
      <c r="Y17" s="226" t="s">
        <v>45</v>
      </c>
      <c r="Z17" s="226">
        <v>1</v>
      </c>
      <c r="AA17" s="226" t="s">
        <v>365</v>
      </c>
      <c r="AB17" s="226" t="s">
        <v>366</v>
      </c>
      <c r="AC17" s="226" t="s">
        <v>0</v>
      </c>
      <c r="AD17" s="226" t="s">
        <v>76</v>
      </c>
      <c r="AE17" s="226" t="s">
        <v>44</v>
      </c>
      <c r="AF17" s="226">
        <v>14</v>
      </c>
      <c r="AG17" s="226">
        <v>14</v>
      </c>
      <c r="AH17" s="226" t="s">
        <v>47</v>
      </c>
      <c r="AI17" s="226" t="s">
        <v>48</v>
      </c>
      <c r="AJ17" s="227">
        <f>'Proyección Comunitaria'!$L$240</f>
        <v>40568795</v>
      </c>
    </row>
    <row r="18" spans="1:36" x14ac:dyDescent="0.3">
      <c r="A18" s="226" t="s">
        <v>38</v>
      </c>
      <c r="B18" s="226" t="s">
        <v>39</v>
      </c>
      <c r="C18" s="226">
        <v>829000124</v>
      </c>
      <c r="D18" s="226" t="s">
        <v>55</v>
      </c>
      <c r="E18" s="226">
        <v>13</v>
      </c>
      <c r="F18" s="226" t="s">
        <v>96</v>
      </c>
      <c r="G18" s="226">
        <v>13670</v>
      </c>
      <c r="H18" s="226" t="s">
        <v>97</v>
      </c>
      <c r="I18" s="226" t="s">
        <v>96</v>
      </c>
      <c r="J18" s="226" t="s">
        <v>41</v>
      </c>
      <c r="K18" s="226">
        <v>80446</v>
      </c>
      <c r="L18" s="226">
        <v>13003772023</v>
      </c>
      <c r="M18" s="226">
        <v>13</v>
      </c>
      <c r="N18" s="226" t="s">
        <v>136</v>
      </c>
      <c r="O18" s="2">
        <v>1367000083475</v>
      </c>
      <c r="P18" s="226" t="s">
        <v>139</v>
      </c>
      <c r="Q18" s="226" t="s">
        <v>143</v>
      </c>
      <c r="R18" s="226" t="s">
        <v>42</v>
      </c>
      <c r="S18" s="226">
        <v>13</v>
      </c>
      <c r="T18" s="226" t="s">
        <v>136</v>
      </c>
      <c r="U18" s="226">
        <v>13670</v>
      </c>
      <c r="V18" s="226" t="s">
        <v>127</v>
      </c>
      <c r="W18" s="226" t="s">
        <v>43</v>
      </c>
      <c r="X18" s="226" t="s">
        <v>44</v>
      </c>
      <c r="Y18" s="226" t="s">
        <v>45</v>
      </c>
      <c r="Z18" s="226">
        <v>1</v>
      </c>
      <c r="AA18" s="226" t="s">
        <v>367</v>
      </c>
      <c r="AB18" s="226" t="s">
        <v>368</v>
      </c>
      <c r="AC18" s="226" t="s">
        <v>0</v>
      </c>
      <c r="AD18" s="226" t="s">
        <v>76</v>
      </c>
      <c r="AE18" s="226" t="s">
        <v>44</v>
      </c>
      <c r="AF18" s="226">
        <v>14</v>
      </c>
      <c r="AG18" s="226">
        <v>14</v>
      </c>
      <c r="AH18" s="226" t="s">
        <v>47</v>
      </c>
      <c r="AI18" s="226" t="s">
        <v>48</v>
      </c>
      <c r="AJ18" s="227">
        <f>'Proyección Comunitaria'!$L$240</f>
        <v>40568795</v>
      </c>
    </row>
    <row r="19" spans="1:36" x14ac:dyDescent="0.3">
      <c r="A19" s="226" t="s">
        <v>38</v>
      </c>
      <c r="B19" s="226" t="s">
        <v>39</v>
      </c>
      <c r="C19" s="226">
        <v>829000124</v>
      </c>
      <c r="D19" s="226" t="s">
        <v>55</v>
      </c>
      <c r="E19" s="226">
        <v>13</v>
      </c>
      <c r="F19" s="226" t="s">
        <v>96</v>
      </c>
      <c r="G19" s="226">
        <v>13670</v>
      </c>
      <c r="H19" s="226" t="s">
        <v>97</v>
      </c>
      <c r="I19" s="226" t="s">
        <v>96</v>
      </c>
      <c r="J19" s="226" t="s">
        <v>41</v>
      </c>
      <c r="K19" s="226">
        <v>80446</v>
      </c>
      <c r="L19" s="226">
        <v>13003772023</v>
      </c>
      <c r="M19" s="226">
        <v>13</v>
      </c>
      <c r="N19" s="226" t="s">
        <v>136</v>
      </c>
      <c r="O19" s="2">
        <v>1367000083488</v>
      </c>
      <c r="P19" s="226" t="s">
        <v>199</v>
      </c>
      <c r="Q19" s="226" t="s">
        <v>143</v>
      </c>
      <c r="R19" s="226" t="s">
        <v>42</v>
      </c>
      <c r="S19" s="226">
        <v>13</v>
      </c>
      <c r="T19" s="226" t="s">
        <v>136</v>
      </c>
      <c r="U19" s="226">
        <v>13670</v>
      </c>
      <c r="V19" s="226" t="s">
        <v>127</v>
      </c>
      <c r="W19" s="226" t="s">
        <v>43</v>
      </c>
      <c r="X19" s="226" t="s">
        <v>44</v>
      </c>
      <c r="Y19" s="226" t="s">
        <v>45</v>
      </c>
      <c r="Z19" s="226">
        <v>1</v>
      </c>
      <c r="AA19" s="226" t="s">
        <v>94</v>
      </c>
      <c r="AB19" s="226" t="s">
        <v>369</v>
      </c>
      <c r="AC19" s="226" t="s">
        <v>0</v>
      </c>
      <c r="AD19" s="226" t="s">
        <v>76</v>
      </c>
      <c r="AE19" s="226" t="s">
        <v>44</v>
      </c>
      <c r="AF19" s="226">
        <v>14</v>
      </c>
      <c r="AG19" s="226">
        <v>14</v>
      </c>
      <c r="AH19" s="226" t="s">
        <v>47</v>
      </c>
      <c r="AI19" s="226" t="s">
        <v>48</v>
      </c>
      <c r="AJ19" s="227">
        <f>'Proyección Comunitaria'!$L$240</f>
        <v>40568795</v>
      </c>
    </row>
    <row r="20" spans="1:36" x14ac:dyDescent="0.3">
      <c r="A20" s="226" t="s">
        <v>38</v>
      </c>
      <c r="B20" s="226" t="s">
        <v>39</v>
      </c>
      <c r="C20" s="226">
        <v>829000124</v>
      </c>
      <c r="D20" s="226" t="s">
        <v>55</v>
      </c>
      <c r="E20" s="226">
        <v>13</v>
      </c>
      <c r="F20" s="226" t="s">
        <v>96</v>
      </c>
      <c r="G20" s="226">
        <v>13670</v>
      </c>
      <c r="H20" s="226" t="s">
        <v>97</v>
      </c>
      <c r="I20" s="226" t="s">
        <v>96</v>
      </c>
      <c r="J20" s="226" t="s">
        <v>41</v>
      </c>
      <c r="K20" s="226">
        <v>80446</v>
      </c>
      <c r="L20" s="226">
        <v>13003772023</v>
      </c>
      <c r="M20" s="226">
        <v>13</v>
      </c>
      <c r="N20" s="226" t="s">
        <v>136</v>
      </c>
      <c r="O20" s="2">
        <v>1367000089461</v>
      </c>
      <c r="P20" s="226" t="s">
        <v>138</v>
      </c>
      <c r="Q20" s="226" t="s">
        <v>143</v>
      </c>
      <c r="R20" s="226" t="s">
        <v>56</v>
      </c>
      <c r="S20" s="226">
        <v>13</v>
      </c>
      <c r="T20" s="226" t="s">
        <v>136</v>
      </c>
      <c r="U20" s="226">
        <v>13670</v>
      </c>
      <c r="V20" s="226" t="s">
        <v>127</v>
      </c>
      <c r="W20" s="226" t="s">
        <v>43</v>
      </c>
      <c r="X20" s="226" t="s">
        <v>44</v>
      </c>
      <c r="Y20" s="226" t="s">
        <v>45</v>
      </c>
      <c r="Z20" s="226">
        <v>1</v>
      </c>
      <c r="AA20" s="226" t="s">
        <v>370</v>
      </c>
      <c r="AB20" s="226" t="s">
        <v>371</v>
      </c>
      <c r="AC20" s="226" t="s">
        <v>0</v>
      </c>
      <c r="AD20" s="226" t="s">
        <v>76</v>
      </c>
      <c r="AE20" s="226" t="s">
        <v>44</v>
      </c>
      <c r="AF20" s="226">
        <v>14</v>
      </c>
      <c r="AG20" s="226">
        <v>14</v>
      </c>
      <c r="AH20" s="226" t="s">
        <v>47</v>
      </c>
      <c r="AI20" s="226" t="s">
        <v>48</v>
      </c>
      <c r="AJ20" s="227">
        <f>'Proyección Comunitaria'!$L$240</f>
        <v>40568795</v>
      </c>
    </row>
    <row r="21" spans="1:36" x14ac:dyDescent="0.3">
      <c r="A21" s="226" t="s">
        <v>38</v>
      </c>
      <c r="B21" s="226" t="s">
        <v>39</v>
      </c>
      <c r="C21" s="226">
        <v>829000124</v>
      </c>
      <c r="D21" s="226" t="s">
        <v>55</v>
      </c>
      <c r="E21" s="226">
        <v>13</v>
      </c>
      <c r="F21" s="226" t="s">
        <v>96</v>
      </c>
      <c r="G21" s="226">
        <v>13670</v>
      </c>
      <c r="H21" s="226" t="s">
        <v>97</v>
      </c>
      <c r="I21" s="226" t="s">
        <v>96</v>
      </c>
      <c r="J21" s="226" t="s">
        <v>41</v>
      </c>
      <c r="K21" s="226">
        <v>80446</v>
      </c>
      <c r="L21" s="226">
        <v>13003772023</v>
      </c>
      <c r="M21" s="226">
        <v>13</v>
      </c>
      <c r="N21" s="226" t="s">
        <v>136</v>
      </c>
      <c r="O21" s="2">
        <v>1367000101689</v>
      </c>
      <c r="P21" s="226" t="s">
        <v>196</v>
      </c>
      <c r="Q21" s="226" t="s">
        <v>143</v>
      </c>
      <c r="R21" s="226" t="s">
        <v>56</v>
      </c>
      <c r="S21" s="226">
        <v>13</v>
      </c>
      <c r="T21" s="226" t="s">
        <v>136</v>
      </c>
      <c r="U21" s="226">
        <v>13670</v>
      </c>
      <c r="V21" s="226" t="s">
        <v>127</v>
      </c>
      <c r="W21" s="226" t="s">
        <v>43</v>
      </c>
      <c r="X21" s="226" t="s">
        <v>44</v>
      </c>
      <c r="Y21" s="226" t="s">
        <v>45</v>
      </c>
      <c r="Z21" s="226">
        <v>1</v>
      </c>
      <c r="AA21" s="226" t="s">
        <v>372</v>
      </c>
      <c r="AB21" s="226" t="s">
        <v>373</v>
      </c>
      <c r="AC21" s="226" t="s">
        <v>0</v>
      </c>
      <c r="AD21" s="226" t="s">
        <v>76</v>
      </c>
      <c r="AE21" s="226" t="s">
        <v>44</v>
      </c>
      <c r="AF21" s="226">
        <v>14</v>
      </c>
      <c r="AG21" s="226">
        <v>14</v>
      </c>
      <c r="AH21" s="226" t="s">
        <v>47</v>
      </c>
      <c r="AI21" s="226" t="s">
        <v>48</v>
      </c>
      <c r="AJ21" s="227">
        <f>'Proyección Comunitaria'!$L$240</f>
        <v>40568795</v>
      </c>
    </row>
    <row r="22" spans="1:36" x14ac:dyDescent="0.3">
      <c r="A22" s="226" t="s">
        <v>38</v>
      </c>
      <c r="B22" s="226" t="s">
        <v>39</v>
      </c>
      <c r="C22" s="226">
        <v>829000124</v>
      </c>
      <c r="D22" s="226" t="s">
        <v>55</v>
      </c>
      <c r="E22" s="226">
        <v>13</v>
      </c>
      <c r="F22" s="226" t="s">
        <v>96</v>
      </c>
      <c r="G22" s="226">
        <v>13670</v>
      </c>
      <c r="H22" s="226" t="s">
        <v>97</v>
      </c>
      <c r="I22" s="226" t="s">
        <v>96</v>
      </c>
      <c r="J22" s="226" t="s">
        <v>41</v>
      </c>
      <c r="K22" s="226">
        <v>80446</v>
      </c>
      <c r="L22" s="226">
        <v>13003772023</v>
      </c>
      <c r="M22" s="226">
        <v>13</v>
      </c>
      <c r="N22" s="226" t="s">
        <v>136</v>
      </c>
      <c r="O22" s="2">
        <v>1367000101690</v>
      </c>
      <c r="P22" s="226" t="s">
        <v>374</v>
      </c>
      <c r="Q22" s="226" t="s">
        <v>143</v>
      </c>
      <c r="R22" s="226" t="s">
        <v>56</v>
      </c>
      <c r="S22" s="226">
        <v>13</v>
      </c>
      <c r="T22" s="226" t="s">
        <v>136</v>
      </c>
      <c r="U22" s="226">
        <v>13670</v>
      </c>
      <c r="V22" s="226" t="s">
        <v>127</v>
      </c>
      <c r="W22" s="226" t="s">
        <v>43</v>
      </c>
      <c r="X22" s="226" t="s">
        <v>44</v>
      </c>
      <c r="Y22" s="226" t="s">
        <v>45</v>
      </c>
      <c r="Z22" s="226">
        <v>1</v>
      </c>
      <c r="AA22" s="226" t="s">
        <v>375</v>
      </c>
      <c r="AB22" s="226" t="s">
        <v>376</v>
      </c>
      <c r="AC22" s="226" t="s">
        <v>0</v>
      </c>
      <c r="AD22" s="226" t="s">
        <v>76</v>
      </c>
      <c r="AE22" s="226" t="s">
        <v>44</v>
      </c>
      <c r="AF22" s="226">
        <v>14</v>
      </c>
      <c r="AG22" s="226">
        <v>14</v>
      </c>
      <c r="AH22" s="226" t="s">
        <v>47</v>
      </c>
      <c r="AI22" s="226" t="s">
        <v>48</v>
      </c>
      <c r="AJ22" s="227">
        <f>'Proyección Comunitaria'!$L$240</f>
        <v>40568795</v>
      </c>
    </row>
    <row r="23" spans="1:36" x14ac:dyDescent="0.3">
      <c r="A23" s="226" t="s">
        <v>38</v>
      </c>
      <c r="B23" s="226" t="s">
        <v>39</v>
      </c>
      <c r="C23" s="226">
        <v>829000124</v>
      </c>
      <c r="D23" s="226" t="s">
        <v>55</v>
      </c>
      <c r="E23" s="226">
        <v>13</v>
      </c>
      <c r="F23" s="226" t="s">
        <v>96</v>
      </c>
      <c r="G23" s="226">
        <v>13670</v>
      </c>
      <c r="H23" s="226" t="s">
        <v>97</v>
      </c>
      <c r="I23" s="226" t="s">
        <v>96</v>
      </c>
      <c r="J23" s="226" t="s">
        <v>41</v>
      </c>
      <c r="K23" s="226">
        <v>80446</v>
      </c>
      <c r="L23" s="226">
        <v>13003772023</v>
      </c>
      <c r="M23" s="226">
        <v>13</v>
      </c>
      <c r="N23" s="226" t="s">
        <v>136</v>
      </c>
      <c r="O23" s="2">
        <v>1367000101692</v>
      </c>
      <c r="P23" s="226" t="s">
        <v>135</v>
      </c>
      <c r="Q23" s="226" t="s">
        <v>143</v>
      </c>
      <c r="R23" s="226" t="s">
        <v>42</v>
      </c>
      <c r="S23" s="226">
        <v>13</v>
      </c>
      <c r="T23" s="226" t="s">
        <v>136</v>
      </c>
      <c r="U23" s="226">
        <v>13670</v>
      </c>
      <c r="V23" s="226" t="s">
        <v>127</v>
      </c>
      <c r="W23" s="226" t="s">
        <v>43</v>
      </c>
      <c r="X23" s="226" t="s">
        <v>44</v>
      </c>
      <c r="Y23" s="226" t="s">
        <v>45</v>
      </c>
      <c r="Z23" s="226">
        <v>1</v>
      </c>
      <c r="AA23" s="226" t="s">
        <v>377</v>
      </c>
      <c r="AB23" s="226" t="s">
        <v>378</v>
      </c>
      <c r="AC23" s="226" t="s">
        <v>0</v>
      </c>
      <c r="AD23" s="226" t="s">
        <v>76</v>
      </c>
      <c r="AE23" s="226" t="s">
        <v>44</v>
      </c>
      <c r="AF23" s="226">
        <v>14</v>
      </c>
      <c r="AG23" s="226">
        <v>14</v>
      </c>
      <c r="AH23" s="226" t="s">
        <v>47</v>
      </c>
      <c r="AI23" s="226" t="s">
        <v>48</v>
      </c>
      <c r="AJ23" s="227">
        <f>'Proyección Comunitaria'!$L$240</f>
        <v>40568795</v>
      </c>
    </row>
    <row r="24" spans="1:36" x14ac:dyDescent="0.3">
      <c r="A24" s="226" t="s">
        <v>38</v>
      </c>
      <c r="B24" s="226" t="s">
        <v>39</v>
      </c>
      <c r="C24" s="226">
        <v>829000124</v>
      </c>
      <c r="D24" s="226" t="s">
        <v>55</v>
      </c>
      <c r="E24" s="226">
        <v>13</v>
      </c>
      <c r="F24" s="226" t="s">
        <v>96</v>
      </c>
      <c r="G24" s="226">
        <v>13670</v>
      </c>
      <c r="H24" s="226" t="s">
        <v>97</v>
      </c>
      <c r="I24" s="226" t="s">
        <v>96</v>
      </c>
      <c r="J24" s="226" t="s">
        <v>41</v>
      </c>
      <c r="K24" s="226">
        <v>80446</v>
      </c>
      <c r="L24" s="226">
        <v>13003772023</v>
      </c>
      <c r="M24" s="226">
        <v>13</v>
      </c>
      <c r="N24" s="226" t="s">
        <v>136</v>
      </c>
      <c r="O24" s="2">
        <v>1367000101693</v>
      </c>
      <c r="P24" s="226" t="s">
        <v>87</v>
      </c>
      <c r="Q24" s="226" t="s">
        <v>143</v>
      </c>
      <c r="R24" s="226" t="s">
        <v>56</v>
      </c>
      <c r="S24" s="226">
        <v>13</v>
      </c>
      <c r="T24" s="226" t="s">
        <v>136</v>
      </c>
      <c r="U24" s="226">
        <v>13670</v>
      </c>
      <c r="V24" s="226" t="s">
        <v>127</v>
      </c>
      <c r="W24" s="226" t="s">
        <v>43</v>
      </c>
      <c r="X24" s="226" t="s">
        <v>44</v>
      </c>
      <c r="Y24" s="226" t="s">
        <v>45</v>
      </c>
      <c r="Z24" s="226">
        <v>1</v>
      </c>
      <c r="AA24" s="226" t="s">
        <v>379</v>
      </c>
      <c r="AB24" s="226" t="s">
        <v>380</v>
      </c>
      <c r="AC24" s="226" t="s">
        <v>0</v>
      </c>
      <c r="AD24" s="226" t="s">
        <v>76</v>
      </c>
      <c r="AE24" s="226" t="s">
        <v>44</v>
      </c>
      <c r="AF24" s="226">
        <v>14</v>
      </c>
      <c r="AG24" s="226">
        <v>14</v>
      </c>
      <c r="AH24" s="226" t="s">
        <v>47</v>
      </c>
      <c r="AI24" s="226" t="s">
        <v>48</v>
      </c>
      <c r="AJ24" s="227">
        <f>'Proyección Comunitaria'!$L$240</f>
        <v>40568795</v>
      </c>
    </row>
    <row r="25" spans="1:36" x14ac:dyDescent="0.3">
      <c r="A25" s="226" t="s">
        <v>38</v>
      </c>
      <c r="B25" s="226" t="s">
        <v>39</v>
      </c>
      <c r="C25" s="226">
        <v>829000124</v>
      </c>
      <c r="D25" s="226" t="s">
        <v>55</v>
      </c>
      <c r="E25" s="226">
        <v>13</v>
      </c>
      <c r="F25" s="226" t="s">
        <v>96</v>
      </c>
      <c r="G25" s="226">
        <v>13670</v>
      </c>
      <c r="H25" s="226" t="s">
        <v>97</v>
      </c>
      <c r="I25" s="226" t="s">
        <v>96</v>
      </c>
      <c r="J25" s="226" t="s">
        <v>41</v>
      </c>
      <c r="K25" s="226">
        <v>80446</v>
      </c>
      <c r="L25" s="226">
        <v>13003772023</v>
      </c>
      <c r="M25" s="226">
        <v>13</v>
      </c>
      <c r="N25" s="226" t="s">
        <v>136</v>
      </c>
      <c r="O25" s="2">
        <v>1367000101694</v>
      </c>
      <c r="P25" s="226" t="s">
        <v>141</v>
      </c>
      <c r="Q25" s="226" t="s">
        <v>143</v>
      </c>
      <c r="R25" s="226" t="s">
        <v>56</v>
      </c>
      <c r="S25" s="226">
        <v>13</v>
      </c>
      <c r="T25" s="226" t="s">
        <v>136</v>
      </c>
      <c r="U25" s="226">
        <v>13670</v>
      </c>
      <c r="V25" s="226" t="s">
        <v>127</v>
      </c>
      <c r="W25" s="226" t="s">
        <v>43</v>
      </c>
      <c r="X25" s="226" t="s">
        <v>44</v>
      </c>
      <c r="Y25" s="226" t="s">
        <v>45</v>
      </c>
      <c r="Z25" s="226">
        <v>1</v>
      </c>
      <c r="AA25" s="226" t="s">
        <v>381</v>
      </c>
      <c r="AB25" s="226" t="s">
        <v>382</v>
      </c>
      <c r="AC25" s="226" t="s">
        <v>0</v>
      </c>
      <c r="AD25" s="226" t="s">
        <v>76</v>
      </c>
      <c r="AE25" s="226" t="s">
        <v>44</v>
      </c>
      <c r="AF25" s="226">
        <v>14</v>
      </c>
      <c r="AG25" s="226">
        <v>14</v>
      </c>
      <c r="AH25" s="226" t="s">
        <v>47</v>
      </c>
      <c r="AI25" s="226" t="s">
        <v>48</v>
      </c>
      <c r="AJ25" s="227">
        <f>'Proyección Comunitaria'!$L$240</f>
        <v>40568795</v>
      </c>
    </row>
    <row r="26" spans="1:36" x14ac:dyDescent="0.3">
      <c r="A26" s="226" t="s">
        <v>38</v>
      </c>
      <c r="B26" s="226" t="s">
        <v>39</v>
      </c>
      <c r="C26" s="226">
        <v>829000124</v>
      </c>
      <c r="D26" s="226" t="s">
        <v>55</v>
      </c>
      <c r="E26" s="226">
        <v>13</v>
      </c>
      <c r="F26" s="226" t="s">
        <v>96</v>
      </c>
      <c r="G26" s="226">
        <v>13670</v>
      </c>
      <c r="H26" s="226" t="s">
        <v>97</v>
      </c>
      <c r="I26" s="226" t="s">
        <v>96</v>
      </c>
      <c r="J26" s="226" t="s">
        <v>41</v>
      </c>
      <c r="K26" s="226">
        <v>80446</v>
      </c>
      <c r="L26" s="226">
        <v>13003772023</v>
      </c>
      <c r="M26" s="226">
        <v>13</v>
      </c>
      <c r="N26" s="226" t="s">
        <v>136</v>
      </c>
      <c r="O26" s="2">
        <v>1367000101695</v>
      </c>
      <c r="P26" s="226" t="s">
        <v>125</v>
      </c>
      <c r="Q26" s="226" t="s">
        <v>143</v>
      </c>
      <c r="R26" s="226" t="s">
        <v>56</v>
      </c>
      <c r="S26" s="226">
        <v>13</v>
      </c>
      <c r="T26" s="226" t="s">
        <v>136</v>
      </c>
      <c r="U26" s="226">
        <v>13670</v>
      </c>
      <c r="V26" s="226" t="s">
        <v>127</v>
      </c>
      <c r="W26" s="226" t="s">
        <v>43</v>
      </c>
      <c r="X26" s="226" t="s">
        <v>44</v>
      </c>
      <c r="Y26" s="226" t="s">
        <v>45</v>
      </c>
      <c r="Z26" s="226">
        <v>1</v>
      </c>
      <c r="AA26" s="226" t="s">
        <v>383</v>
      </c>
      <c r="AB26" s="226" t="s">
        <v>384</v>
      </c>
      <c r="AC26" s="226" t="s">
        <v>0</v>
      </c>
      <c r="AD26" s="226" t="s">
        <v>76</v>
      </c>
      <c r="AE26" s="226" t="s">
        <v>44</v>
      </c>
      <c r="AF26" s="226">
        <v>14</v>
      </c>
      <c r="AG26" s="226">
        <v>14</v>
      </c>
      <c r="AH26" s="226" t="s">
        <v>47</v>
      </c>
      <c r="AI26" s="226" t="s">
        <v>48</v>
      </c>
      <c r="AJ26" s="227">
        <f>'Proyección Comunitaria'!$L$240</f>
        <v>40568795</v>
      </c>
    </row>
    <row r="27" spans="1:36" x14ac:dyDescent="0.3">
      <c r="A27" s="226" t="s">
        <v>38</v>
      </c>
      <c r="B27" s="226" t="s">
        <v>39</v>
      </c>
      <c r="C27" s="226">
        <v>829000124</v>
      </c>
      <c r="D27" s="226" t="s">
        <v>55</v>
      </c>
      <c r="E27" s="226">
        <v>13</v>
      </c>
      <c r="F27" s="226" t="s">
        <v>96</v>
      </c>
      <c r="G27" s="226">
        <v>13670</v>
      </c>
      <c r="H27" s="226" t="s">
        <v>97</v>
      </c>
      <c r="I27" s="226" t="s">
        <v>96</v>
      </c>
      <c r="J27" s="226" t="s">
        <v>41</v>
      </c>
      <c r="K27" s="226">
        <v>80446</v>
      </c>
      <c r="L27" s="226">
        <v>13003772023</v>
      </c>
      <c r="M27" s="226">
        <v>13</v>
      </c>
      <c r="N27" s="226" t="s">
        <v>136</v>
      </c>
      <c r="O27" s="2">
        <v>1368800119823</v>
      </c>
      <c r="P27" s="226" t="s">
        <v>385</v>
      </c>
      <c r="Q27" s="226" t="s">
        <v>143</v>
      </c>
      <c r="R27" s="226" t="s">
        <v>42</v>
      </c>
      <c r="S27" s="226">
        <v>13</v>
      </c>
      <c r="T27" s="226" t="s">
        <v>136</v>
      </c>
      <c r="U27" s="226">
        <v>13688</v>
      </c>
      <c r="V27" s="226" t="s">
        <v>151</v>
      </c>
      <c r="W27" s="226" t="s">
        <v>43</v>
      </c>
      <c r="X27" s="226" t="s">
        <v>44</v>
      </c>
      <c r="Y27" s="226" t="s">
        <v>45</v>
      </c>
      <c r="Z27" s="226">
        <v>1</v>
      </c>
      <c r="AA27" s="226" t="s">
        <v>386</v>
      </c>
      <c r="AB27" s="226" t="s">
        <v>387</v>
      </c>
      <c r="AC27" s="226" t="s">
        <v>0</v>
      </c>
      <c r="AD27" s="226" t="s">
        <v>76</v>
      </c>
      <c r="AE27" s="226" t="s">
        <v>44</v>
      </c>
      <c r="AF27" s="226">
        <v>14</v>
      </c>
      <c r="AG27" s="226">
        <v>14</v>
      </c>
      <c r="AH27" s="226" t="s">
        <v>47</v>
      </c>
      <c r="AI27" s="226" t="s">
        <v>48</v>
      </c>
      <c r="AJ27" s="227">
        <f>'Proyección Comunitaria'!$L$240</f>
        <v>40568795</v>
      </c>
    </row>
    <row r="28" spans="1:36" x14ac:dyDescent="0.3">
      <c r="A28" s="226" t="s">
        <v>38</v>
      </c>
      <c r="B28" s="226" t="s">
        <v>39</v>
      </c>
      <c r="C28" s="226">
        <v>829000124</v>
      </c>
      <c r="D28" s="226" t="s">
        <v>55</v>
      </c>
      <c r="E28" s="226">
        <v>13</v>
      </c>
      <c r="F28" s="226" t="s">
        <v>96</v>
      </c>
      <c r="G28" s="226">
        <v>13670</v>
      </c>
      <c r="H28" s="226" t="s">
        <v>97</v>
      </c>
      <c r="I28" s="226" t="s">
        <v>96</v>
      </c>
      <c r="J28" s="226" t="s">
        <v>41</v>
      </c>
      <c r="K28" s="226">
        <v>80446</v>
      </c>
      <c r="L28" s="226">
        <v>13003772023</v>
      </c>
      <c r="M28" s="226">
        <v>13</v>
      </c>
      <c r="N28" s="226" t="s">
        <v>136</v>
      </c>
      <c r="O28" s="2">
        <v>1368800119824</v>
      </c>
      <c r="P28" s="226" t="s">
        <v>343</v>
      </c>
      <c r="Q28" s="226" t="s">
        <v>143</v>
      </c>
      <c r="R28" s="226" t="s">
        <v>42</v>
      </c>
      <c r="S28" s="226">
        <v>13</v>
      </c>
      <c r="T28" s="226" t="s">
        <v>136</v>
      </c>
      <c r="U28" s="226">
        <v>13688</v>
      </c>
      <c r="V28" s="226" t="s">
        <v>151</v>
      </c>
      <c r="W28" s="226" t="s">
        <v>43</v>
      </c>
      <c r="X28" s="226" t="s">
        <v>44</v>
      </c>
      <c r="Y28" s="226" t="s">
        <v>45</v>
      </c>
      <c r="Z28" s="226">
        <v>1</v>
      </c>
      <c r="AA28" s="226" t="s">
        <v>388</v>
      </c>
      <c r="AB28" s="226" t="s">
        <v>389</v>
      </c>
      <c r="AC28" s="226" t="s">
        <v>0</v>
      </c>
      <c r="AD28" s="226" t="s">
        <v>76</v>
      </c>
      <c r="AE28" s="226" t="s">
        <v>44</v>
      </c>
      <c r="AF28" s="226">
        <v>14</v>
      </c>
      <c r="AG28" s="226">
        <v>14</v>
      </c>
      <c r="AH28" s="226" t="s">
        <v>47</v>
      </c>
      <c r="AI28" s="226" t="s">
        <v>48</v>
      </c>
      <c r="AJ28" s="227">
        <f>'Proyección Comunitaria'!$L$240</f>
        <v>40568795</v>
      </c>
    </row>
    <row r="29" spans="1:36" x14ac:dyDescent="0.3">
      <c r="A29" s="226" t="s">
        <v>38</v>
      </c>
      <c r="B29" s="226" t="s">
        <v>39</v>
      </c>
      <c r="C29" s="226">
        <v>829000124</v>
      </c>
      <c r="D29" s="226" t="s">
        <v>55</v>
      </c>
      <c r="E29" s="226">
        <v>13</v>
      </c>
      <c r="F29" s="226" t="s">
        <v>96</v>
      </c>
      <c r="G29" s="226">
        <v>13670</v>
      </c>
      <c r="H29" s="226" t="s">
        <v>97</v>
      </c>
      <c r="I29" s="226" t="s">
        <v>96</v>
      </c>
      <c r="J29" s="226" t="s">
        <v>41</v>
      </c>
      <c r="K29" s="226">
        <v>80446</v>
      </c>
      <c r="L29" s="226">
        <v>13003772023</v>
      </c>
      <c r="M29" s="226">
        <v>13</v>
      </c>
      <c r="N29" s="226" t="s">
        <v>136</v>
      </c>
      <c r="O29" s="2">
        <v>1368800119825</v>
      </c>
      <c r="P29" s="226" t="s">
        <v>117</v>
      </c>
      <c r="Q29" s="226" t="s">
        <v>143</v>
      </c>
      <c r="R29" s="226" t="s">
        <v>42</v>
      </c>
      <c r="S29" s="226">
        <v>13</v>
      </c>
      <c r="T29" s="226" t="s">
        <v>136</v>
      </c>
      <c r="U29" s="226">
        <v>13688</v>
      </c>
      <c r="V29" s="226" t="s">
        <v>151</v>
      </c>
      <c r="W29" s="226" t="s">
        <v>43</v>
      </c>
      <c r="X29" s="226" t="s">
        <v>44</v>
      </c>
      <c r="Y29" s="226" t="s">
        <v>45</v>
      </c>
      <c r="Z29" s="226">
        <v>1</v>
      </c>
      <c r="AA29" s="226" t="s">
        <v>390</v>
      </c>
      <c r="AB29" s="226" t="s">
        <v>391</v>
      </c>
      <c r="AC29" s="226" t="s">
        <v>0</v>
      </c>
      <c r="AD29" s="226" t="s">
        <v>76</v>
      </c>
      <c r="AE29" s="226" t="s">
        <v>44</v>
      </c>
      <c r="AF29" s="226">
        <v>14</v>
      </c>
      <c r="AG29" s="226">
        <v>14</v>
      </c>
      <c r="AH29" s="226" t="s">
        <v>47</v>
      </c>
      <c r="AI29" s="226" t="s">
        <v>48</v>
      </c>
      <c r="AJ29" s="227">
        <f>'Proyección Comunitaria'!$L$240</f>
        <v>40568795</v>
      </c>
    </row>
    <row r="30" spans="1:36" x14ac:dyDescent="0.3">
      <c r="A30" s="226" t="s">
        <v>38</v>
      </c>
      <c r="B30" s="226" t="s">
        <v>39</v>
      </c>
      <c r="C30" s="226">
        <v>829000124</v>
      </c>
      <c r="D30" s="226" t="s">
        <v>55</v>
      </c>
      <c r="E30" s="226">
        <v>13</v>
      </c>
      <c r="F30" s="226" t="s">
        <v>96</v>
      </c>
      <c r="G30" s="226">
        <v>13670</v>
      </c>
      <c r="H30" s="226" t="s">
        <v>97</v>
      </c>
      <c r="I30" s="226" t="s">
        <v>96</v>
      </c>
      <c r="J30" s="226" t="s">
        <v>41</v>
      </c>
      <c r="K30" s="226">
        <v>80446</v>
      </c>
      <c r="L30" s="226">
        <v>13003772023</v>
      </c>
      <c r="M30" s="226">
        <v>13</v>
      </c>
      <c r="N30" s="226" t="s">
        <v>136</v>
      </c>
      <c r="O30" s="2">
        <v>1368800119826</v>
      </c>
      <c r="P30" s="226" t="s">
        <v>392</v>
      </c>
      <c r="Q30" s="226" t="s">
        <v>143</v>
      </c>
      <c r="R30" s="226" t="s">
        <v>42</v>
      </c>
      <c r="S30" s="226">
        <v>13</v>
      </c>
      <c r="T30" s="226" t="s">
        <v>136</v>
      </c>
      <c r="U30" s="226">
        <v>13688</v>
      </c>
      <c r="V30" s="226" t="s">
        <v>151</v>
      </c>
      <c r="W30" s="226" t="s">
        <v>43</v>
      </c>
      <c r="X30" s="226" t="s">
        <v>44</v>
      </c>
      <c r="Y30" s="226" t="s">
        <v>45</v>
      </c>
      <c r="Z30" s="226">
        <v>1</v>
      </c>
      <c r="AA30" s="226" t="s">
        <v>393</v>
      </c>
      <c r="AB30" s="226" t="s">
        <v>394</v>
      </c>
      <c r="AC30" s="226" t="s">
        <v>0</v>
      </c>
      <c r="AD30" s="226" t="s">
        <v>76</v>
      </c>
      <c r="AE30" s="226" t="s">
        <v>44</v>
      </c>
      <c r="AF30" s="226">
        <v>14</v>
      </c>
      <c r="AG30" s="226">
        <v>14</v>
      </c>
      <c r="AH30" s="226" t="s">
        <v>47</v>
      </c>
      <c r="AI30" s="226" t="s">
        <v>48</v>
      </c>
      <c r="AJ30" s="227">
        <f>'Proyección Comunitaria'!$L$240</f>
        <v>40568795</v>
      </c>
    </row>
    <row r="31" spans="1:36" x14ac:dyDescent="0.3">
      <c r="A31" s="226" t="s">
        <v>38</v>
      </c>
      <c r="B31" s="226" t="s">
        <v>39</v>
      </c>
      <c r="C31" s="226">
        <v>829000124</v>
      </c>
      <c r="D31" s="226" t="s">
        <v>55</v>
      </c>
      <c r="E31" s="226">
        <v>13</v>
      </c>
      <c r="F31" s="226" t="s">
        <v>96</v>
      </c>
      <c r="G31" s="226">
        <v>13670</v>
      </c>
      <c r="H31" s="226" t="s">
        <v>97</v>
      </c>
      <c r="I31" s="226" t="s">
        <v>96</v>
      </c>
      <c r="J31" s="226" t="s">
        <v>41</v>
      </c>
      <c r="K31" s="226">
        <v>80446</v>
      </c>
      <c r="L31" s="226">
        <v>13003772023</v>
      </c>
      <c r="M31" s="226">
        <v>13</v>
      </c>
      <c r="N31" s="226" t="s">
        <v>136</v>
      </c>
      <c r="O31" s="2">
        <v>1368800119833</v>
      </c>
      <c r="P31" s="226" t="s">
        <v>128</v>
      </c>
      <c r="Q31" s="226" t="s">
        <v>143</v>
      </c>
      <c r="R31" s="226" t="s">
        <v>56</v>
      </c>
      <c r="S31" s="226">
        <v>13</v>
      </c>
      <c r="T31" s="226" t="s">
        <v>136</v>
      </c>
      <c r="U31" s="226">
        <v>13688</v>
      </c>
      <c r="V31" s="226" t="s">
        <v>151</v>
      </c>
      <c r="W31" s="226" t="s">
        <v>43</v>
      </c>
      <c r="X31" s="226" t="s">
        <v>44</v>
      </c>
      <c r="Y31" s="226" t="s">
        <v>45</v>
      </c>
      <c r="Z31" s="226">
        <v>1</v>
      </c>
      <c r="AA31" s="226" t="s">
        <v>395</v>
      </c>
      <c r="AB31" s="226" t="s">
        <v>396</v>
      </c>
      <c r="AC31" s="226" t="s">
        <v>0</v>
      </c>
      <c r="AD31" s="226" t="s">
        <v>76</v>
      </c>
      <c r="AE31" s="226" t="s">
        <v>44</v>
      </c>
      <c r="AF31" s="226">
        <v>14</v>
      </c>
      <c r="AG31" s="226">
        <v>14</v>
      </c>
      <c r="AH31" s="226" t="s">
        <v>47</v>
      </c>
      <c r="AI31" s="226" t="s">
        <v>48</v>
      </c>
      <c r="AJ31" s="227">
        <f>'Proyección Comunitaria'!$L$240</f>
        <v>40568795</v>
      </c>
    </row>
    <row r="32" spans="1:36" x14ac:dyDescent="0.3">
      <c r="A32" s="226" t="s">
        <v>38</v>
      </c>
      <c r="B32" s="226" t="s">
        <v>39</v>
      </c>
      <c r="C32" s="226">
        <v>829000124</v>
      </c>
      <c r="D32" s="226" t="s">
        <v>55</v>
      </c>
      <c r="E32" s="226">
        <v>13</v>
      </c>
      <c r="F32" s="226" t="s">
        <v>96</v>
      </c>
      <c r="G32" s="226">
        <v>13670</v>
      </c>
      <c r="H32" s="226" t="s">
        <v>97</v>
      </c>
      <c r="I32" s="226" t="s">
        <v>96</v>
      </c>
      <c r="J32" s="226" t="s">
        <v>41</v>
      </c>
      <c r="K32" s="226">
        <v>80446</v>
      </c>
      <c r="L32" s="226">
        <v>13003772023</v>
      </c>
      <c r="M32" s="226">
        <v>13</v>
      </c>
      <c r="N32" s="226" t="s">
        <v>136</v>
      </c>
      <c r="O32" s="2">
        <v>1368800119873</v>
      </c>
      <c r="P32" s="226" t="s">
        <v>258</v>
      </c>
      <c r="Q32" s="226" t="s">
        <v>143</v>
      </c>
      <c r="R32" s="226" t="s">
        <v>56</v>
      </c>
      <c r="S32" s="226">
        <v>13</v>
      </c>
      <c r="T32" s="226" t="s">
        <v>136</v>
      </c>
      <c r="U32" s="226">
        <v>13688</v>
      </c>
      <c r="V32" s="226" t="s">
        <v>151</v>
      </c>
      <c r="W32" s="226" t="s">
        <v>43</v>
      </c>
      <c r="X32" s="226" t="s">
        <v>44</v>
      </c>
      <c r="Y32" s="226" t="s">
        <v>45</v>
      </c>
      <c r="Z32" s="226">
        <v>1</v>
      </c>
      <c r="AA32" s="226" t="s">
        <v>397</v>
      </c>
      <c r="AB32" s="226" t="s">
        <v>398</v>
      </c>
      <c r="AC32" s="226" t="s">
        <v>0</v>
      </c>
      <c r="AD32" s="226" t="s">
        <v>76</v>
      </c>
      <c r="AE32" s="226" t="s">
        <v>44</v>
      </c>
      <c r="AF32" s="226">
        <v>14</v>
      </c>
      <c r="AG32" s="226">
        <v>14</v>
      </c>
      <c r="AH32" s="226" t="s">
        <v>47</v>
      </c>
      <c r="AI32" s="226" t="s">
        <v>48</v>
      </c>
      <c r="AJ32" s="227">
        <f>'Proyección Comunitaria'!$L$240</f>
        <v>40568795</v>
      </c>
    </row>
    <row r="33" spans="1:36" x14ac:dyDescent="0.3">
      <c r="A33" s="226" t="s">
        <v>38</v>
      </c>
      <c r="B33" s="226" t="s">
        <v>39</v>
      </c>
      <c r="C33" s="226">
        <v>829000124</v>
      </c>
      <c r="D33" s="226" t="s">
        <v>55</v>
      </c>
      <c r="E33" s="226">
        <v>13</v>
      </c>
      <c r="F33" s="226" t="s">
        <v>96</v>
      </c>
      <c r="G33" s="226">
        <v>13670</v>
      </c>
      <c r="H33" s="226" t="s">
        <v>97</v>
      </c>
      <c r="I33" s="226" t="s">
        <v>96</v>
      </c>
      <c r="J33" s="226" t="s">
        <v>41</v>
      </c>
      <c r="K33" s="226">
        <v>80446</v>
      </c>
      <c r="L33" s="226">
        <v>13003772023</v>
      </c>
      <c r="M33" s="226">
        <v>13</v>
      </c>
      <c r="N33" s="226" t="s">
        <v>136</v>
      </c>
      <c r="O33" s="2">
        <v>1368800119874</v>
      </c>
      <c r="P33" s="226" t="s">
        <v>115</v>
      </c>
      <c r="Q33" s="226" t="s">
        <v>143</v>
      </c>
      <c r="R33" s="226" t="s">
        <v>56</v>
      </c>
      <c r="S33" s="226">
        <v>13</v>
      </c>
      <c r="T33" s="226" t="s">
        <v>136</v>
      </c>
      <c r="U33" s="226">
        <v>13688</v>
      </c>
      <c r="V33" s="226" t="s">
        <v>151</v>
      </c>
      <c r="W33" s="226" t="s">
        <v>43</v>
      </c>
      <c r="X33" s="226" t="s">
        <v>44</v>
      </c>
      <c r="Y33" s="226" t="s">
        <v>45</v>
      </c>
      <c r="Z33" s="226">
        <v>1</v>
      </c>
      <c r="AA33" s="226" t="s">
        <v>399</v>
      </c>
      <c r="AB33" s="226" t="s">
        <v>400</v>
      </c>
      <c r="AC33" s="226" t="s">
        <v>0</v>
      </c>
      <c r="AD33" s="226" t="s">
        <v>76</v>
      </c>
      <c r="AE33" s="226" t="s">
        <v>44</v>
      </c>
      <c r="AF33" s="226">
        <v>14</v>
      </c>
      <c r="AG33" s="226">
        <v>14</v>
      </c>
      <c r="AH33" s="226" t="s">
        <v>47</v>
      </c>
      <c r="AI33" s="226" t="s">
        <v>48</v>
      </c>
      <c r="AJ33" s="227">
        <f>'Proyección Comunitaria'!$L$240</f>
        <v>40568795</v>
      </c>
    </row>
    <row r="34" spans="1:36" x14ac:dyDescent="0.3">
      <c r="A34" s="226" t="s">
        <v>38</v>
      </c>
      <c r="B34" s="226" t="s">
        <v>39</v>
      </c>
      <c r="C34" s="226">
        <v>829000124</v>
      </c>
      <c r="D34" s="226" t="s">
        <v>55</v>
      </c>
      <c r="E34" s="226">
        <v>13</v>
      </c>
      <c r="F34" s="226" t="s">
        <v>96</v>
      </c>
      <c r="G34" s="226">
        <v>13670</v>
      </c>
      <c r="H34" s="226" t="s">
        <v>97</v>
      </c>
      <c r="I34" s="226" t="s">
        <v>96</v>
      </c>
      <c r="J34" s="226" t="s">
        <v>41</v>
      </c>
      <c r="K34" s="226">
        <v>80446</v>
      </c>
      <c r="L34" s="226">
        <v>13003772023</v>
      </c>
      <c r="M34" s="226">
        <v>13</v>
      </c>
      <c r="N34" s="226" t="s">
        <v>136</v>
      </c>
      <c r="O34" s="2">
        <v>1368800119875</v>
      </c>
      <c r="P34" s="226" t="s">
        <v>78</v>
      </c>
      <c r="Q34" s="226" t="s">
        <v>143</v>
      </c>
      <c r="R34" s="226" t="s">
        <v>56</v>
      </c>
      <c r="S34" s="226">
        <v>13</v>
      </c>
      <c r="T34" s="226" t="s">
        <v>136</v>
      </c>
      <c r="U34" s="226">
        <v>13688</v>
      </c>
      <c r="V34" s="226" t="s">
        <v>151</v>
      </c>
      <c r="W34" s="226" t="s">
        <v>43</v>
      </c>
      <c r="X34" s="226" t="s">
        <v>44</v>
      </c>
      <c r="Y34" s="226" t="s">
        <v>45</v>
      </c>
      <c r="Z34" s="226">
        <v>1</v>
      </c>
      <c r="AA34" s="226" t="s">
        <v>401</v>
      </c>
      <c r="AB34" s="226" t="s">
        <v>402</v>
      </c>
      <c r="AC34" s="226" t="s">
        <v>0</v>
      </c>
      <c r="AD34" s="226" t="s">
        <v>76</v>
      </c>
      <c r="AE34" s="226" t="s">
        <v>44</v>
      </c>
      <c r="AF34" s="226">
        <v>14</v>
      </c>
      <c r="AG34" s="226">
        <v>14</v>
      </c>
      <c r="AH34" s="226" t="s">
        <v>47</v>
      </c>
      <c r="AI34" s="226" t="s">
        <v>48</v>
      </c>
      <c r="AJ34" s="227">
        <f>'Proyección Comunitaria'!$L$240</f>
        <v>40568795</v>
      </c>
    </row>
    <row r="35" spans="1:36" x14ac:dyDescent="0.3">
      <c r="A35" s="226" t="s">
        <v>38</v>
      </c>
      <c r="B35" s="226" t="s">
        <v>39</v>
      </c>
      <c r="C35" s="226">
        <v>891190197</v>
      </c>
      <c r="D35" s="226" t="s">
        <v>55</v>
      </c>
      <c r="E35" s="226">
        <v>18</v>
      </c>
      <c r="F35" s="226" t="s">
        <v>162</v>
      </c>
      <c r="G35" s="226">
        <v>18247</v>
      </c>
      <c r="H35" s="226" t="s">
        <v>407</v>
      </c>
      <c r="I35" s="226" t="s">
        <v>162</v>
      </c>
      <c r="J35" s="226" t="s">
        <v>41</v>
      </c>
      <c r="K35" s="226">
        <v>81770</v>
      </c>
      <c r="L35" s="226">
        <v>18000842024</v>
      </c>
      <c r="M35" s="226">
        <v>18</v>
      </c>
      <c r="N35" s="226" t="s">
        <v>163</v>
      </c>
      <c r="O35" s="2">
        <v>1824700000679</v>
      </c>
      <c r="P35" s="226" t="s">
        <v>408</v>
      </c>
      <c r="Q35" s="226" t="s">
        <v>167</v>
      </c>
      <c r="R35" s="226" t="s">
        <v>42</v>
      </c>
      <c r="S35" s="226">
        <v>18</v>
      </c>
      <c r="T35" s="226" t="s">
        <v>163</v>
      </c>
      <c r="U35" s="226">
        <v>18247</v>
      </c>
      <c r="V35" s="226" t="s">
        <v>168</v>
      </c>
      <c r="W35" s="226" t="s">
        <v>51</v>
      </c>
      <c r="X35" s="226" t="s">
        <v>52</v>
      </c>
      <c r="Y35" s="226" t="s">
        <v>45</v>
      </c>
      <c r="Z35" s="226">
        <v>1</v>
      </c>
      <c r="AA35" s="226" t="s">
        <v>409</v>
      </c>
      <c r="AB35" s="226" t="s">
        <v>105</v>
      </c>
      <c r="AC35" s="226" t="s">
        <v>0</v>
      </c>
      <c r="AD35" s="226" t="s">
        <v>76</v>
      </c>
      <c r="AE35" s="226" t="s">
        <v>52</v>
      </c>
      <c r="AF35" s="226">
        <v>100</v>
      </c>
      <c r="AG35" s="226">
        <v>100</v>
      </c>
      <c r="AH35" s="226" t="s">
        <v>47</v>
      </c>
      <c r="AI35" s="226" t="s">
        <v>53</v>
      </c>
      <c r="AJ35" s="227">
        <f>'Proyección Institucional'!$N$243</f>
        <v>434246477</v>
      </c>
    </row>
    <row r="36" spans="1:36" x14ac:dyDescent="0.3">
      <c r="A36" s="226" t="s">
        <v>38</v>
      </c>
      <c r="B36" s="226" t="s">
        <v>39</v>
      </c>
      <c r="C36" s="226">
        <v>891190171</v>
      </c>
      <c r="D36" s="226" t="s">
        <v>55</v>
      </c>
      <c r="E36" s="226">
        <v>18</v>
      </c>
      <c r="F36" s="226" t="s">
        <v>162</v>
      </c>
      <c r="G36" s="226">
        <v>18256</v>
      </c>
      <c r="H36" s="226" t="s">
        <v>285</v>
      </c>
      <c r="I36" s="226" t="s">
        <v>162</v>
      </c>
      <c r="J36" s="226" t="s">
        <v>41</v>
      </c>
      <c r="K36" s="226">
        <v>81774</v>
      </c>
      <c r="L36" s="226">
        <v>18000812024</v>
      </c>
      <c r="M36" s="226">
        <v>18</v>
      </c>
      <c r="N36" s="226" t="s">
        <v>163</v>
      </c>
      <c r="O36" s="2">
        <v>1825600012438</v>
      </c>
      <c r="P36" s="226" t="s">
        <v>410</v>
      </c>
      <c r="Q36" s="226" t="s">
        <v>167</v>
      </c>
      <c r="R36" s="226" t="s">
        <v>42</v>
      </c>
      <c r="S36" s="226">
        <v>18</v>
      </c>
      <c r="T36" s="226" t="s">
        <v>163</v>
      </c>
      <c r="U36" s="226">
        <v>18256</v>
      </c>
      <c r="V36" s="226" t="s">
        <v>169</v>
      </c>
      <c r="W36" s="226" t="s">
        <v>51</v>
      </c>
      <c r="X36" s="226" t="s">
        <v>52</v>
      </c>
      <c r="Y36" s="226" t="s">
        <v>45</v>
      </c>
      <c r="Z36" s="226">
        <v>1</v>
      </c>
      <c r="AA36" s="226" t="s">
        <v>411</v>
      </c>
      <c r="AB36" s="226" t="s">
        <v>197</v>
      </c>
      <c r="AC36" s="226" t="s">
        <v>0</v>
      </c>
      <c r="AD36" s="226" t="s">
        <v>76</v>
      </c>
      <c r="AE36" s="226" t="s">
        <v>52</v>
      </c>
      <c r="AF36" s="226">
        <v>90</v>
      </c>
      <c r="AG36" s="226">
        <v>90</v>
      </c>
      <c r="AH36" s="226" t="s">
        <v>47</v>
      </c>
      <c r="AI36" s="226" t="s">
        <v>53</v>
      </c>
      <c r="AJ36" s="227">
        <f>'Proyección Institucional'!$N$243</f>
        <v>434246477</v>
      </c>
    </row>
    <row r="37" spans="1:36" x14ac:dyDescent="0.3">
      <c r="A37" s="226" t="s">
        <v>38</v>
      </c>
      <c r="B37" s="226" t="s">
        <v>39</v>
      </c>
      <c r="C37" s="226">
        <v>891190223</v>
      </c>
      <c r="D37" s="226" t="s">
        <v>55</v>
      </c>
      <c r="E37" s="226">
        <v>18</v>
      </c>
      <c r="F37" s="226" t="s">
        <v>162</v>
      </c>
      <c r="G37" s="226">
        <v>18410</v>
      </c>
      <c r="H37" s="226" t="s">
        <v>412</v>
      </c>
      <c r="I37" s="226" t="s">
        <v>162</v>
      </c>
      <c r="J37" s="226" t="s">
        <v>41</v>
      </c>
      <c r="K37" s="226">
        <v>81769</v>
      </c>
      <c r="L37" s="226">
        <v>18000782024</v>
      </c>
      <c r="M37" s="226">
        <v>18</v>
      </c>
      <c r="N37" s="226" t="s">
        <v>163</v>
      </c>
      <c r="O37" s="2">
        <v>1841000012781</v>
      </c>
      <c r="P37" s="226" t="s">
        <v>413</v>
      </c>
      <c r="Q37" s="226" t="s">
        <v>164</v>
      </c>
      <c r="R37" s="226" t="s">
        <v>42</v>
      </c>
      <c r="S37" s="226">
        <v>18</v>
      </c>
      <c r="T37" s="226" t="s">
        <v>163</v>
      </c>
      <c r="U37" s="226">
        <v>18410</v>
      </c>
      <c r="V37" s="226" t="s">
        <v>165</v>
      </c>
      <c r="W37" s="226" t="s">
        <v>51</v>
      </c>
      <c r="X37" s="226" t="s">
        <v>52</v>
      </c>
      <c r="Y37" s="226" t="s">
        <v>45</v>
      </c>
      <c r="Z37" s="226">
        <v>1</v>
      </c>
      <c r="AA37" s="226" t="s">
        <v>414</v>
      </c>
      <c r="AB37" s="226" t="s">
        <v>415</v>
      </c>
      <c r="AC37" s="226" t="s">
        <v>0</v>
      </c>
      <c r="AD37" s="226" t="s">
        <v>76</v>
      </c>
      <c r="AE37" s="226" t="s">
        <v>52</v>
      </c>
      <c r="AF37" s="226">
        <v>82</v>
      </c>
      <c r="AG37" s="226">
        <v>82</v>
      </c>
      <c r="AH37" s="226" t="s">
        <v>47</v>
      </c>
      <c r="AI37" s="226" t="s">
        <v>53</v>
      </c>
      <c r="AJ37" s="227">
        <f>'Proyección Institucional'!$N$243</f>
        <v>434246477</v>
      </c>
    </row>
    <row r="38" spans="1:36" x14ac:dyDescent="0.3">
      <c r="A38" s="226" t="s">
        <v>38</v>
      </c>
      <c r="B38" s="226" t="s">
        <v>39</v>
      </c>
      <c r="C38" s="226">
        <v>828002738</v>
      </c>
      <c r="D38" s="226" t="s">
        <v>40</v>
      </c>
      <c r="E38" s="226">
        <v>18</v>
      </c>
      <c r="F38" s="226" t="s">
        <v>162</v>
      </c>
      <c r="G38" s="226">
        <v>18001</v>
      </c>
      <c r="H38" s="226" t="s">
        <v>161</v>
      </c>
      <c r="I38" s="226" t="s">
        <v>162</v>
      </c>
      <c r="J38" s="226" t="s">
        <v>41</v>
      </c>
      <c r="K38" s="226">
        <v>79210</v>
      </c>
      <c r="L38" s="226">
        <v>18001562023</v>
      </c>
      <c r="M38" s="226">
        <v>18</v>
      </c>
      <c r="N38" s="226" t="s">
        <v>163</v>
      </c>
      <c r="O38" s="2">
        <v>1875300017746</v>
      </c>
      <c r="P38" s="226" t="s">
        <v>195</v>
      </c>
      <c r="Q38" s="226" t="s">
        <v>167</v>
      </c>
      <c r="R38" s="226" t="s">
        <v>56</v>
      </c>
      <c r="S38" s="226">
        <v>18</v>
      </c>
      <c r="T38" s="226" t="s">
        <v>163</v>
      </c>
      <c r="U38" s="226">
        <v>18753</v>
      </c>
      <c r="V38" s="226" t="s">
        <v>170</v>
      </c>
      <c r="W38" s="226" t="s">
        <v>43</v>
      </c>
      <c r="X38" s="226" t="s">
        <v>44</v>
      </c>
      <c r="Y38" s="226" t="s">
        <v>45</v>
      </c>
      <c r="Z38" s="226">
        <v>1</v>
      </c>
      <c r="AA38" s="226" t="s">
        <v>416</v>
      </c>
      <c r="AB38" s="226" t="s">
        <v>300</v>
      </c>
      <c r="AC38" s="226" t="s">
        <v>0</v>
      </c>
      <c r="AD38" s="226" t="s">
        <v>46</v>
      </c>
      <c r="AE38" s="226" t="s">
        <v>44</v>
      </c>
      <c r="AF38" s="226">
        <v>14</v>
      </c>
      <c r="AG38" s="226">
        <v>14</v>
      </c>
      <c r="AH38" s="226" t="s">
        <v>47</v>
      </c>
      <c r="AI38" s="226" t="s">
        <v>48</v>
      </c>
      <c r="AJ38" s="227">
        <f>'Proyección Comunitaria'!$L$240</f>
        <v>40568795</v>
      </c>
    </row>
    <row r="39" spans="1:36" x14ac:dyDescent="0.3">
      <c r="A39" s="226" t="s">
        <v>38</v>
      </c>
      <c r="B39" s="226" t="s">
        <v>39</v>
      </c>
      <c r="C39" s="226">
        <v>828002738</v>
      </c>
      <c r="D39" s="226" t="s">
        <v>40</v>
      </c>
      <c r="E39" s="226">
        <v>18</v>
      </c>
      <c r="F39" s="226" t="s">
        <v>162</v>
      </c>
      <c r="G39" s="226">
        <v>18001</v>
      </c>
      <c r="H39" s="226" t="s">
        <v>161</v>
      </c>
      <c r="I39" s="226" t="s">
        <v>162</v>
      </c>
      <c r="J39" s="226" t="s">
        <v>41</v>
      </c>
      <c r="K39" s="226">
        <v>79210</v>
      </c>
      <c r="L39" s="226">
        <v>18001562023</v>
      </c>
      <c r="M39" s="226">
        <v>18</v>
      </c>
      <c r="N39" s="226" t="s">
        <v>163</v>
      </c>
      <c r="O39" s="2">
        <v>1875300017747</v>
      </c>
      <c r="P39" s="226" t="s">
        <v>54</v>
      </c>
      <c r="Q39" s="226" t="s">
        <v>167</v>
      </c>
      <c r="R39" s="226" t="s">
        <v>56</v>
      </c>
      <c r="S39" s="226">
        <v>18</v>
      </c>
      <c r="T39" s="226" t="s">
        <v>163</v>
      </c>
      <c r="U39" s="226">
        <v>18753</v>
      </c>
      <c r="V39" s="226" t="s">
        <v>170</v>
      </c>
      <c r="W39" s="226" t="s">
        <v>43</v>
      </c>
      <c r="X39" s="226" t="s">
        <v>44</v>
      </c>
      <c r="Y39" s="226" t="s">
        <v>45</v>
      </c>
      <c r="Z39" s="226">
        <v>1</v>
      </c>
      <c r="AA39" s="226" t="s">
        <v>416</v>
      </c>
      <c r="AB39" s="226" t="s">
        <v>300</v>
      </c>
      <c r="AC39" s="226" t="s">
        <v>0</v>
      </c>
      <c r="AD39" s="226" t="s">
        <v>46</v>
      </c>
      <c r="AE39" s="226" t="s">
        <v>44</v>
      </c>
      <c r="AF39" s="226">
        <v>14</v>
      </c>
      <c r="AG39" s="226">
        <v>14</v>
      </c>
      <c r="AH39" s="226" t="s">
        <v>47</v>
      </c>
      <c r="AI39" s="226" t="s">
        <v>48</v>
      </c>
      <c r="AJ39" s="227">
        <f>'Proyección Comunitaria'!$L$240</f>
        <v>40568795</v>
      </c>
    </row>
    <row r="40" spans="1:36" x14ac:dyDescent="0.3">
      <c r="A40" s="226" t="s">
        <v>38</v>
      </c>
      <c r="B40" s="226" t="s">
        <v>39</v>
      </c>
      <c r="C40" s="226">
        <v>828002738</v>
      </c>
      <c r="D40" s="226" t="s">
        <v>40</v>
      </c>
      <c r="E40" s="226">
        <v>18</v>
      </c>
      <c r="F40" s="226" t="s">
        <v>162</v>
      </c>
      <c r="G40" s="226">
        <v>18001</v>
      </c>
      <c r="H40" s="226" t="s">
        <v>161</v>
      </c>
      <c r="I40" s="226" t="s">
        <v>162</v>
      </c>
      <c r="J40" s="226" t="s">
        <v>41</v>
      </c>
      <c r="K40" s="226">
        <v>79210</v>
      </c>
      <c r="L40" s="226">
        <v>18001562023</v>
      </c>
      <c r="M40" s="226">
        <v>18</v>
      </c>
      <c r="N40" s="226" t="s">
        <v>163</v>
      </c>
      <c r="O40" s="2">
        <v>1875300017757</v>
      </c>
      <c r="P40" s="226" t="s">
        <v>81</v>
      </c>
      <c r="Q40" s="226" t="s">
        <v>167</v>
      </c>
      <c r="R40" s="226" t="s">
        <v>56</v>
      </c>
      <c r="S40" s="226">
        <v>18</v>
      </c>
      <c r="T40" s="226" t="s">
        <v>163</v>
      </c>
      <c r="U40" s="226">
        <v>18753</v>
      </c>
      <c r="V40" s="226" t="s">
        <v>170</v>
      </c>
      <c r="W40" s="226" t="s">
        <v>43</v>
      </c>
      <c r="X40" s="226" t="s">
        <v>44</v>
      </c>
      <c r="Y40" s="226" t="s">
        <v>45</v>
      </c>
      <c r="Z40" s="226">
        <v>1</v>
      </c>
      <c r="AA40" s="226" t="s">
        <v>417</v>
      </c>
      <c r="AB40" s="226" t="s">
        <v>418</v>
      </c>
      <c r="AC40" s="226" t="s">
        <v>0</v>
      </c>
      <c r="AD40" s="226" t="s">
        <v>46</v>
      </c>
      <c r="AE40" s="226" t="s">
        <v>44</v>
      </c>
      <c r="AF40" s="226">
        <v>14</v>
      </c>
      <c r="AG40" s="226">
        <v>14</v>
      </c>
      <c r="AH40" s="226" t="s">
        <v>47</v>
      </c>
      <c r="AI40" s="226" t="s">
        <v>48</v>
      </c>
      <c r="AJ40" s="227">
        <f>'Proyección Comunitaria'!$L$240</f>
        <v>40568795</v>
      </c>
    </row>
    <row r="41" spans="1:36" x14ac:dyDescent="0.3">
      <c r="A41" s="226" t="s">
        <v>38</v>
      </c>
      <c r="B41" s="226" t="s">
        <v>39</v>
      </c>
      <c r="C41" s="226">
        <v>828002738</v>
      </c>
      <c r="D41" s="226" t="s">
        <v>40</v>
      </c>
      <c r="E41" s="226">
        <v>18</v>
      </c>
      <c r="F41" s="226" t="s">
        <v>162</v>
      </c>
      <c r="G41" s="226">
        <v>18001</v>
      </c>
      <c r="H41" s="226" t="s">
        <v>161</v>
      </c>
      <c r="I41" s="226" t="s">
        <v>162</v>
      </c>
      <c r="J41" s="226" t="s">
        <v>41</v>
      </c>
      <c r="K41" s="226">
        <v>79210</v>
      </c>
      <c r="L41" s="226">
        <v>18001562023</v>
      </c>
      <c r="M41" s="226">
        <v>18</v>
      </c>
      <c r="N41" s="226" t="s">
        <v>163</v>
      </c>
      <c r="O41" s="2">
        <v>1875300017763</v>
      </c>
      <c r="P41" s="226" t="s">
        <v>196</v>
      </c>
      <c r="Q41" s="226" t="s">
        <v>167</v>
      </c>
      <c r="R41" s="226" t="s">
        <v>56</v>
      </c>
      <c r="S41" s="226">
        <v>18</v>
      </c>
      <c r="T41" s="226" t="s">
        <v>163</v>
      </c>
      <c r="U41" s="226">
        <v>18753</v>
      </c>
      <c r="V41" s="226" t="s">
        <v>170</v>
      </c>
      <c r="W41" s="226" t="s">
        <v>43</v>
      </c>
      <c r="X41" s="226" t="s">
        <v>44</v>
      </c>
      <c r="Y41" s="226" t="s">
        <v>45</v>
      </c>
      <c r="Z41" s="226">
        <v>1</v>
      </c>
      <c r="AA41" s="226" t="s">
        <v>419</v>
      </c>
      <c r="AB41" s="226" t="s">
        <v>420</v>
      </c>
      <c r="AC41" s="226" t="s">
        <v>0</v>
      </c>
      <c r="AD41" s="226" t="s">
        <v>46</v>
      </c>
      <c r="AE41" s="226" t="s">
        <v>44</v>
      </c>
      <c r="AF41" s="226">
        <v>14</v>
      </c>
      <c r="AG41" s="226">
        <v>14</v>
      </c>
      <c r="AH41" s="226" t="s">
        <v>47</v>
      </c>
      <c r="AI41" s="226" t="s">
        <v>48</v>
      </c>
      <c r="AJ41" s="227">
        <f>'Proyección Comunitaria'!$L$240</f>
        <v>40568795</v>
      </c>
    </row>
    <row r="42" spans="1:36" x14ac:dyDescent="0.3">
      <c r="A42" s="226" t="s">
        <v>38</v>
      </c>
      <c r="B42" s="226" t="s">
        <v>39</v>
      </c>
      <c r="C42" s="226">
        <v>828002738</v>
      </c>
      <c r="D42" s="226" t="s">
        <v>40</v>
      </c>
      <c r="E42" s="226">
        <v>18</v>
      </c>
      <c r="F42" s="226" t="s">
        <v>162</v>
      </c>
      <c r="G42" s="226">
        <v>18001</v>
      </c>
      <c r="H42" s="226" t="s">
        <v>161</v>
      </c>
      <c r="I42" s="226" t="s">
        <v>162</v>
      </c>
      <c r="J42" s="226" t="s">
        <v>41</v>
      </c>
      <c r="K42" s="226">
        <v>79210</v>
      </c>
      <c r="L42" s="226">
        <v>18001562023</v>
      </c>
      <c r="M42" s="226">
        <v>18</v>
      </c>
      <c r="N42" s="226" t="s">
        <v>163</v>
      </c>
      <c r="O42" s="2">
        <v>1875300017765</v>
      </c>
      <c r="P42" s="226" t="s">
        <v>421</v>
      </c>
      <c r="Q42" s="226" t="s">
        <v>167</v>
      </c>
      <c r="R42" s="226" t="s">
        <v>56</v>
      </c>
      <c r="S42" s="226">
        <v>18</v>
      </c>
      <c r="T42" s="226" t="s">
        <v>163</v>
      </c>
      <c r="U42" s="226">
        <v>18753</v>
      </c>
      <c r="V42" s="226" t="s">
        <v>170</v>
      </c>
      <c r="W42" s="226" t="s">
        <v>43</v>
      </c>
      <c r="X42" s="226" t="s">
        <v>44</v>
      </c>
      <c r="Y42" s="226" t="s">
        <v>45</v>
      </c>
      <c r="Z42" s="226">
        <v>1</v>
      </c>
      <c r="AA42" s="226" t="s">
        <v>422</v>
      </c>
      <c r="AB42" s="226" t="s">
        <v>423</v>
      </c>
      <c r="AC42" s="226" t="s">
        <v>0</v>
      </c>
      <c r="AD42" s="226" t="s">
        <v>46</v>
      </c>
      <c r="AE42" s="226" t="s">
        <v>44</v>
      </c>
      <c r="AF42" s="226">
        <v>14</v>
      </c>
      <c r="AG42" s="226">
        <v>14</v>
      </c>
      <c r="AH42" s="226" t="s">
        <v>47</v>
      </c>
      <c r="AI42" s="226" t="s">
        <v>48</v>
      </c>
      <c r="AJ42" s="227">
        <f>'Proyección Comunitaria'!$L$240</f>
        <v>40568795</v>
      </c>
    </row>
    <row r="43" spans="1:36" x14ac:dyDescent="0.3">
      <c r="A43" s="226" t="s">
        <v>38</v>
      </c>
      <c r="B43" s="226" t="s">
        <v>39</v>
      </c>
      <c r="C43" s="226">
        <v>828002738</v>
      </c>
      <c r="D43" s="226" t="s">
        <v>40</v>
      </c>
      <c r="E43" s="226">
        <v>18</v>
      </c>
      <c r="F43" s="226" t="s">
        <v>162</v>
      </c>
      <c r="G43" s="226">
        <v>18001</v>
      </c>
      <c r="H43" s="226" t="s">
        <v>161</v>
      </c>
      <c r="I43" s="226" t="s">
        <v>162</v>
      </c>
      <c r="J43" s="226" t="s">
        <v>41</v>
      </c>
      <c r="K43" s="226">
        <v>79210</v>
      </c>
      <c r="L43" s="226">
        <v>18001562023</v>
      </c>
      <c r="M43" s="226">
        <v>18</v>
      </c>
      <c r="N43" s="226" t="s">
        <v>163</v>
      </c>
      <c r="O43" s="2">
        <v>1875300017769</v>
      </c>
      <c r="P43" s="226" t="s">
        <v>111</v>
      </c>
      <c r="Q43" s="226" t="s">
        <v>167</v>
      </c>
      <c r="R43" s="226" t="s">
        <v>56</v>
      </c>
      <c r="S43" s="226">
        <v>18</v>
      </c>
      <c r="T43" s="226" t="s">
        <v>163</v>
      </c>
      <c r="U43" s="226">
        <v>18753</v>
      </c>
      <c r="V43" s="226" t="s">
        <v>170</v>
      </c>
      <c r="W43" s="226" t="s">
        <v>43</v>
      </c>
      <c r="X43" s="226" t="s">
        <v>44</v>
      </c>
      <c r="Y43" s="226" t="s">
        <v>45</v>
      </c>
      <c r="Z43" s="226">
        <v>1</v>
      </c>
      <c r="AA43" s="226" t="s">
        <v>424</v>
      </c>
      <c r="AB43" s="226" t="s">
        <v>425</v>
      </c>
      <c r="AC43" s="226" t="s">
        <v>0</v>
      </c>
      <c r="AD43" s="226" t="s">
        <v>46</v>
      </c>
      <c r="AE43" s="226" t="s">
        <v>44</v>
      </c>
      <c r="AF43" s="226">
        <v>14</v>
      </c>
      <c r="AG43" s="226">
        <v>14</v>
      </c>
      <c r="AH43" s="226" t="s">
        <v>47</v>
      </c>
      <c r="AI43" s="226" t="s">
        <v>48</v>
      </c>
      <c r="AJ43" s="227">
        <f>'Proyección Comunitaria'!$L$240</f>
        <v>40568795</v>
      </c>
    </row>
    <row r="44" spans="1:36" x14ac:dyDescent="0.3">
      <c r="A44" s="226" t="s">
        <v>38</v>
      </c>
      <c r="B44" s="226" t="s">
        <v>39</v>
      </c>
      <c r="C44" s="226">
        <v>900003553</v>
      </c>
      <c r="D44" s="226" t="s">
        <v>55</v>
      </c>
      <c r="E44" s="226">
        <v>19</v>
      </c>
      <c r="F44" s="226" t="s">
        <v>171</v>
      </c>
      <c r="G44" s="226">
        <v>19548</v>
      </c>
      <c r="H44" s="226" t="s">
        <v>180</v>
      </c>
      <c r="I44" s="226" t="s">
        <v>171</v>
      </c>
      <c r="J44" s="226" t="s">
        <v>41</v>
      </c>
      <c r="K44" s="226">
        <v>81947</v>
      </c>
      <c r="L44" s="226">
        <v>19002662024</v>
      </c>
      <c r="M44" s="226">
        <v>19</v>
      </c>
      <c r="N44" s="226" t="s">
        <v>3</v>
      </c>
      <c r="O44" s="2">
        <v>192561146921</v>
      </c>
      <c r="P44" s="226" t="s">
        <v>182</v>
      </c>
      <c r="Q44" s="226" t="s">
        <v>178</v>
      </c>
      <c r="R44" s="226" t="s">
        <v>56</v>
      </c>
      <c r="S44" s="226">
        <v>19</v>
      </c>
      <c r="T44" s="226" t="s">
        <v>3</v>
      </c>
      <c r="U44" s="226">
        <v>19256</v>
      </c>
      <c r="V44" s="226" t="s">
        <v>181</v>
      </c>
      <c r="W44" s="226" t="s">
        <v>69</v>
      </c>
      <c r="X44" s="226" t="s">
        <v>52</v>
      </c>
      <c r="Y44" s="226" t="s">
        <v>45</v>
      </c>
      <c r="Z44" s="226">
        <v>1</v>
      </c>
      <c r="AA44" s="226" t="s">
        <v>183</v>
      </c>
      <c r="AB44" s="226" t="s">
        <v>184</v>
      </c>
      <c r="AC44" s="226" t="s">
        <v>0</v>
      </c>
      <c r="AD44" s="226" t="s">
        <v>46</v>
      </c>
      <c r="AE44" s="226" t="s">
        <v>52</v>
      </c>
      <c r="AF44" s="226">
        <v>24</v>
      </c>
      <c r="AG44" s="226">
        <v>24</v>
      </c>
      <c r="AH44" s="226" t="s">
        <v>47</v>
      </c>
      <c r="AI44" s="226" t="s">
        <v>64</v>
      </c>
      <c r="AJ44" s="227">
        <f>'Proyección Institucional'!$L$243</f>
        <v>293376041</v>
      </c>
    </row>
    <row r="45" spans="1:36" x14ac:dyDescent="0.3">
      <c r="A45" s="226" t="s">
        <v>38</v>
      </c>
      <c r="B45" s="226" t="s">
        <v>39</v>
      </c>
      <c r="C45" s="226">
        <v>900209517</v>
      </c>
      <c r="D45" s="226" t="s">
        <v>65</v>
      </c>
      <c r="E45" s="226">
        <v>76</v>
      </c>
      <c r="F45" s="226" t="s">
        <v>175</v>
      </c>
      <c r="G45" s="226">
        <v>76001</v>
      </c>
      <c r="H45" s="226" t="s">
        <v>176</v>
      </c>
      <c r="I45" s="226" t="s">
        <v>171</v>
      </c>
      <c r="J45" s="226" t="s">
        <v>41</v>
      </c>
      <c r="K45" s="226">
        <v>82002</v>
      </c>
      <c r="L45" s="226">
        <v>19002302024</v>
      </c>
      <c r="M45" s="226">
        <v>19</v>
      </c>
      <c r="N45" s="226" t="s">
        <v>3</v>
      </c>
      <c r="O45" s="2">
        <v>196981126093</v>
      </c>
      <c r="P45" s="226" t="s">
        <v>189</v>
      </c>
      <c r="Q45" s="226" t="s">
        <v>159</v>
      </c>
      <c r="R45" s="226" t="s">
        <v>56</v>
      </c>
      <c r="S45" s="226">
        <v>19</v>
      </c>
      <c r="T45" s="226" t="s">
        <v>3</v>
      </c>
      <c r="U45" s="226">
        <v>19698</v>
      </c>
      <c r="V45" s="226" t="s">
        <v>188</v>
      </c>
      <c r="W45" s="226" t="s">
        <v>69</v>
      </c>
      <c r="X45" s="226" t="s">
        <v>52</v>
      </c>
      <c r="Y45" s="226" t="s">
        <v>45</v>
      </c>
      <c r="Z45" s="226">
        <v>1</v>
      </c>
      <c r="AA45" s="226" t="s">
        <v>190</v>
      </c>
      <c r="AB45" s="226" t="s">
        <v>191</v>
      </c>
      <c r="AC45" s="226" t="s">
        <v>0</v>
      </c>
      <c r="AD45" s="226" t="s">
        <v>46</v>
      </c>
      <c r="AE45" s="226" t="s">
        <v>52</v>
      </c>
      <c r="AF45" s="226">
        <v>80</v>
      </c>
      <c r="AG45" s="226">
        <v>80</v>
      </c>
      <c r="AH45" s="226" t="s">
        <v>47</v>
      </c>
      <c r="AI45" s="226" t="s">
        <v>53</v>
      </c>
      <c r="AJ45" s="227">
        <f>'Proyección Institucional'!$N$243</f>
        <v>434246477</v>
      </c>
    </row>
    <row r="46" spans="1:36" x14ac:dyDescent="0.3">
      <c r="A46" s="226" t="s">
        <v>38</v>
      </c>
      <c r="B46" s="226" t="s">
        <v>39</v>
      </c>
      <c r="C46" s="226">
        <v>900045402</v>
      </c>
      <c r="D46" s="226" t="s">
        <v>40</v>
      </c>
      <c r="E46" s="226">
        <v>19</v>
      </c>
      <c r="F46" s="226" t="s">
        <v>171</v>
      </c>
      <c r="G46" s="226">
        <v>19532</v>
      </c>
      <c r="H46" s="226" t="s">
        <v>186</v>
      </c>
      <c r="I46" s="226" t="s">
        <v>171</v>
      </c>
      <c r="J46" s="226" t="s">
        <v>41</v>
      </c>
      <c r="K46" s="226">
        <v>79689</v>
      </c>
      <c r="L46" s="226">
        <v>19002512024</v>
      </c>
      <c r="M46" s="226">
        <v>19</v>
      </c>
      <c r="N46" s="226" t="s">
        <v>3</v>
      </c>
      <c r="O46" s="2">
        <v>1905000104000</v>
      </c>
      <c r="P46" s="226" t="s">
        <v>427</v>
      </c>
      <c r="Q46" s="226" t="s">
        <v>173</v>
      </c>
      <c r="R46" s="226" t="s">
        <v>56</v>
      </c>
      <c r="S46" s="226">
        <v>19</v>
      </c>
      <c r="T46" s="226" t="s">
        <v>3</v>
      </c>
      <c r="U46" s="226">
        <v>19050</v>
      </c>
      <c r="V46" s="226" t="s">
        <v>77</v>
      </c>
      <c r="W46" s="226" t="s">
        <v>69</v>
      </c>
      <c r="X46" s="226" t="s">
        <v>52</v>
      </c>
      <c r="Y46" s="226" t="s">
        <v>45</v>
      </c>
      <c r="Z46" s="226">
        <v>1</v>
      </c>
      <c r="AA46" s="226" t="s">
        <v>428</v>
      </c>
      <c r="AB46" s="226" t="s">
        <v>429</v>
      </c>
      <c r="AC46" s="226" t="s">
        <v>0</v>
      </c>
      <c r="AD46" s="226" t="s">
        <v>46</v>
      </c>
      <c r="AE46" s="226" t="s">
        <v>52</v>
      </c>
      <c r="AF46" s="226">
        <v>160</v>
      </c>
      <c r="AG46" s="226">
        <v>160</v>
      </c>
      <c r="AH46" s="226" t="s">
        <v>47</v>
      </c>
      <c r="AI46" s="226" t="s">
        <v>68</v>
      </c>
      <c r="AJ46" s="227">
        <f>'Proyección Institucional'!$R$243</f>
        <v>810458113</v>
      </c>
    </row>
    <row r="47" spans="1:36" x14ac:dyDescent="0.3">
      <c r="A47" s="226" t="s">
        <v>38</v>
      </c>
      <c r="B47" s="226" t="s">
        <v>39</v>
      </c>
      <c r="C47" s="226">
        <v>800254720</v>
      </c>
      <c r="D47" s="226" t="s">
        <v>55</v>
      </c>
      <c r="E47" s="226">
        <v>19</v>
      </c>
      <c r="F47" s="226" t="s">
        <v>171</v>
      </c>
      <c r="G47" s="226">
        <v>19130</v>
      </c>
      <c r="H47" s="226" t="s">
        <v>177</v>
      </c>
      <c r="I47" s="226" t="s">
        <v>171</v>
      </c>
      <c r="J47" s="226" t="s">
        <v>41</v>
      </c>
      <c r="K47" s="226">
        <v>81928</v>
      </c>
      <c r="L47" s="226">
        <v>19002182024</v>
      </c>
      <c r="M47" s="226">
        <v>19</v>
      </c>
      <c r="N47" s="226" t="s">
        <v>3</v>
      </c>
      <c r="O47" s="2">
        <v>1913000057001</v>
      </c>
      <c r="P47" s="226" t="s">
        <v>430</v>
      </c>
      <c r="Q47" s="226" t="s">
        <v>178</v>
      </c>
      <c r="R47" s="226" t="s">
        <v>42</v>
      </c>
      <c r="S47" s="226">
        <v>19</v>
      </c>
      <c r="T47" s="226" t="s">
        <v>3</v>
      </c>
      <c r="U47" s="226">
        <v>19130</v>
      </c>
      <c r="V47" s="226" t="s">
        <v>179</v>
      </c>
      <c r="W47" s="226" t="s">
        <v>51</v>
      </c>
      <c r="X47" s="226" t="s">
        <v>52</v>
      </c>
      <c r="Y47" s="226" t="s">
        <v>45</v>
      </c>
      <c r="Z47" s="226">
        <v>1</v>
      </c>
      <c r="AA47" s="226" t="s">
        <v>431</v>
      </c>
      <c r="AB47" s="226" t="s">
        <v>432</v>
      </c>
      <c r="AC47" s="226" t="s">
        <v>0</v>
      </c>
      <c r="AD47" s="226" t="s">
        <v>46</v>
      </c>
      <c r="AE47" s="226" t="s">
        <v>52</v>
      </c>
      <c r="AF47" s="226">
        <v>60</v>
      </c>
      <c r="AG47" s="226">
        <v>60</v>
      </c>
      <c r="AH47" s="226" t="s">
        <v>47</v>
      </c>
      <c r="AI47" s="226" t="s">
        <v>53</v>
      </c>
      <c r="AJ47" s="227">
        <f>'Proyección Institucional'!$N$243</f>
        <v>434246477</v>
      </c>
    </row>
    <row r="48" spans="1:36" x14ac:dyDescent="0.3">
      <c r="A48" s="226" t="s">
        <v>38</v>
      </c>
      <c r="B48" s="226" t="s">
        <v>39</v>
      </c>
      <c r="C48" s="226">
        <v>900045402</v>
      </c>
      <c r="D48" s="226" t="s">
        <v>40</v>
      </c>
      <c r="E48" s="226">
        <v>19</v>
      </c>
      <c r="F48" s="226" t="s">
        <v>171</v>
      </c>
      <c r="G48" s="226">
        <v>19532</v>
      </c>
      <c r="H48" s="226" t="s">
        <v>186</v>
      </c>
      <c r="I48" s="226" t="s">
        <v>171</v>
      </c>
      <c r="J48" s="226" t="s">
        <v>41</v>
      </c>
      <c r="K48" s="226">
        <v>79689</v>
      </c>
      <c r="L48" s="226">
        <v>19002512024</v>
      </c>
      <c r="M48" s="226">
        <v>19</v>
      </c>
      <c r="N48" s="226" t="s">
        <v>3</v>
      </c>
      <c r="O48" s="2">
        <v>1945000125719</v>
      </c>
      <c r="P48" s="226" t="s">
        <v>433</v>
      </c>
      <c r="Q48" s="226" t="s">
        <v>173</v>
      </c>
      <c r="R48" s="226" t="s">
        <v>42</v>
      </c>
      <c r="S48" s="226">
        <v>19</v>
      </c>
      <c r="T48" s="226" t="s">
        <v>3</v>
      </c>
      <c r="U48" s="226">
        <v>19450</v>
      </c>
      <c r="V48" s="226" t="s">
        <v>185</v>
      </c>
      <c r="W48" s="226" t="s">
        <v>69</v>
      </c>
      <c r="X48" s="226" t="s">
        <v>52</v>
      </c>
      <c r="Y48" s="226" t="s">
        <v>45</v>
      </c>
      <c r="Z48" s="226">
        <v>1</v>
      </c>
      <c r="AA48" s="226" t="s">
        <v>434</v>
      </c>
      <c r="AB48" s="226" t="s">
        <v>435</v>
      </c>
      <c r="AC48" s="226" t="s">
        <v>0</v>
      </c>
      <c r="AD48" s="226" t="s">
        <v>46</v>
      </c>
      <c r="AE48" s="226" t="s">
        <v>52</v>
      </c>
      <c r="AF48" s="226">
        <v>80</v>
      </c>
      <c r="AG48" s="226">
        <v>80</v>
      </c>
      <c r="AH48" s="226" t="s">
        <v>47</v>
      </c>
      <c r="AI48" s="226" t="s">
        <v>53</v>
      </c>
      <c r="AJ48" s="227">
        <f>'Proyección Institucional'!$N$243</f>
        <v>434246477</v>
      </c>
    </row>
    <row r="49" spans="1:36" x14ac:dyDescent="0.3">
      <c r="A49" s="226" t="s">
        <v>38</v>
      </c>
      <c r="B49" s="226" t="s">
        <v>39</v>
      </c>
      <c r="C49" s="226">
        <v>891501775</v>
      </c>
      <c r="D49" s="226" t="s">
        <v>55</v>
      </c>
      <c r="E49" s="226">
        <v>19</v>
      </c>
      <c r="F49" s="226" t="s">
        <v>171</v>
      </c>
      <c r="G49" s="226">
        <v>19455</v>
      </c>
      <c r="H49" s="226" t="s">
        <v>1223</v>
      </c>
      <c r="I49" s="226" t="s">
        <v>171</v>
      </c>
      <c r="J49" s="226" t="s">
        <v>41</v>
      </c>
      <c r="K49" s="226">
        <v>89849</v>
      </c>
      <c r="L49" s="228">
        <v>19002482025</v>
      </c>
      <c r="M49" s="226">
        <v>19</v>
      </c>
      <c r="N49" s="226" t="s">
        <v>3</v>
      </c>
      <c r="O49" s="228">
        <v>1945500068055</v>
      </c>
      <c r="P49" s="226" t="s">
        <v>1224</v>
      </c>
      <c r="Q49" s="226" t="s">
        <v>159</v>
      </c>
      <c r="R49" s="226" t="s">
        <v>56</v>
      </c>
      <c r="S49" s="226">
        <v>19</v>
      </c>
      <c r="T49" s="226" t="s">
        <v>3</v>
      </c>
      <c r="U49" s="226">
        <v>19455</v>
      </c>
      <c r="V49" s="226" t="s">
        <v>1225</v>
      </c>
      <c r="W49" s="226" t="s">
        <v>1226</v>
      </c>
      <c r="X49" s="226" t="s">
        <v>52</v>
      </c>
      <c r="Y49" s="226" t="s">
        <v>45</v>
      </c>
      <c r="Z49" s="226">
        <v>1</v>
      </c>
      <c r="AA49" s="226" t="s">
        <v>1227</v>
      </c>
      <c r="AB49" s="226" t="s">
        <v>1228</v>
      </c>
      <c r="AC49" s="226" t="s">
        <v>0</v>
      </c>
      <c r="AD49" s="226" t="s">
        <v>76</v>
      </c>
      <c r="AE49" s="226" t="s">
        <v>52</v>
      </c>
      <c r="AF49" s="226">
        <v>95</v>
      </c>
      <c r="AG49" s="226">
        <v>95</v>
      </c>
      <c r="AH49" s="226" t="s">
        <v>47</v>
      </c>
      <c r="AI49" s="226" t="s">
        <v>53</v>
      </c>
      <c r="AJ49" s="227">
        <f>'Proyección Institucional'!$N$243</f>
        <v>434246477</v>
      </c>
    </row>
    <row r="50" spans="1:36" x14ac:dyDescent="0.3">
      <c r="A50" s="226" t="s">
        <v>38</v>
      </c>
      <c r="B50" s="226" t="s">
        <v>39</v>
      </c>
      <c r="C50" s="226">
        <v>800160511</v>
      </c>
      <c r="D50" s="226" t="s">
        <v>55</v>
      </c>
      <c r="E50" s="226">
        <v>19</v>
      </c>
      <c r="F50" s="226" t="s">
        <v>171</v>
      </c>
      <c r="G50" s="226">
        <v>19473</v>
      </c>
      <c r="H50" s="226" t="s">
        <v>1212</v>
      </c>
      <c r="I50" s="226" t="s">
        <v>171</v>
      </c>
      <c r="J50" s="226" t="s">
        <v>41</v>
      </c>
      <c r="K50" s="226">
        <v>88543</v>
      </c>
      <c r="L50" s="228">
        <v>19010092024</v>
      </c>
      <c r="M50" s="226">
        <v>19</v>
      </c>
      <c r="N50" s="226" t="s">
        <v>3</v>
      </c>
      <c r="O50" s="236">
        <v>1947300132358</v>
      </c>
      <c r="P50" s="226" t="s">
        <v>1213</v>
      </c>
      <c r="Q50" s="226" t="s">
        <v>178</v>
      </c>
      <c r="R50" s="226" t="s">
        <v>56</v>
      </c>
      <c r="S50" s="226">
        <v>19</v>
      </c>
      <c r="T50" s="226" t="s">
        <v>3</v>
      </c>
      <c r="U50" s="226">
        <v>19473</v>
      </c>
      <c r="V50" s="226" t="s">
        <v>149</v>
      </c>
      <c r="W50" s="226" t="s">
        <v>1214</v>
      </c>
      <c r="X50" s="226" t="s">
        <v>44</v>
      </c>
      <c r="Y50" s="226" t="s">
        <v>45</v>
      </c>
      <c r="Z50" s="226">
        <v>1</v>
      </c>
      <c r="AA50" s="226" t="s">
        <v>1215</v>
      </c>
      <c r="AB50" s="226" t="s">
        <v>1216</v>
      </c>
      <c r="AC50" s="226" t="s">
        <v>0</v>
      </c>
      <c r="AD50" s="226" t="s">
        <v>76</v>
      </c>
      <c r="AE50" s="226" t="s">
        <v>44</v>
      </c>
      <c r="AF50" s="226">
        <v>26</v>
      </c>
      <c r="AG50" s="226">
        <v>26</v>
      </c>
      <c r="AH50" s="226" t="s">
        <v>47</v>
      </c>
      <c r="AI50" s="226" t="s">
        <v>112</v>
      </c>
      <c r="AJ50" s="227">
        <f>'Proyección Comunitaria'!$N$240</f>
        <v>71883851</v>
      </c>
    </row>
    <row r="51" spans="1:36" x14ac:dyDescent="0.3">
      <c r="A51" s="226" t="s">
        <v>38</v>
      </c>
      <c r="B51" s="226" t="s">
        <v>39</v>
      </c>
      <c r="C51" s="226">
        <v>900252699</v>
      </c>
      <c r="D51" s="226" t="s">
        <v>40</v>
      </c>
      <c r="E51" s="226">
        <v>27</v>
      </c>
      <c r="F51" s="226" t="s">
        <v>74</v>
      </c>
      <c r="G51" s="226">
        <v>27001</v>
      </c>
      <c r="H51" s="226" t="s">
        <v>75</v>
      </c>
      <c r="I51" s="226" t="s">
        <v>74</v>
      </c>
      <c r="J51" s="226" t="s">
        <v>41</v>
      </c>
      <c r="K51" s="226">
        <v>79147</v>
      </c>
      <c r="L51" s="226">
        <v>27002672023</v>
      </c>
      <c r="M51" s="226">
        <v>27</v>
      </c>
      <c r="N51" s="226" t="s">
        <v>107</v>
      </c>
      <c r="O51" s="2">
        <v>272051127154</v>
      </c>
      <c r="P51" s="226" t="s">
        <v>211</v>
      </c>
      <c r="Q51" s="226" t="s">
        <v>208</v>
      </c>
      <c r="R51" s="226" t="s">
        <v>42</v>
      </c>
      <c r="S51" s="226">
        <v>27</v>
      </c>
      <c r="T51" s="226" t="s">
        <v>107</v>
      </c>
      <c r="U51" s="226">
        <v>27205</v>
      </c>
      <c r="V51" s="226" t="s">
        <v>212</v>
      </c>
      <c r="W51" s="226" t="s">
        <v>43</v>
      </c>
      <c r="X51" s="226" t="s">
        <v>44</v>
      </c>
      <c r="Y51" s="226" t="s">
        <v>45</v>
      </c>
      <c r="Z51" s="226">
        <v>1</v>
      </c>
      <c r="AA51" s="226" t="s">
        <v>213</v>
      </c>
      <c r="AB51" s="226" t="s">
        <v>214</v>
      </c>
      <c r="AC51" s="226" t="s">
        <v>0</v>
      </c>
      <c r="AD51" s="226" t="s">
        <v>76</v>
      </c>
      <c r="AE51" s="226" t="s">
        <v>44</v>
      </c>
      <c r="AF51" s="226">
        <v>10</v>
      </c>
      <c r="AG51" s="226">
        <v>10</v>
      </c>
      <c r="AH51" s="226" t="s">
        <v>47</v>
      </c>
      <c r="AI51" s="226" t="s">
        <v>48</v>
      </c>
      <c r="AJ51" s="227">
        <f>'Proyección Comunitaria'!$L$240</f>
        <v>40568795</v>
      </c>
    </row>
    <row r="52" spans="1:36" x14ac:dyDescent="0.3">
      <c r="A52" s="226" t="s">
        <v>38</v>
      </c>
      <c r="B52" s="226" t="s">
        <v>39</v>
      </c>
      <c r="C52" s="226">
        <v>900252699</v>
      </c>
      <c r="D52" s="226" t="s">
        <v>40</v>
      </c>
      <c r="E52" s="226">
        <v>27</v>
      </c>
      <c r="F52" s="226" t="s">
        <v>74</v>
      </c>
      <c r="G52" s="226">
        <v>27001</v>
      </c>
      <c r="H52" s="226" t="s">
        <v>75</v>
      </c>
      <c r="I52" s="226" t="s">
        <v>74</v>
      </c>
      <c r="J52" s="226" t="s">
        <v>41</v>
      </c>
      <c r="K52" s="226">
        <v>79147</v>
      </c>
      <c r="L52" s="226">
        <v>27002672023</v>
      </c>
      <c r="M52" s="226">
        <v>27</v>
      </c>
      <c r="N52" s="226" t="s">
        <v>107</v>
      </c>
      <c r="O52" s="2">
        <v>272051127742</v>
      </c>
      <c r="P52" s="226" t="s">
        <v>215</v>
      </c>
      <c r="Q52" s="226" t="s">
        <v>208</v>
      </c>
      <c r="R52" s="226" t="s">
        <v>42</v>
      </c>
      <c r="S52" s="226">
        <v>27</v>
      </c>
      <c r="T52" s="226" t="s">
        <v>107</v>
      </c>
      <c r="U52" s="226">
        <v>27205</v>
      </c>
      <c r="V52" s="226" t="s">
        <v>212</v>
      </c>
      <c r="W52" s="226" t="s">
        <v>43</v>
      </c>
      <c r="X52" s="226" t="s">
        <v>44</v>
      </c>
      <c r="Y52" s="226" t="s">
        <v>45</v>
      </c>
      <c r="Z52" s="226">
        <v>1</v>
      </c>
      <c r="AA52" s="226" t="s">
        <v>216</v>
      </c>
      <c r="AB52" s="226" t="s">
        <v>217</v>
      </c>
      <c r="AC52" s="226" t="s">
        <v>0</v>
      </c>
      <c r="AD52" s="226" t="s">
        <v>76</v>
      </c>
      <c r="AE52" s="226" t="s">
        <v>44</v>
      </c>
      <c r="AF52" s="226">
        <v>10</v>
      </c>
      <c r="AG52" s="226">
        <v>10</v>
      </c>
      <c r="AH52" s="226" t="s">
        <v>47</v>
      </c>
      <c r="AI52" s="226" t="s">
        <v>48</v>
      </c>
      <c r="AJ52" s="227">
        <f>'Proyección Comunitaria'!$L$240</f>
        <v>40568795</v>
      </c>
    </row>
    <row r="53" spans="1:36" x14ac:dyDescent="0.3">
      <c r="A53" s="226" t="s">
        <v>38</v>
      </c>
      <c r="B53" s="226" t="s">
        <v>39</v>
      </c>
      <c r="C53" s="226">
        <v>900937890</v>
      </c>
      <c r="D53" s="226" t="s">
        <v>40</v>
      </c>
      <c r="E53" s="226">
        <v>27</v>
      </c>
      <c r="F53" s="226" t="s">
        <v>74</v>
      </c>
      <c r="G53" s="226">
        <v>27001</v>
      </c>
      <c r="H53" s="226" t="s">
        <v>75</v>
      </c>
      <c r="I53" s="226" t="s">
        <v>74</v>
      </c>
      <c r="J53" s="226" t="s">
        <v>41</v>
      </c>
      <c r="K53" s="226">
        <v>79334</v>
      </c>
      <c r="L53" s="226">
        <v>27002682023</v>
      </c>
      <c r="M53" s="226">
        <v>27</v>
      </c>
      <c r="N53" s="226" t="s">
        <v>107</v>
      </c>
      <c r="O53" s="2">
        <v>272501116781</v>
      </c>
      <c r="P53" s="226" t="s">
        <v>219</v>
      </c>
      <c r="Q53" s="226" t="s">
        <v>208</v>
      </c>
      <c r="R53" s="226" t="s">
        <v>42</v>
      </c>
      <c r="S53" s="226">
        <v>27</v>
      </c>
      <c r="T53" s="226" t="s">
        <v>107</v>
      </c>
      <c r="U53" s="226">
        <v>27250</v>
      </c>
      <c r="V53" s="226" t="s">
        <v>218</v>
      </c>
      <c r="W53" s="226" t="s">
        <v>43</v>
      </c>
      <c r="X53" s="226" t="s">
        <v>44</v>
      </c>
      <c r="Y53" s="226" t="s">
        <v>45</v>
      </c>
      <c r="Z53" s="226">
        <v>1</v>
      </c>
      <c r="AA53" s="226" t="s">
        <v>220</v>
      </c>
      <c r="AB53" s="226" t="s">
        <v>221</v>
      </c>
      <c r="AC53" s="226" t="s">
        <v>0</v>
      </c>
      <c r="AD53" s="226" t="s">
        <v>76</v>
      </c>
      <c r="AE53" s="226" t="s">
        <v>44</v>
      </c>
      <c r="AF53" s="226">
        <v>10</v>
      </c>
      <c r="AG53" s="226">
        <v>10</v>
      </c>
      <c r="AH53" s="226" t="s">
        <v>47</v>
      </c>
      <c r="AI53" s="226" t="s">
        <v>48</v>
      </c>
      <c r="AJ53" s="227">
        <f>'Proyección Comunitaria'!$L$240</f>
        <v>40568795</v>
      </c>
    </row>
    <row r="54" spans="1:36" x14ac:dyDescent="0.3">
      <c r="A54" s="226" t="s">
        <v>38</v>
      </c>
      <c r="B54" s="226" t="s">
        <v>39</v>
      </c>
      <c r="C54" s="226">
        <v>900937890</v>
      </c>
      <c r="D54" s="226" t="s">
        <v>40</v>
      </c>
      <c r="E54" s="226">
        <v>27</v>
      </c>
      <c r="F54" s="226" t="s">
        <v>74</v>
      </c>
      <c r="G54" s="226">
        <v>27001</v>
      </c>
      <c r="H54" s="226" t="s">
        <v>75</v>
      </c>
      <c r="I54" s="226" t="s">
        <v>74</v>
      </c>
      <c r="J54" s="226" t="s">
        <v>41</v>
      </c>
      <c r="K54" s="226">
        <v>79334</v>
      </c>
      <c r="L54" s="226">
        <v>27002682023</v>
      </c>
      <c r="M54" s="226">
        <v>27</v>
      </c>
      <c r="N54" s="226" t="s">
        <v>107</v>
      </c>
      <c r="O54" s="2">
        <v>272501127089</v>
      </c>
      <c r="P54" s="226" t="s">
        <v>222</v>
      </c>
      <c r="Q54" s="226" t="s">
        <v>208</v>
      </c>
      <c r="R54" s="226" t="s">
        <v>56</v>
      </c>
      <c r="S54" s="226">
        <v>27</v>
      </c>
      <c r="T54" s="226" t="s">
        <v>107</v>
      </c>
      <c r="U54" s="226">
        <v>27250</v>
      </c>
      <c r="V54" s="226" t="s">
        <v>218</v>
      </c>
      <c r="W54" s="226" t="s">
        <v>43</v>
      </c>
      <c r="X54" s="226" t="s">
        <v>44</v>
      </c>
      <c r="Y54" s="226" t="s">
        <v>45</v>
      </c>
      <c r="Z54" s="226">
        <v>1</v>
      </c>
      <c r="AA54" s="226" t="s">
        <v>223</v>
      </c>
      <c r="AB54" s="226" t="s">
        <v>224</v>
      </c>
      <c r="AC54" s="226" t="s">
        <v>0</v>
      </c>
      <c r="AD54" s="226" t="s">
        <v>76</v>
      </c>
      <c r="AE54" s="226" t="s">
        <v>44</v>
      </c>
      <c r="AF54" s="226">
        <v>10</v>
      </c>
      <c r="AG54" s="226">
        <v>10</v>
      </c>
      <c r="AH54" s="226" t="s">
        <v>47</v>
      </c>
      <c r="AI54" s="226" t="s">
        <v>48</v>
      </c>
      <c r="AJ54" s="227">
        <f>'Proyección Comunitaria'!$L$240</f>
        <v>40568795</v>
      </c>
    </row>
    <row r="55" spans="1:36" x14ac:dyDescent="0.3">
      <c r="A55" s="226" t="s">
        <v>38</v>
      </c>
      <c r="B55" s="226" t="s">
        <v>39</v>
      </c>
      <c r="C55" s="226">
        <v>900937890</v>
      </c>
      <c r="D55" s="226" t="s">
        <v>40</v>
      </c>
      <c r="E55" s="226">
        <v>27</v>
      </c>
      <c r="F55" s="226" t="s">
        <v>74</v>
      </c>
      <c r="G55" s="226">
        <v>27001</v>
      </c>
      <c r="H55" s="226" t="s">
        <v>75</v>
      </c>
      <c r="I55" s="226" t="s">
        <v>74</v>
      </c>
      <c r="J55" s="226" t="s">
        <v>41</v>
      </c>
      <c r="K55" s="226">
        <v>79334</v>
      </c>
      <c r="L55" s="226">
        <v>27002682023</v>
      </c>
      <c r="M55" s="226">
        <v>27</v>
      </c>
      <c r="N55" s="226" t="s">
        <v>107</v>
      </c>
      <c r="O55" s="2">
        <v>272501127245</v>
      </c>
      <c r="P55" s="226" t="s">
        <v>225</v>
      </c>
      <c r="Q55" s="226" t="s">
        <v>208</v>
      </c>
      <c r="R55" s="226" t="s">
        <v>56</v>
      </c>
      <c r="S55" s="226">
        <v>27</v>
      </c>
      <c r="T55" s="226" t="s">
        <v>107</v>
      </c>
      <c r="U55" s="226">
        <v>27250</v>
      </c>
      <c r="V55" s="226" t="s">
        <v>218</v>
      </c>
      <c r="W55" s="226" t="s">
        <v>43</v>
      </c>
      <c r="X55" s="226" t="s">
        <v>44</v>
      </c>
      <c r="Y55" s="226" t="s">
        <v>45</v>
      </c>
      <c r="Z55" s="226">
        <v>1</v>
      </c>
      <c r="AA55" s="226" t="s">
        <v>226</v>
      </c>
      <c r="AB55" s="226" t="s">
        <v>227</v>
      </c>
      <c r="AC55" s="226" t="s">
        <v>0</v>
      </c>
      <c r="AD55" s="226" t="s">
        <v>76</v>
      </c>
      <c r="AE55" s="226" t="s">
        <v>44</v>
      </c>
      <c r="AF55" s="226">
        <v>10</v>
      </c>
      <c r="AG55" s="226">
        <v>10</v>
      </c>
      <c r="AH55" s="226" t="s">
        <v>47</v>
      </c>
      <c r="AI55" s="226" t="s">
        <v>48</v>
      </c>
      <c r="AJ55" s="227">
        <f>'Proyección Comunitaria'!$L$240</f>
        <v>40568795</v>
      </c>
    </row>
    <row r="56" spans="1:36" x14ac:dyDescent="0.3">
      <c r="A56" s="226" t="s">
        <v>38</v>
      </c>
      <c r="B56" s="226" t="s">
        <v>39</v>
      </c>
      <c r="C56" s="226">
        <v>900937890</v>
      </c>
      <c r="D56" s="226" t="s">
        <v>40</v>
      </c>
      <c r="E56" s="226">
        <v>27</v>
      </c>
      <c r="F56" s="226" t="s">
        <v>74</v>
      </c>
      <c r="G56" s="226">
        <v>27001</v>
      </c>
      <c r="H56" s="226" t="s">
        <v>75</v>
      </c>
      <c r="I56" s="226" t="s">
        <v>74</v>
      </c>
      <c r="J56" s="226" t="s">
        <v>41</v>
      </c>
      <c r="K56" s="226">
        <v>79334</v>
      </c>
      <c r="L56" s="226">
        <v>27002682023</v>
      </c>
      <c r="M56" s="226">
        <v>27</v>
      </c>
      <c r="N56" s="226" t="s">
        <v>107</v>
      </c>
      <c r="O56" s="2">
        <v>272501128321</v>
      </c>
      <c r="P56" s="226" t="s">
        <v>228</v>
      </c>
      <c r="Q56" s="226" t="s">
        <v>208</v>
      </c>
      <c r="R56" s="226" t="s">
        <v>56</v>
      </c>
      <c r="S56" s="226">
        <v>27</v>
      </c>
      <c r="T56" s="226" t="s">
        <v>107</v>
      </c>
      <c r="U56" s="226">
        <v>27250</v>
      </c>
      <c r="V56" s="226" t="s">
        <v>218</v>
      </c>
      <c r="W56" s="226" t="s">
        <v>43</v>
      </c>
      <c r="X56" s="226" t="s">
        <v>44</v>
      </c>
      <c r="Y56" s="226" t="s">
        <v>45</v>
      </c>
      <c r="Z56" s="226">
        <v>1</v>
      </c>
      <c r="AA56" s="226" t="s">
        <v>229</v>
      </c>
      <c r="AB56" s="226" t="s">
        <v>230</v>
      </c>
      <c r="AC56" s="226" t="s">
        <v>0</v>
      </c>
      <c r="AD56" s="226" t="s">
        <v>76</v>
      </c>
      <c r="AE56" s="226" t="s">
        <v>44</v>
      </c>
      <c r="AF56" s="226">
        <v>10</v>
      </c>
      <c r="AG56" s="226">
        <v>10</v>
      </c>
      <c r="AH56" s="226" t="s">
        <v>47</v>
      </c>
      <c r="AI56" s="226" t="s">
        <v>48</v>
      </c>
      <c r="AJ56" s="227">
        <f>'Proyección Comunitaria'!$L$240</f>
        <v>40568795</v>
      </c>
    </row>
    <row r="57" spans="1:36" x14ac:dyDescent="0.3">
      <c r="A57" s="226" t="s">
        <v>38</v>
      </c>
      <c r="B57" s="226" t="s">
        <v>39</v>
      </c>
      <c r="C57" s="226">
        <v>900937890</v>
      </c>
      <c r="D57" s="226" t="s">
        <v>40</v>
      </c>
      <c r="E57" s="226">
        <v>27</v>
      </c>
      <c r="F57" s="226" t="s">
        <v>74</v>
      </c>
      <c r="G57" s="226">
        <v>27001</v>
      </c>
      <c r="H57" s="226" t="s">
        <v>75</v>
      </c>
      <c r="I57" s="226" t="s">
        <v>74</v>
      </c>
      <c r="J57" s="226" t="s">
        <v>41</v>
      </c>
      <c r="K57" s="226">
        <v>79334</v>
      </c>
      <c r="L57" s="226">
        <v>27002682023</v>
      </c>
      <c r="M57" s="226">
        <v>27</v>
      </c>
      <c r="N57" s="226" t="s">
        <v>107</v>
      </c>
      <c r="O57" s="2">
        <v>272501140509</v>
      </c>
      <c r="P57" s="226" t="s">
        <v>231</v>
      </c>
      <c r="Q57" s="226" t="s">
        <v>208</v>
      </c>
      <c r="R57" s="226" t="s">
        <v>56</v>
      </c>
      <c r="S57" s="226">
        <v>27</v>
      </c>
      <c r="T57" s="226" t="s">
        <v>107</v>
      </c>
      <c r="U57" s="226">
        <v>27250</v>
      </c>
      <c r="V57" s="226" t="s">
        <v>218</v>
      </c>
      <c r="W57" s="226" t="s">
        <v>43</v>
      </c>
      <c r="X57" s="226" t="s">
        <v>44</v>
      </c>
      <c r="Y57" s="226" t="s">
        <v>45</v>
      </c>
      <c r="Z57" s="226">
        <v>1</v>
      </c>
      <c r="AA57" s="226" t="s">
        <v>232</v>
      </c>
      <c r="AB57" s="226" t="s">
        <v>233</v>
      </c>
      <c r="AC57" s="226" t="s">
        <v>0</v>
      </c>
      <c r="AD57" s="226" t="s">
        <v>76</v>
      </c>
      <c r="AE57" s="226" t="s">
        <v>44</v>
      </c>
      <c r="AF57" s="226">
        <v>10</v>
      </c>
      <c r="AG57" s="226">
        <v>10</v>
      </c>
      <c r="AH57" s="226" t="s">
        <v>47</v>
      </c>
      <c r="AI57" s="226" t="s">
        <v>48</v>
      </c>
      <c r="AJ57" s="227">
        <f>'Proyección Comunitaria'!$L$240</f>
        <v>40568795</v>
      </c>
    </row>
    <row r="58" spans="1:36" x14ac:dyDescent="0.3">
      <c r="A58" s="226" t="s">
        <v>38</v>
      </c>
      <c r="B58" s="226" t="s">
        <v>39</v>
      </c>
      <c r="C58" s="226">
        <v>900937890</v>
      </c>
      <c r="D58" s="226" t="s">
        <v>40</v>
      </c>
      <c r="E58" s="226">
        <v>27</v>
      </c>
      <c r="F58" s="226" t="s">
        <v>74</v>
      </c>
      <c r="G58" s="226">
        <v>27001</v>
      </c>
      <c r="H58" s="226" t="s">
        <v>75</v>
      </c>
      <c r="I58" s="226" t="s">
        <v>74</v>
      </c>
      <c r="J58" s="226" t="s">
        <v>41</v>
      </c>
      <c r="K58" s="226">
        <v>79334</v>
      </c>
      <c r="L58" s="226">
        <v>27002682023</v>
      </c>
      <c r="M58" s="226">
        <v>27</v>
      </c>
      <c r="N58" s="226" t="s">
        <v>107</v>
      </c>
      <c r="O58" s="2">
        <v>272501146478</v>
      </c>
      <c r="P58" s="226" t="s">
        <v>234</v>
      </c>
      <c r="Q58" s="226" t="s">
        <v>208</v>
      </c>
      <c r="R58" s="226" t="s">
        <v>56</v>
      </c>
      <c r="S58" s="226">
        <v>27</v>
      </c>
      <c r="T58" s="226" t="s">
        <v>107</v>
      </c>
      <c r="U58" s="226">
        <v>27250</v>
      </c>
      <c r="V58" s="226" t="s">
        <v>218</v>
      </c>
      <c r="W58" s="226" t="s">
        <v>43</v>
      </c>
      <c r="X58" s="226" t="s">
        <v>44</v>
      </c>
      <c r="Y58" s="226" t="s">
        <v>45</v>
      </c>
      <c r="Z58" s="226">
        <v>1</v>
      </c>
      <c r="AA58" s="226" t="s">
        <v>235</v>
      </c>
      <c r="AB58" s="226" t="s">
        <v>236</v>
      </c>
      <c r="AC58" s="226" t="s">
        <v>0</v>
      </c>
      <c r="AD58" s="226" t="s">
        <v>76</v>
      </c>
      <c r="AE58" s="226" t="s">
        <v>44</v>
      </c>
      <c r="AF58" s="226">
        <v>10</v>
      </c>
      <c r="AG58" s="226">
        <v>10</v>
      </c>
      <c r="AH58" s="226" t="s">
        <v>47</v>
      </c>
      <c r="AI58" s="226" t="s">
        <v>48</v>
      </c>
      <c r="AJ58" s="227">
        <f>'Proyección Comunitaria'!$L$240</f>
        <v>40568795</v>
      </c>
    </row>
    <row r="59" spans="1:36" x14ac:dyDescent="0.3">
      <c r="A59" s="226" t="s">
        <v>38</v>
      </c>
      <c r="B59" s="226" t="s">
        <v>39</v>
      </c>
      <c r="C59" s="226">
        <v>900937890</v>
      </c>
      <c r="D59" s="226" t="s">
        <v>40</v>
      </c>
      <c r="E59" s="226">
        <v>27</v>
      </c>
      <c r="F59" s="226" t="s">
        <v>74</v>
      </c>
      <c r="G59" s="226">
        <v>27001</v>
      </c>
      <c r="H59" s="226" t="s">
        <v>75</v>
      </c>
      <c r="I59" s="226" t="s">
        <v>74</v>
      </c>
      <c r="J59" s="226" t="s">
        <v>41</v>
      </c>
      <c r="K59" s="226">
        <v>79334</v>
      </c>
      <c r="L59" s="226">
        <v>27002682023</v>
      </c>
      <c r="M59" s="226">
        <v>27</v>
      </c>
      <c r="N59" s="226" t="s">
        <v>107</v>
      </c>
      <c r="O59" s="2">
        <v>272501151444</v>
      </c>
      <c r="P59" s="226" t="s">
        <v>237</v>
      </c>
      <c r="Q59" s="226" t="s">
        <v>208</v>
      </c>
      <c r="R59" s="226" t="s">
        <v>56</v>
      </c>
      <c r="S59" s="226">
        <v>27</v>
      </c>
      <c r="T59" s="226" t="s">
        <v>107</v>
      </c>
      <c r="U59" s="226">
        <v>27250</v>
      </c>
      <c r="V59" s="226" t="s">
        <v>218</v>
      </c>
      <c r="W59" s="226" t="s">
        <v>43</v>
      </c>
      <c r="X59" s="226" t="s">
        <v>44</v>
      </c>
      <c r="Y59" s="226" t="s">
        <v>45</v>
      </c>
      <c r="Z59" s="226">
        <v>1</v>
      </c>
      <c r="AA59" s="226" t="s">
        <v>238</v>
      </c>
      <c r="AB59" s="226" t="s">
        <v>239</v>
      </c>
      <c r="AC59" s="226" t="s">
        <v>0</v>
      </c>
      <c r="AD59" s="226" t="s">
        <v>76</v>
      </c>
      <c r="AE59" s="226" t="s">
        <v>44</v>
      </c>
      <c r="AF59" s="226">
        <v>10</v>
      </c>
      <c r="AG59" s="226">
        <v>10</v>
      </c>
      <c r="AH59" s="226" t="s">
        <v>47</v>
      </c>
      <c r="AI59" s="226" t="s">
        <v>48</v>
      </c>
      <c r="AJ59" s="227">
        <f>'Proyección Comunitaria'!$L$240</f>
        <v>40568795</v>
      </c>
    </row>
    <row r="60" spans="1:36" x14ac:dyDescent="0.3">
      <c r="A60" s="226" t="s">
        <v>38</v>
      </c>
      <c r="B60" s="226" t="s">
        <v>39</v>
      </c>
      <c r="C60" s="226">
        <v>900174776</v>
      </c>
      <c r="D60" s="226" t="s">
        <v>55</v>
      </c>
      <c r="E60" s="226">
        <v>27</v>
      </c>
      <c r="F60" s="226" t="s">
        <v>74</v>
      </c>
      <c r="G60" s="226">
        <v>27615</v>
      </c>
      <c r="H60" s="226" t="s">
        <v>160</v>
      </c>
      <c r="I60" s="226" t="s">
        <v>74</v>
      </c>
      <c r="J60" s="226" t="s">
        <v>41</v>
      </c>
      <c r="K60" s="226">
        <v>83226</v>
      </c>
      <c r="L60" s="226">
        <v>27002132024</v>
      </c>
      <c r="M60" s="226">
        <v>27</v>
      </c>
      <c r="N60" s="226" t="s">
        <v>107</v>
      </c>
      <c r="O60" s="2">
        <v>2700600091554</v>
      </c>
      <c r="P60" s="226" t="s">
        <v>147</v>
      </c>
      <c r="Q60" s="226" t="s">
        <v>108</v>
      </c>
      <c r="R60" s="226" t="s">
        <v>56</v>
      </c>
      <c r="S60" s="226">
        <v>27</v>
      </c>
      <c r="T60" s="226" t="s">
        <v>107</v>
      </c>
      <c r="U60" s="226">
        <v>27006</v>
      </c>
      <c r="V60" s="226" t="s">
        <v>207</v>
      </c>
      <c r="W60" s="226" t="s">
        <v>43</v>
      </c>
      <c r="X60" s="226" t="s">
        <v>44</v>
      </c>
      <c r="Y60" s="226" t="s">
        <v>45</v>
      </c>
      <c r="Z60" s="226">
        <v>1</v>
      </c>
      <c r="AA60" s="226" t="s">
        <v>442</v>
      </c>
      <c r="AB60" s="226" t="s">
        <v>443</v>
      </c>
      <c r="AC60" s="226" t="s">
        <v>0</v>
      </c>
      <c r="AD60" s="226" t="s">
        <v>76</v>
      </c>
      <c r="AE60" s="226" t="s">
        <v>44</v>
      </c>
      <c r="AF60" s="226">
        <v>10</v>
      </c>
      <c r="AG60" s="226">
        <v>10</v>
      </c>
      <c r="AH60" s="226" t="s">
        <v>47</v>
      </c>
      <c r="AI60" s="226" t="s">
        <v>48</v>
      </c>
      <c r="AJ60" s="227">
        <f>'Proyección Comunitaria'!$L$240</f>
        <v>40568795</v>
      </c>
    </row>
    <row r="61" spans="1:36" x14ac:dyDescent="0.3">
      <c r="A61" s="226" t="s">
        <v>38</v>
      </c>
      <c r="B61" s="226" t="s">
        <v>39</v>
      </c>
      <c r="C61" s="226">
        <v>900174776</v>
      </c>
      <c r="D61" s="226" t="s">
        <v>55</v>
      </c>
      <c r="E61" s="226">
        <v>27</v>
      </c>
      <c r="F61" s="226" t="s">
        <v>74</v>
      </c>
      <c r="G61" s="226">
        <v>27615</v>
      </c>
      <c r="H61" s="226" t="s">
        <v>160</v>
      </c>
      <c r="I61" s="226" t="s">
        <v>74</v>
      </c>
      <c r="J61" s="226" t="s">
        <v>41</v>
      </c>
      <c r="K61" s="226">
        <v>83226</v>
      </c>
      <c r="L61" s="226">
        <v>27002132024</v>
      </c>
      <c r="M61" s="226">
        <v>27</v>
      </c>
      <c r="N61" s="226" t="s">
        <v>107</v>
      </c>
      <c r="O61" s="2">
        <v>2700600091567</v>
      </c>
      <c r="P61" s="226" t="s">
        <v>124</v>
      </c>
      <c r="Q61" s="226" t="s">
        <v>108</v>
      </c>
      <c r="R61" s="226" t="s">
        <v>56</v>
      </c>
      <c r="S61" s="226">
        <v>27</v>
      </c>
      <c r="T61" s="226" t="s">
        <v>107</v>
      </c>
      <c r="U61" s="226">
        <v>27006</v>
      </c>
      <c r="V61" s="226" t="s">
        <v>207</v>
      </c>
      <c r="W61" s="226" t="s">
        <v>43</v>
      </c>
      <c r="X61" s="226" t="s">
        <v>44</v>
      </c>
      <c r="Y61" s="226" t="s">
        <v>45</v>
      </c>
      <c r="Z61" s="226">
        <v>1</v>
      </c>
      <c r="AA61" s="226" t="s">
        <v>444</v>
      </c>
      <c r="AB61" s="226" t="s">
        <v>445</v>
      </c>
      <c r="AC61" s="226" t="s">
        <v>0</v>
      </c>
      <c r="AD61" s="226" t="s">
        <v>76</v>
      </c>
      <c r="AE61" s="226" t="s">
        <v>44</v>
      </c>
      <c r="AF61" s="226">
        <v>10</v>
      </c>
      <c r="AG61" s="226">
        <v>10</v>
      </c>
      <c r="AH61" s="226" t="s">
        <v>47</v>
      </c>
      <c r="AI61" s="226" t="s">
        <v>48</v>
      </c>
      <c r="AJ61" s="227">
        <f>'Proyección Comunitaria'!$L$240</f>
        <v>40568795</v>
      </c>
    </row>
    <row r="62" spans="1:36" x14ac:dyDescent="0.3">
      <c r="A62" s="226" t="s">
        <v>38</v>
      </c>
      <c r="B62" s="226" t="s">
        <v>39</v>
      </c>
      <c r="C62" s="226">
        <v>900174776</v>
      </c>
      <c r="D62" s="226" t="s">
        <v>55</v>
      </c>
      <c r="E62" s="226">
        <v>27</v>
      </c>
      <c r="F62" s="226" t="s">
        <v>74</v>
      </c>
      <c r="G62" s="226">
        <v>27615</v>
      </c>
      <c r="H62" s="226" t="s">
        <v>160</v>
      </c>
      <c r="I62" s="226" t="s">
        <v>74</v>
      </c>
      <c r="J62" s="226" t="s">
        <v>41</v>
      </c>
      <c r="K62" s="226">
        <v>83226</v>
      </c>
      <c r="L62" s="226">
        <v>27002132024</v>
      </c>
      <c r="M62" s="226">
        <v>27</v>
      </c>
      <c r="N62" s="226" t="s">
        <v>107</v>
      </c>
      <c r="O62" s="2">
        <v>2700600091574</v>
      </c>
      <c r="P62" s="226" t="s">
        <v>446</v>
      </c>
      <c r="Q62" s="226" t="s">
        <v>108</v>
      </c>
      <c r="R62" s="226" t="s">
        <v>56</v>
      </c>
      <c r="S62" s="226">
        <v>27</v>
      </c>
      <c r="T62" s="226" t="s">
        <v>107</v>
      </c>
      <c r="U62" s="226">
        <v>27006</v>
      </c>
      <c r="V62" s="226" t="s">
        <v>207</v>
      </c>
      <c r="W62" s="226" t="s">
        <v>43</v>
      </c>
      <c r="X62" s="226" t="s">
        <v>44</v>
      </c>
      <c r="Y62" s="226" t="s">
        <v>45</v>
      </c>
      <c r="Z62" s="226">
        <v>1</v>
      </c>
      <c r="AA62" s="226" t="s">
        <v>447</v>
      </c>
      <c r="AB62" s="226" t="s">
        <v>448</v>
      </c>
      <c r="AC62" s="226" t="s">
        <v>0</v>
      </c>
      <c r="AD62" s="226" t="s">
        <v>76</v>
      </c>
      <c r="AE62" s="226" t="s">
        <v>44</v>
      </c>
      <c r="AF62" s="226">
        <v>10</v>
      </c>
      <c r="AG62" s="226">
        <v>10</v>
      </c>
      <c r="AH62" s="226" t="s">
        <v>47</v>
      </c>
      <c r="AI62" s="226" t="s">
        <v>48</v>
      </c>
      <c r="AJ62" s="227">
        <f>'Proyección Comunitaria'!$L$240</f>
        <v>40568795</v>
      </c>
    </row>
    <row r="63" spans="1:36" x14ac:dyDescent="0.3">
      <c r="A63" s="226" t="s">
        <v>38</v>
      </c>
      <c r="B63" s="226" t="s">
        <v>39</v>
      </c>
      <c r="C63" s="226">
        <v>900174776</v>
      </c>
      <c r="D63" s="226" t="s">
        <v>55</v>
      </c>
      <c r="E63" s="226">
        <v>27</v>
      </c>
      <c r="F63" s="226" t="s">
        <v>74</v>
      </c>
      <c r="G63" s="226">
        <v>27615</v>
      </c>
      <c r="H63" s="226" t="s">
        <v>160</v>
      </c>
      <c r="I63" s="226" t="s">
        <v>74</v>
      </c>
      <c r="J63" s="226" t="s">
        <v>41</v>
      </c>
      <c r="K63" s="226">
        <v>83226</v>
      </c>
      <c r="L63" s="226">
        <v>27002132024</v>
      </c>
      <c r="M63" s="226">
        <v>27</v>
      </c>
      <c r="N63" s="226" t="s">
        <v>107</v>
      </c>
      <c r="O63" s="2">
        <v>2700600091578</v>
      </c>
      <c r="P63" s="226" t="s">
        <v>114</v>
      </c>
      <c r="Q63" s="226" t="s">
        <v>108</v>
      </c>
      <c r="R63" s="226" t="s">
        <v>42</v>
      </c>
      <c r="S63" s="226">
        <v>27</v>
      </c>
      <c r="T63" s="226" t="s">
        <v>107</v>
      </c>
      <c r="U63" s="226">
        <v>27006</v>
      </c>
      <c r="V63" s="226" t="s">
        <v>207</v>
      </c>
      <c r="W63" s="226" t="s">
        <v>43</v>
      </c>
      <c r="X63" s="226" t="s">
        <v>44</v>
      </c>
      <c r="Y63" s="226" t="s">
        <v>45</v>
      </c>
      <c r="Z63" s="226">
        <v>1</v>
      </c>
      <c r="AA63" s="226" t="s">
        <v>449</v>
      </c>
      <c r="AB63" s="226" t="s">
        <v>450</v>
      </c>
      <c r="AC63" s="226" t="s">
        <v>0</v>
      </c>
      <c r="AD63" s="226" t="s">
        <v>76</v>
      </c>
      <c r="AE63" s="226" t="s">
        <v>44</v>
      </c>
      <c r="AF63" s="226">
        <v>10</v>
      </c>
      <c r="AG63" s="226">
        <v>10</v>
      </c>
      <c r="AH63" s="226" t="s">
        <v>47</v>
      </c>
      <c r="AI63" s="226" t="s">
        <v>48</v>
      </c>
      <c r="AJ63" s="227">
        <f>'Proyección Comunitaria'!$L$240</f>
        <v>40568795</v>
      </c>
    </row>
    <row r="64" spans="1:36" x14ac:dyDescent="0.3">
      <c r="A64" s="226" t="s">
        <v>38</v>
      </c>
      <c r="B64" s="226" t="s">
        <v>39</v>
      </c>
      <c r="C64" s="226">
        <v>900174776</v>
      </c>
      <c r="D64" s="226" t="s">
        <v>55</v>
      </c>
      <c r="E64" s="226">
        <v>27</v>
      </c>
      <c r="F64" s="226" t="s">
        <v>74</v>
      </c>
      <c r="G64" s="226">
        <v>27615</v>
      </c>
      <c r="H64" s="226" t="s">
        <v>160</v>
      </c>
      <c r="I64" s="226" t="s">
        <v>74</v>
      </c>
      <c r="J64" s="226" t="s">
        <v>41</v>
      </c>
      <c r="K64" s="226">
        <v>83226</v>
      </c>
      <c r="L64" s="226">
        <v>27002132024</v>
      </c>
      <c r="M64" s="226">
        <v>27</v>
      </c>
      <c r="N64" s="226" t="s">
        <v>107</v>
      </c>
      <c r="O64" s="2">
        <v>2700600091588</v>
      </c>
      <c r="P64" s="226" t="s">
        <v>451</v>
      </c>
      <c r="Q64" s="226" t="s">
        <v>108</v>
      </c>
      <c r="R64" s="226" t="s">
        <v>42</v>
      </c>
      <c r="S64" s="226">
        <v>27</v>
      </c>
      <c r="T64" s="226" t="s">
        <v>107</v>
      </c>
      <c r="U64" s="226">
        <v>27006</v>
      </c>
      <c r="V64" s="226" t="s">
        <v>207</v>
      </c>
      <c r="W64" s="226" t="s">
        <v>43</v>
      </c>
      <c r="X64" s="226" t="s">
        <v>44</v>
      </c>
      <c r="Y64" s="226" t="s">
        <v>45</v>
      </c>
      <c r="Z64" s="226">
        <v>1</v>
      </c>
      <c r="AA64" s="226" t="s">
        <v>452</v>
      </c>
      <c r="AB64" s="226" t="s">
        <v>453</v>
      </c>
      <c r="AC64" s="226" t="s">
        <v>0</v>
      </c>
      <c r="AD64" s="226" t="s">
        <v>76</v>
      </c>
      <c r="AE64" s="226" t="s">
        <v>44</v>
      </c>
      <c r="AF64" s="226">
        <v>10</v>
      </c>
      <c r="AG64" s="226">
        <v>10</v>
      </c>
      <c r="AH64" s="226" t="s">
        <v>47</v>
      </c>
      <c r="AI64" s="226" t="s">
        <v>48</v>
      </c>
      <c r="AJ64" s="227">
        <f>'Proyección Comunitaria'!$L$240</f>
        <v>40568795</v>
      </c>
    </row>
    <row r="65" spans="1:36" x14ac:dyDescent="0.3">
      <c r="A65" s="226" t="s">
        <v>38</v>
      </c>
      <c r="B65" s="226" t="s">
        <v>39</v>
      </c>
      <c r="C65" s="226">
        <v>900174776</v>
      </c>
      <c r="D65" s="226" t="s">
        <v>55</v>
      </c>
      <c r="E65" s="226">
        <v>27</v>
      </c>
      <c r="F65" s="226" t="s">
        <v>74</v>
      </c>
      <c r="G65" s="226">
        <v>27615</v>
      </c>
      <c r="H65" s="226" t="s">
        <v>160</v>
      </c>
      <c r="I65" s="226" t="s">
        <v>74</v>
      </c>
      <c r="J65" s="226" t="s">
        <v>41</v>
      </c>
      <c r="K65" s="226">
        <v>83226</v>
      </c>
      <c r="L65" s="226">
        <v>27002132024</v>
      </c>
      <c r="M65" s="226">
        <v>27</v>
      </c>
      <c r="N65" s="226" t="s">
        <v>107</v>
      </c>
      <c r="O65" s="2">
        <v>2700600091622</v>
      </c>
      <c r="P65" s="226" t="s">
        <v>103</v>
      </c>
      <c r="Q65" s="226" t="s">
        <v>108</v>
      </c>
      <c r="R65" s="226" t="s">
        <v>42</v>
      </c>
      <c r="S65" s="226">
        <v>27</v>
      </c>
      <c r="T65" s="226" t="s">
        <v>107</v>
      </c>
      <c r="U65" s="226">
        <v>27006</v>
      </c>
      <c r="V65" s="226" t="s">
        <v>207</v>
      </c>
      <c r="W65" s="226" t="s">
        <v>43</v>
      </c>
      <c r="X65" s="226" t="s">
        <v>44</v>
      </c>
      <c r="Y65" s="226" t="s">
        <v>45</v>
      </c>
      <c r="Z65" s="226">
        <v>1</v>
      </c>
      <c r="AA65" s="226" t="s">
        <v>454</v>
      </c>
      <c r="AB65" s="226" t="s">
        <v>455</v>
      </c>
      <c r="AC65" s="226" t="s">
        <v>0</v>
      </c>
      <c r="AD65" s="226" t="s">
        <v>76</v>
      </c>
      <c r="AE65" s="226" t="s">
        <v>44</v>
      </c>
      <c r="AF65" s="226">
        <v>10</v>
      </c>
      <c r="AG65" s="226">
        <v>10</v>
      </c>
      <c r="AH65" s="226" t="s">
        <v>47</v>
      </c>
      <c r="AI65" s="226" t="s">
        <v>48</v>
      </c>
      <c r="AJ65" s="227">
        <f>'Proyección Comunitaria'!$L$240</f>
        <v>40568795</v>
      </c>
    </row>
    <row r="66" spans="1:36" x14ac:dyDescent="0.3">
      <c r="A66" s="226" t="s">
        <v>38</v>
      </c>
      <c r="B66" s="226" t="s">
        <v>39</v>
      </c>
      <c r="C66" s="226">
        <v>900174776</v>
      </c>
      <c r="D66" s="226" t="s">
        <v>55</v>
      </c>
      <c r="E66" s="226">
        <v>27</v>
      </c>
      <c r="F66" s="226" t="s">
        <v>74</v>
      </c>
      <c r="G66" s="226">
        <v>27615</v>
      </c>
      <c r="H66" s="226" t="s">
        <v>160</v>
      </c>
      <c r="I66" s="226" t="s">
        <v>74</v>
      </c>
      <c r="J66" s="226" t="s">
        <v>41</v>
      </c>
      <c r="K66" s="226">
        <v>83226</v>
      </c>
      <c r="L66" s="226">
        <v>27002132024</v>
      </c>
      <c r="M66" s="226">
        <v>27</v>
      </c>
      <c r="N66" s="226" t="s">
        <v>107</v>
      </c>
      <c r="O66" s="2">
        <v>2700600091630</v>
      </c>
      <c r="P66" s="226" t="s">
        <v>148</v>
      </c>
      <c r="Q66" s="226" t="s">
        <v>108</v>
      </c>
      <c r="R66" s="226" t="s">
        <v>56</v>
      </c>
      <c r="S66" s="226">
        <v>27</v>
      </c>
      <c r="T66" s="226" t="s">
        <v>107</v>
      </c>
      <c r="U66" s="226">
        <v>27006</v>
      </c>
      <c r="V66" s="226" t="s">
        <v>207</v>
      </c>
      <c r="W66" s="226" t="s">
        <v>43</v>
      </c>
      <c r="X66" s="226" t="s">
        <v>44</v>
      </c>
      <c r="Y66" s="226" t="s">
        <v>45</v>
      </c>
      <c r="Z66" s="226">
        <v>1</v>
      </c>
      <c r="AA66" s="226" t="s">
        <v>456</v>
      </c>
      <c r="AB66" s="226" t="s">
        <v>457</v>
      </c>
      <c r="AC66" s="226" t="s">
        <v>0</v>
      </c>
      <c r="AD66" s="226" t="s">
        <v>76</v>
      </c>
      <c r="AE66" s="226" t="s">
        <v>44</v>
      </c>
      <c r="AF66" s="226">
        <v>10</v>
      </c>
      <c r="AG66" s="226">
        <v>10</v>
      </c>
      <c r="AH66" s="226" t="s">
        <v>47</v>
      </c>
      <c r="AI66" s="226" t="s">
        <v>48</v>
      </c>
      <c r="AJ66" s="227">
        <f>'Proyección Comunitaria'!$L$240</f>
        <v>40568795</v>
      </c>
    </row>
    <row r="67" spans="1:36" x14ac:dyDescent="0.3">
      <c r="A67" s="226" t="s">
        <v>38</v>
      </c>
      <c r="B67" s="226" t="s">
        <v>39</v>
      </c>
      <c r="C67" s="226">
        <v>900174776</v>
      </c>
      <c r="D67" s="226" t="s">
        <v>55</v>
      </c>
      <c r="E67" s="226">
        <v>27</v>
      </c>
      <c r="F67" s="226" t="s">
        <v>74</v>
      </c>
      <c r="G67" s="226">
        <v>27615</v>
      </c>
      <c r="H67" s="226" t="s">
        <v>160</v>
      </c>
      <c r="I67" s="226" t="s">
        <v>74</v>
      </c>
      <c r="J67" s="226" t="s">
        <v>41</v>
      </c>
      <c r="K67" s="226">
        <v>83226</v>
      </c>
      <c r="L67" s="226">
        <v>27002132024</v>
      </c>
      <c r="M67" s="226">
        <v>27</v>
      </c>
      <c r="N67" s="226" t="s">
        <v>107</v>
      </c>
      <c r="O67" s="2">
        <v>2700600091632</v>
      </c>
      <c r="P67" s="226" t="s">
        <v>61</v>
      </c>
      <c r="Q67" s="226" t="s">
        <v>108</v>
      </c>
      <c r="R67" s="226" t="s">
        <v>42</v>
      </c>
      <c r="S67" s="226">
        <v>27</v>
      </c>
      <c r="T67" s="226" t="s">
        <v>107</v>
      </c>
      <c r="U67" s="226">
        <v>27006</v>
      </c>
      <c r="V67" s="226" t="s">
        <v>207</v>
      </c>
      <c r="W67" s="226" t="s">
        <v>43</v>
      </c>
      <c r="X67" s="226" t="s">
        <v>44</v>
      </c>
      <c r="Y67" s="226" t="s">
        <v>45</v>
      </c>
      <c r="Z67" s="226">
        <v>1</v>
      </c>
      <c r="AA67" s="226" t="s">
        <v>458</v>
      </c>
      <c r="AB67" s="226" t="s">
        <v>459</v>
      </c>
      <c r="AC67" s="226" t="s">
        <v>0</v>
      </c>
      <c r="AD67" s="226" t="s">
        <v>76</v>
      </c>
      <c r="AE67" s="226" t="s">
        <v>44</v>
      </c>
      <c r="AF67" s="226">
        <v>10</v>
      </c>
      <c r="AG67" s="226">
        <v>10</v>
      </c>
      <c r="AH67" s="226" t="s">
        <v>47</v>
      </c>
      <c r="AI67" s="226" t="s">
        <v>48</v>
      </c>
      <c r="AJ67" s="227">
        <f>'Proyección Comunitaria'!$L$240</f>
        <v>40568795</v>
      </c>
    </row>
    <row r="68" spans="1:36" x14ac:dyDescent="0.3">
      <c r="A68" s="226" t="s">
        <v>38</v>
      </c>
      <c r="B68" s="226" t="s">
        <v>39</v>
      </c>
      <c r="C68" s="226">
        <v>900174776</v>
      </c>
      <c r="D68" s="226" t="s">
        <v>55</v>
      </c>
      <c r="E68" s="226">
        <v>27</v>
      </c>
      <c r="F68" s="226" t="s">
        <v>74</v>
      </c>
      <c r="G68" s="226">
        <v>27615</v>
      </c>
      <c r="H68" s="226" t="s">
        <v>160</v>
      </c>
      <c r="I68" s="226" t="s">
        <v>74</v>
      </c>
      <c r="J68" s="226" t="s">
        <v>41</v>
      </c>
      <c r="K68" s="226">
        <v>83226</v>
      </c>
      <c r="L68" s="226">
        <v>27002132024</v>
      </c>
      <c r="M68" s="226">
        <v>27</v>
      </c>
      <c r="N68" s="226" t="s">
        <v>107</v>
      </c>
      <c r="O68" s="2">
        <v>2700600091636</v>
      </c>
      <c r="P68" s="226" t="s">
        <v>460</v>
      </c>
      <c r="Q68" s="226" t="s">
        <v>108</v>
      </c>
      <c r="R68" s="226" t="s">
        <v>42</v>
      </c>
      <c r="S68" s="226">
        <v>27</v>
      </c>
      <c r="T68" s="226" t="s">
        <v>107</v>
      </c>
      <c r="U68" s="226">
        <v>27006</v>
      </c>
      <c r="V68" s="226" t="s">
        <v>207</v>
      </c>
      <c r="W68" s="226" t="s">
        <v>43</v>
      </c>
      <c r="X68" s="226" t="s">
        <v>44</v>
      </c>
      <c r="Y68" s="226" t="s">
        <v>45</v>
      </c>
      <c r="Z68" s="226">
        <v>1</v>
      </c>
      <c r="AA68" s="226" t="s">
        <v>461</v>
      </c>
      <c r="AB68" s="226" t="s">
        <v>462</v>
      </c>
      <c r="AC68" s="226" t="s">
        <v>0</v>
      </c>
      <c r="AD68" s="226" t="s">
        <v>76</v>
      </c>
      <c r="AE68" s="226" t="s">
        <v>44</v>
      </c>
      <c r="AF68" s="226">
        <v>10</v>
      </c>
      <c r="AG68" s="226">
        <v>10</v>
      </c>
      <c r="AH68" s="226" t="s">
        <v>47</v>
      </c>
      <c r="AI68" s="226" t="s">
        <v>48</v>
      </c>
      <c r="AJ68" s="227">
        <f>'Proyección Comunitaria'!$L$240</f>
        <v>40568795</v>
      </c>
    </row>
    <row r="69" spans="1:36" x14ac:dyDescent="0.3">
      <c r="A69" s="226" t="s">
        <v>38</v>
      </c>
      <c r="B69" s="226" t="s">
        <v>39</v>
      </c>
      <c r="C69" s="226">
        <v>900174776</v>
      </c>
      <c r="D69" s="226" t="s">
        <v>55</v>
      </c>
      <c r="E69" s="226">
        <v>27</v>
      </c>
      <c r="F69" s="226" t="s">
        <v>74</v>
      </c>
      <c r="G69" s="226">
        <v>27615</v>
      </c>
      <c r="H69" s="226" t="s">
        <v>160</v>
      </c>
      <c r="I69" s="226" t="s">
        <v>74</v>
      </c>
      <c r="J69" s="226" t="s">
        <v>41</v>
      </c>
      <c r="K69" s="226">
        <v>83226</v>
      </c>
      <c r="L69" s="226">
        <v>27002132024</v>
      </c>
      <c r="M69" s="226">
        <v>27</v>
      </c>
      <c r="N69" s="226" t="s">
        <v>107</v>
      </c>
      <c r="O69" s="2">
        <v>2700600091638</v>
      </c>
      <c r="P69" s="226" t="s">
        <v>463</v>
      </c>
      <c r="Q69" s="226" t="s">
        <v>108</v>
      </c>
      <c r="R69" s="226" t="s">
        <v>56</v>
      </c>
      <c r="S69" s="226">
        <v>27</v>
      </c>
      <c r="T69" s="226" t="s">
        <v>107</v>
      </c>
      <c r="U69" s="226">
        <v>27006</v>
      </c>
      <c r="V69" s="226" t="s">
        <v>207</v>
      </c>
      <c r="W69" s="226" t="s">
        <v>43</v>
      </c>
      <c r="X69" s="226" t="s">
        <v>44</v>
      </c>
      <c r="Y69" s="226" t="s">
        <v>45</v>
      </c>
      <c r="Z69" s="226">
        <v>1</v>
      </c>
      <c r="AA69" s="226" t="s">
        <v>464</v>
      </c>
      <c r="AB69" s="226" t="s">
        <v>465</v>
      </c>
      <c r="AC69" s="226" t="s">
        <v>0</v>
      </c>
      <c r="AD69" s="226" t="s">
        <v>76</v>
      </c>
      <c r="AE69" s="226" t="s">
        <v>44</v>
      </c>
      <c r="AF69" s="226">
        <v>10</v>
      </c>
      <c r="AG69" s="226">
        <v>10</v>
      </c>
      <c r="AH69" s="226" t="s">
        <v>47</v>
      </c>
      <c r="AI69" s="226" t="s">
        <v>48</v>
      </c>
      <c r="AJ69" s="227">
        <f>'Proyección Comunitaria'!$L$240</f>
        <v>40568795</v>
      </c>
    </row>
    <row r="70" spans="1:36" x14ac:dyDescent="0.3">
      <c r="A70" s="226" t="s">
        <v>38</v>
      </c>
      <c r="B70" s="226" t="s">
        <v>39</v>
      </c>
      <c r="C70" s="226">
        <v>900174776</v>
      </c>
      <c r="D70" s="226" t="s">
        <v>55</v>
      </c>
      <c r="E70" s="226">
        <v>27</v>
      </c>
      <c r="F70" s="226" t="s">
        <v>74</v>
      </c>
      <c r="G70" s="226">
        <v>27615</v>
      </c>
      <c r="H70" s="226" t="s">
        <v>160</v>
      </c>
      <c r="I70" s="226" t="s">
        <v>74</v>
      </c>
      <c r="J70" s="226" t="s">
        <v>41</v>
      </c>
      <c r="K70" s="226">
        <v>83226</v>
      </c>
      <c r="L70" s="226">
        <v>27002132024</v>
      </c>
      <c r="M70" s="226">
        <v>27</v>
      </c>
      <c r="N70" s="226" t="s">
        <v>107</v>
      </c>
      <c r="O70" s="2">
        <v>2700600091652</v>
      </c>
      <c r="P70" s="226" t="s">
        <v>406</v>
      </c>
      <c r="Q70" s="226" t="s">
        <v>108</v>
      </c>
      <c r="R70" s="226" t="s">
        <v>42</v>
      </c>
      <c r="S70" s="226">
        <v>27</v>
      </c>
      <c r="T70" s="226" t="s">
        <v>107</v>
      </c>
      <c r="U70" s="226">
        <v>27006</v>
      </c>
      <c r="V70" s="226" t="s">
        <v>207</v>
      </c>
      <c r="W70" s="226" t="s">
        <v>43</v>
      </c>
      <c r="X70" s="226" t="s">
        <v>44</v>
      </c>
      <c r="Y70" s="226" t="s">
        <v>45</v>
      </c>
      <c r="Z70" s="226">
        <v>1</v>
      </c>
      <c r="AA70" s="226" t="s">
        <v>466</v>
      </c>
      <c r="AB70" s="226" t="s">
        <v>467</v>
      </c>
      <c r="AC70" s="226" t="s">
        <v>0</v>
      </c>
      <c r="AD70" s="226" t="s">
        <v>76</v>
      </c>
      <c r="AE70" s="226" t="s">
        <v>44</v>
      </c>
      <c r="AF70" s="226">
        <v>10</v>
      </c>
      <c r="AG70" s="226">
        <v>10</v>
      </c>
      <c r="AH70" s="226" t="s">
        <v>47</v>
      </c>
      <c r="AI70" s="226" t="s">
        <v>48</v>
      </c>
      <c r="AJ70" s="227">
        <f>'Proyección Comunitaria'!$L$240</f>
        <v>40568795</v>
      </c>
    </row>
    <row r="71" spans="1:36" x14ac:dyDescent="0.3">
      <c r="A71" s="226" t="s">
        <v>38</v>
      </c>
      <c r="B71" s="226" t="s">
        <v>39</v>
      </c>
      <c r="C71" s="226">
        <v>900174776</v>
      </c>
      <c r="D71" s="226" t="s">
        <v>55</v>
      </c>
      <c r="E71" s="226">
        <v>27</v>
      </c>
      <c r="F71" s="226" t="s">
        <v>74</v>
      </c>
      <c r="G71" s="226">
        <v>27615</v>
      </c>
      <c r="H71" s="226" t="s">
        <v>160</v>
      </c>
      <c r="I71" s="226" t="s">
        <v>74</v>
      </c>
      <c r="J71" s="226" t="s">
        <v>41</v>
      </c>
      <c r="K71" s="226">
        <v>83226</v>
      </c>
      <c r="L71" s="226">
        <v>27002132024</v>
      </c>
      <c r="M71" s="226">
        <v>27</v>
      </c>
      <c r="N71" s="226" t="s">
        <v>107</v>
      </c>
      <c r="O71" s="2">
        <v>2700600091654</v>
      </c>
      <c r="P71" s="226" t="s">
        <v>84</v>
      </c>
      <c r="Q71" s="226" t="s">
        <v>108</v>
      </c>
      <c r="R71" s="226" t="s">
        <v>56</v>
      </c>
      <c r="S71" s="226">
        <v>27</v>
      </c>
      <c r="T71" s="226" t="s">
        <v>107</v>
      </c>
      <c r="U71" s="226">
        <v>27006</v>
      </c>
      <c r="V71" s="226" t="s">
        <v>207</v>
      </c>
      <c r="W71" s="226" t="s">
        <v>43</v>
      </c>
      <c r="X71" s="226" t="s">
        <v>44</v>
      </c>
      <c r="Y71" s="226" t="s">
        <v>45</v>
      </c>
      <c r="Z71" s="226">
        <v>1</v>
      </c>
      <c r="AA71" s="226" t="s">
        <v>468</v>
      </c>
      <c r="AB71" s="226" t="s">
        <v>469</v>
      </c>
      <c r="AC71" s="226" t="s">
        <v>0</v>
      </c>
      <c r="AD71" s="226" t="s">
        <v>76</v>
      </c>
      <c r="AE71" s="226" t="s">
        <v>44</v>
      </c>
      <c r="AF71" s="226">
        <v>10</v>
      </c>
      <c r="AG71" s="226">
        <v>10</v>
      </c>
      <c r="AH71" s="226" t="s">
        <v>47</v>
      </c>
      <c r="AI71" s="226" t="s">
        <v>48</v>
      </c>
      <c r="AJ71" s="227">
        <f>'Proyección Comunitaria'!$L$240</f>
        <v>40568795</v>
      </c>
    </row>
    <row r="72" spans="1:36" x14ac:dyDescent="0.3">
      <c r="A72" s="226" t="s">
        <v>38</v>
      </c>
      <c r="B72" s="226" t="s">
        <v>39</v>
      </c>
      <c r="C72" s="226">
        <v>900174776</v>
      </c>
      <c r="D72" s="226" t="s">
        <v>55</v>
      </c>
      <c r="E72" s="226">
        <v>27</v>
      </c>
      <c r="F72" s="226" t="s">
        <v>74</v>
      </c>
      <c r="G72" s="226">
        <v>27615</v>
      </c>
      <c r="H72" s="226" t="s">
        <v>160</v>
      </c>
      <c r="I72" s="226" t="s">
        <v>74</v>
      </c>
      <c r="J72" s="226" t="s">
        <v>41</v>
      </c>
      <c r="K72" s="226">
        <v>83226</v>
      </c>
      <c r="L72" s="226">
        <v>27002132024</v>
      </c>
      <c r="M72" s="226">
        <v>27</v>
      </c>
      <c r="N72" s="226" t="s">
        <v>107</v>
      </c>
      <c r="O72" s="2">
        <v>2700600091657</v>
      </c>
      <c r="P72" s="226" t="s">
        <v>153</v>
      </c>
      <c r="Q72" s="226" t="s">
        <v>108</v>
      </c>
      <c r="R72" s="226" t="s">
        <v>56</v>
      </c>
      <c r="S72" s="226">
        <v>27</v>
      </c>
      <c r="T72" s="226" t="s">
        <v>107</v>
      </c>
      <c r="U72" s="226">
        <v>27006</v>
      </c>
      <c r="V72" s="226" t="s">
        <v>207</v>
      </c>
      <c r="W72" s="226" t="s">
        <v>43</v>
      </c>
      <c r="X72" s="226" t="s">
        <v>44</v>
      </c>
      <c r="Y72" s="226" t="s">
        <v>45</v>
      </c>
      <c r="Z72" s="226">
        <v>1</v>
      </c>
      <c r="AA72" s="226" t="s">
        <v>470</v>
      </c>
      <c r="AB72" s="226" t="s">
        <v>471</v>
      </c>
      <c r="AC72" s="226" t="s">
        <v>0</v>
      </c>
      <c r="AD72" s="226" t="s">
        <v>76</v>
      </c>
      <c r="AE72" s="226" t="s">
        <v>44</v>
      </c>
      <c r="AF72" s="226">
        <v>10</v>
      </c>
      <c r="AG72" s="226">
        <v>10</v>
      </c>
      <c r="AH72" s="226" t="s">
        <v>47</v>
      </c>
      <c r="AI72" s="226" t="s">
        <v>48</v>
      </c>
      <c r="AJ72" s="227">
        <f>'Proyección Comunitaria'!$L$240</f>
        <v>40568795</v>
      </c>
    </row>
    <row r="73" spans="1:36" x14ac:dyDescent="0.3">
      <c r="A73" s="226" t="s">
        <v>38</v>
      </c>
      <c r="B73" s="226" t="s">
        <v>39</v>
      </c>
      <c r="C73" s="226">
        <v>900174776</v>
      </c>
      <c r="D73" s="226" t="s">
        <v>55</v>
      </c>
      <c r="E73" s="226">
        <v>27</v>
      </c>
      <c r="F73" s="226" t="s">
        <v>74</v>
      </c>
      <c r="G73" s="226">
        <v>27615</v>
      </c>
      <c r="H73" s="226" t="s">
        <v>160</v>
      </c>
      <c r="I73" s="226" t="s">
        <v>74</v>
      </c>
      <c r="J73" s="226" t="s">
        <v>41</v>
      </c>
      <c r="K73" s="226">
        <v>83226</v>
      </c>
      <c r="L73" s="226">
        <v>27002132024</v>
      </c>
      <c r="M73" s="226">
        <v>27</v>
      </c>
      <c r="N73" s="226" t="s">
        <v>107</v>
      </c>
      <c r="O73" s="2">
        <v>2700600091658</v>
      </c>
      <c r="P73" s="226" t="s">
        <v>472</v>
      </c>
      <c r="Q73" s="226" t="s">
        <v>108</v>
      </c>
      <c r="R73" s="226" t="s">
        <v>56</v>
      </c>
      <c r="S73" s="226">
        <v>27</v>
      </c>
      <c r="T73" s="226" t="s">
        <v>107</v>
      </c>
      <c r="U73" s="226">
        <v>27006</v>
      </c>
      <c r="V73" s="226" t="s">
        <v>207</v>
      </c>
      <c r="W73" s="226" t="s">
        <v>43</v>
      </c>
      <c r="X73" s="226" t="s">
        <v>44</v>
      </c>
      <c r="Y73" s="226" t="s">
        <v>45</v>
      </c>
      <c r="Z73" s="226">
        <v>1</v>
      </c>
      <c r="AA73" s="226" t="s">
        <v>473</v>
      </c>
      <c r="AB73" s="226" t="s">
        <v>474</v>
      </c>
      <c r="AC73" s="226" t="s">
        <v>0</v>
      </c>
      <c r="AD73" s="226" t="s">
        <v>76</v>
      </c>
      <c r="AE73" s="226" t="s">
        <v>44</v>
      </c>
      <c r="AF73" s="226">
        <v>10</v>
      </c>
      <c r="AG73" s="226">
        <v>10</v>
      </c>
      <c r="AH73" s="226" t="s">
        <v>47</v>
      </c>
      <c r="AI73" s="226" t="s">
        <v>48</v>
      </c>
      <c r="AJ73" s="227">
        <f>'Proyección Comunitaria'!$L$240</f>
        <v>40568795</v>
      </c>
    </row>
    <row r="74" spans="1:36" x14ac:dyDescent="0.3">
      <c r="A74" s="226" t="s">
        <v>38</v>
      </c>
      <c r="B74" s="226" t="s">
        <v>39</v>
      </c>
      <c r="C74" s="226">
        <v>900174776</v>
      </c>
      <c r="D74" s="226" t="s">
        <v>55</v>
      </c>
      <c r="E74" s="226">
        <v>27</v>
      </c>
      <c r="F74" s="226" t="s">
        <v>74</v>
      </c>
      <c r="G74" s="226">
        <v>27615</v>
      </c>
      <c r="H74" s="226" t="s">
        <v>160</v>
      </c>
      <c r="I74" s="226" t="s">
        <v>74</v>
      </c>
      <c r="J74" s="226" t="s">
        <v>41</v>
      </c>
      <c r="K74" s="226">
        <v>83226</v>
      </c>
      <c r="L74" s="226">
        <v>27002132024</v>
      </c>
      <c r="M74" s="226">
        <v>27</v>
      </c>
      <c r="N74" s="226" t="s">
        <v>107</v>
      </c>
      <c r="O74" s="2">
        <v>2700600091660</v>
      </c>
      <c r="P74" s="226" t="s">
        <v>475</v>
      </c>
      <c r="Q74" s="226" t="s">
        <v>108</v>
      </c>
      <c r="R74" s="226" t="s">
        <v>56</v>
      </c>
      <c r="S74" s="226">
        <v>27</v>
      </c>
      <c r="T74" s="226" t="s">
        <v>107</v>
      </c>
      <c r="U74" s="226">
        <v>27006</v>
      </c>
      <c r="V74" s="226" t="s">
        <v>207</v>
      </c>
      <c r="W74" s="226" t="s">
        <v>43</v>
      </c>
      <c r="X74" s="226" t="s">
        <v>44</v>
      </c>
      <c r="Y74" s="226" t="s">
        <v>45</v>
      </c>
      <c r="Z74" s="226">
        <v>1</v>
      </c>
      <c r="AA74" s="226" t="s">
        <v>476</v>
      </c>
      <c r="AB74" s="226" t="s">
        <v>477</v>
      </c>
      <c r="AC74" s="226" t="s">
        <v>0</v>
      </c>
      <c r="AD74" s="226" t="s">
        <v>76</v>
      </c>
      <c r="AE74" s="226" t="s">
        <v>44</v>
      </c>
      <c r="AF74" s="226">
        <v>10</v>
      </c>
      <c r="AG74" s="226">
        <v>10</v>
      </c>
      <c r="AH74" s="226" t="s">
        <v>47</v>
      </c>
      <c r="AI74" s="226" t="s">
        <v>48</v>
      </c>
      <c r="AJ74" s="227">
        <f>'Proyección Comunitaria'!$L$240</f>
        <v>40568795</v>
      </c>
    </row>
    <row r="75" spans="1:36" x14ac:dyDescent="0.3">
      <c r="A75" s="226" t="s">
        <v>38</v>
      </c>
      <c r="B75" s="226" t="s">
        <v>39</v>
      </c>
      <c r="C75" s="226">
        <v>900174776</v>
      </c>
      <c r="D75" s="226" t="s">
        <v>55</v>
      </c>
      <c r="E75" s="226">
        <v>27</v>
      </c>
      <c r="F75" s="226" t="s">
        <v>74</v>
      </c>
      <c r="G75" s="226">
        <v>27615</v>
      </c>
      <c r="H75" s="226" t="s">
        <v>160</v>
      </c>
      <c r="I75" s="226" t="s">
        <v>74</v>
      </c>
      <c r="J75" s="226" t="s">
        <v>41</v>
      </c>
      <c r="K75" s="226">
        <v>83226</v>
      </c>
      <c r="L75" s="226">
        <v>27002132024</v>
      </c>
      <c r="M75" s="226">
        <v>27</v>
      </c>
      <c r="N75" s="226" t="s">
        <v>107</v>
      </c>
      <c r="O75" s="2">
        <v>2700600091661</v>
      </c>
      <c r="P75" s="226" t="s">
        <v>478</v>
      </c>
      <c r="Q75" s="226" t="s">
        <v>108</v>
      </c>
      <c r="R75" s="226" t="s">
        <v>56</v>
      </c>
      <c r="S75" s="226">
        <v>27</v>
      </c>
      <c r="T75" s="226" t="s">
        <v>107</v>
      </c>
      <c r="U75" s="226">
        <v>27006</v>
      </c>
      <c r="V75" s="226" t="s">
        <v>207</v>
      </c>
      <c r="W75" s="226" t="s">
        <v>43</v>
      </c>
      <c r="X75" s="226" t="s">
        <v>44</v>
      </c>
      <c r="Y75" s="226" t="s">
        <v>45</v>
      </c>
      <c r="Z75" s="226">
        <v>1</v>
      </c>
      <c r="AA75" s="226" t="s">
        <v>479</v>
      </c>
      <c r="AB75" s="226" t="s">
        <v>480</v>
      </c>
      <c r="AC75" s="226" t="s">
        <v>0</v>
      </c>
      <c r="AD75" s="226" t="s">
        <v>76</v>
      </c>
      <c r="AE75" s="226" t="s">
        <v>44</v>
      </c>
      <c r="AF75" s="226">
        <v>10</v>
      </c>
      <c r="AG75" s="226">
        <v>10</v>
      </c>
      <c r="AH75" s="226" t="s">
        <v>47</v>
      </c>
      <c r="AI75" s="226" t="s">
        <v>48</v>
      </c>
      <c r="AJ75" s="227">
        <f>'Proyección Comunitaria'!$L$240</f>
        <v>40568795</v>
      </c>
    </row>
    <row r="76" spans="1:36" x14ac:dyDescent="0.3">
      <c r="A76" s="226" t="s">
        <v>38</v>
      </c>
      <c r="B76" s="226" t="s">
        <v>39</v>
      </c>
      <c r="C76" s="226">
        <v>900174776</v>
      </c>
      <c r="D76" s="226" t="s">
        <v>55</v>
      </c>
      <c r="E76" s="226">
        <v>27</v>
      </c>
      <c r="F76" s="226" t="s">
        <v>74</v>
      </c>
      <c r="G76" s="226">
        <v>27615</v>
      </c>
      <c r="H76" s="226" t="s">
        <v>160</v>
      </c>
      <c r="I76" s="226" t="s">
        <v>74</v>
      </c>
      <c r="J76" s="226" t="s">
        <v>41</v>
      </c>
      <c r="K76" s="226">
        <v>83226</v>
      </c>
      <c r="L76" s="226">
        <v>27002132024</v>
      </c>
      <c r="M76" s="226">
        <v>27</v>
      </c>
      <c r="N76" s="226" t="s">
        <v>107</v>
      </c>
      <c r="O76" s="2">
        <v>2700600091665</v>
      </c>
      <c r="P76" s="226" t="s">
        <v>481</v>
      </c>
      <c r="Q76" s="226" t="s">
        <v>108</v>
      </c>
      <c r="R76" s="226" t="s">
        <v>56</v>
      </c>
      <c r="S76" s="226">
        <v>27</v>
      </c>
      <c r="T76" s="226" t="s">
        <v>107</v>
      </c>
      <c r="U76" s="226">
        <v>27006</v>
      </c>
      <c r="V76" s="226" t="s">
        <v>207</v>
      </c>
      <c r="W76" s="226" t="s">
        <v>43</v>
      </c>
      <c r="X76" s="226" t="s">
        <v>44</v>
      </c>
      <c r="Y76" s="226" t="s">
        <v>45</v>
      </c>
      <c r="Z76" s="226">
        <v>1</v>
      </c>
      <c r="AA76" s="226" t="s">
        <v>444</v>
      </c>
      <c r="AB76" s="226" t="s">
        <v>445</v>
      </c>
      <c r="AC76" s="226" t="s">
        <v>0</v>
      </c>
      <c r="AD76" s="226" t="s">
        <v>76</v>
      </c>
      <c r="AE76" s="226" t="s">
        <v>44</v>
      </c>
      <c r="AF76" s="226">
        <v>10</v>
      </c>
      <c r="AG76" s="226">
        <v>10</v>
      </c>
      <c r="AH76" s="226" t="s">
        <v>47</v>
      </c>
      <c r="AI76" s="226" t="s">
        <v>48</v>
      </c>
      <c r="AJ76" s="227">
        <f>'Proyección Comunitaria'!$L$240</f>
        <v>40568795</v>
      </c>
    </row>
    <row r="77" spans="1:36" x14ac:dyDescent="0.3">
      <c r="A77" s="226" t="s">
        <v>38</v>
      </c>
      <c r="B77" s="226" t="s">
        <v>39</v>
      </c>
      <c r="C77" s="226">
        <v>900174776</v>
      </c>
      <c r="D77" s="226" t="s">
        <v>55</v>
      </c>
      <c r="E77" s="226">
        <v>27</v>
      </c>
      <c r="F77" s="226" t="s">
        <v>74</v>
      </c>
      <c r="G77" s="226">
        <v>27615</v>
      </c>
      <c r="H77" s="226" t="s">
        <v>160</v>
      </c>
      <c r="I77" s="226" t="s">
        <v>74</v>
      </c>
      <c r="J77" s="226" t="s">
        <v>41</v>
      </c>
      <c r="K77" s="226">
        <v>83226</v>
      </c>
      <c r="L77" s="226">
        <v>27002132024</v>
      </c>
      <c r="M77" s="226">
        <v>27</v>
      </c>
      <c r="N77" s="226" t="s">
        <v>107</v>
      </c>
      <c r="O77" s="2">
        <v>2700600091667</v>
      </c>
      <c r="P77" s="226" t="s">
        <v>204</v>
      </c>
      <c r="Q77" s="226" t="s">
        <v>108</v>
      </c>
      <c r="R77" s="226" t="s">
        <v>42</v>
      </c>
      <c r="S77" s="226">
        <v>27</v>
      </c>
      <c r="T77" s="226" t="s">
        <v>107</v>
      </c>
      <c r="U77" s="226">
        <v>27006</v>
      </c>
      <c r="V77" s="226" t="s">
        <v>207</v>
      </c>
      <c r="W77" s="226" t="s">
        <v>43</v>
      </c>
      <c r="X77" s="226" t="s">
        <v>44</v>
      </c>
      <c r="Y77" s="226" t="s">
        <v>45</v>
      </c>
      <c r="Z77" s="226">
        <v>1</v>
      </c>
      <c r="AA77" s="226" t="s">
        <v>482</v>
      </c>
      <c r="AB77" s="226" t="s">
        <v>483</v>
      </c>
      <c r="AC77" s="226" t="s">
        <v>0</v>
      </c>
      <c r="AD77" s="226" t="s">
        <v>76</v>
      </c>
      <c r="AE77" s="226" t="s">
        <v>44</v>
      </c>
      <c r="AF77" s="226">
        <v>10</v>
      </c>
      <c r="AG77" s="226">
        <v>10</v>
      </c>
      <c r="AH77" s="226" t="s">
        <v>47</v>
      </c>
      <c r="AI77" s="226" t="s">
        <v>48</v>
      </c>
      <c r="AJ77" s="227">
        <f>'Proyección Comunitaria'!$L$240</f>
        <v>40568795</v>
      </c>
    </row>
    <row r="78" spans="1:36" x14ac:dyDescent="0.3">
      <c r="A78" s="226" t="s">
        <v>38</v>
      </c>
      <c r="B78" s="226" t="s">
        <v>39</v>
      </c>
      <c r="C78" s="226">
        <v>900174776</v>
      </c>
      <c r="D78" s="226" t="s">
        <v>55</v>
      </c>
      <c r="E78" s="226">
        <v>27</v>
      </c>
      <c r="F78" s="226" t="s">
        <v>74</v>
      </c>
      <c r="G78" s="226">
        <v>27615</v>
      </c>
      <c r="H78" s="226" t="s">
        <v>160</v>
      </c>
      <c r="I78" s="226" t="s">
        <v>74</v>
      </c>
      <c r="J78" s="226" t="s">
        <v>41</v>
      </c>
      <c r="K78" s="226">
        <v>83226</v>
      </c>
      <c r="L78" s="226">
        <v>27002132024</v>
      </c>
      <c r="M78" s="226">
        <v>27</v>
      </c>
      <c r="N78" s="226" t="s">
        <v>107</v>
      </c>
      <c r="O78" s="2">
        <v>2700600094950</v>
      </c>
      <c r="P78" s="226" t="s">
        <v>270</v>
      </c>
      <c r="Q78" s="226" t="s">
        <v>108</v>
      </c>
      <c r="R78" s="226" t="s">
        <v>42</v>
      </c>
      <c r="S78" s="226">
        <v>27</v>
      </c>
      <c r="T78" s="226" t="s">
        <v>107</v>
      </c>
      <c r="U78" s="226">
        <v>27006</v>
      </c>
      <c r="V78" s="226" t="s">
        <v>207</v>
      </c>
      <c r="W78" s="226" t="s">
        <v>43</v>
      </c>
      <c r="X78" s="226" t="s">
        <v>44</v>
      </c>
      <c r="Y78" s="226" t="s">
        <v>45</v>
      </c>
      <c r="Z78" s="226">
        <v>1</v>
      </c>
      <c r="AA78" s="226" t="s">
        <v>484</v>
      </c>
      <c r="AB78" s="226" t="s">
        <v>485</v>
      </c>
      <c r="AC78" s="226" t="s">
        <v>0</v>
      </c>
      <c r="AD78" s="226" t="s">
        <v>76</v>
      </c>
      <c r="AE78" s="226" t="s">
        <v>44</v>
      </c>
      <c r="AF78" s="226">
        <v>10</v>
      </c>
      <c r="AG78" s="226">
        <v>10</v>
      </c>
      <c r="AH78" s="226" t="s">
        <v>47</v>
      </c>
      <c r="AI78" s="226" t="s">
        <v>48</v>
      </c>
      <c r="AJ78" s="227">
        <f>'Proyección Comunitaria'!$L$240</f>
        <v>40568795</v>
      </c>
    </row>
    <row r="79" spans="1:36" x14ac:dyDescent="0.3">
      <c r="A79" s="226" t="s">
        <v>38</v>
      </c>
      <c r="B79" s="226" t="s">
        <v>39</v>
      </c>
      <c r="C79" s="226">
        <v>900174776</v>
      </c>
      <c r="D79" s="226" t="s">
        <v>55</v>
      </c>
      <c r="E79" s="226">
        <v>27</v>
      </c>
      <c r="F79" s="226" t="s">
        <v>74</v>
      </c>
      <c r="G79" s="226">
        <v>27615</v>
      </c>
      <c r="H79" s="226" t="s">
        <v>160</v>
      </c>
      <c r="I79" s="226" t="s">
        <v>74</v>
      </c>
      <c r="J79" s="226" t="s">
        <v>41</v>
      </c>
      <c r="K79" s="226">
        <v>83226</v>
      </c>
      <c r="L79" s="226">
        <v>27002132024</v>
      </c>
      <c r="M79" s="226">
        <v>27</v>
      </c>
      <c r="N79" s="226" t="s">
        <v>107</v>
      </c>
      <c r="O79" s="2">
        <v>2700600132394</v>
      </c>
      <c r="P79" s="226" t="s">
        <v>486</v>
      </c>
      <c r="Q79" s="226" t="s">
        <v>108</v>
      </c>
      <c r="R79" s="226" t="s">
        <v>42</v>
      </c>
      <c r="S79" s="226">
        <v>27</v>
      </c>
      <c r="T79" s="226" t="s">
        <v>107</v>
      </c>
      <c r="U79" s="226">
        <v>27006</v>
      </c>
      <c r="V79" s="226" t="s">
        <v>207</v>
      </c>
      <c r="W79" s="226" t="s">
        <v>43</v>
      </c>
      <c r="X79" s="226" t="s">
        <v>44</v>
      </c>
      <c r="Y79" s="226" t="s">
        <v>45</v>
      </c>
      <c r="Z79" s="226">
        <v>1</v>
      </c>
      <c r="AA79" s="226" t="s">
        <v>468</v>
      </c>
      <c r="AB79" s="226" t="s">
        <v>469</v>
      </c>
      <c r="AC79" s="226" t="s">
        <v>0</v>
      </c>
      <c r="AD79" s="226" t="s">
        <v>76</v>
      </c>
      <c r="AE79" s="226" t="s">
        <v>44</v>
      </c>
      <c r="AF79" s="226">
        <v>10</v>
      </c>
      <c r="AG79" s="226">
        <v>10</v>
      </c>
      <c r="AH79" s="226" t="s">
        <v>47</v>
      </c>
      <c r="AI79" s="226" t="s">
        <v>48</v>
      </c>
      <c r="AJ79" s="227">
        <f>'Proyección Comunitaria'!$L$240</f>
        <v>40568795</v>
      </c>
    </row>
    <row r="80" spans="1:36" x14ac:dyDescent="0.3">
      <c r="A80" s="226" t="s">
        <v>38</v>
      </c>
      <c r="B80" s="226" t="s">
        <v>39</v>
      </c>
      <c r="C80" s="226">
        <v>900174776</v>
      </c>
      <c r="D80" s="226" t="s">
        <v>55</v>
      </c>
      <c r="E80" s="226">
        <v>27</v>
      </c>
      <c r="F80" s="226" t="s">
        <v>74</v>
      </c>
      <c r="G80" s="226">
        <v>27615</v>
      </c>
      <c r="H80" s="226" t="s">
        <v>160</v>
      </c>
      <c r="I80" s="226" t="s">
        <v>74</v>
      </c>
      <c r="J80" s="226" t="s">
        <v>41</v>
      </c>
      <c r="K80" s="226">
        <v>83226</v>
      </c>
      <c r="L80" s="226">
        <v>27002132024</v>
      </c>
      <c r="M80" s="226">
        <v>27</v>
      </c>
      <c r="N80" s="226" t="s">
        <v>107</v>
      </c>
      <c r="O80" s="2">
        <v>2700600135450</v>
      </c>
      <c r="P80" s="226" t="s">
        <v>121</v>
      </c>
      <c r="Q80" s="226" t="s">
        <v>108</v>
      </c>
      <c r="R80" s="226" t="s">
        <v>42</v>
      </c>
      <c r="S80" s="226">
        <v>27</v>
      </c>
      <c r="T80" s="226" t="s">
        <v>107</v>
      </c>
      <c r="U80" s="226">
        <v>27006</v>
      </c>
      <c r="V80" s="226" t="s">
        <v>207</v>
      </c>
      <c r="W80" s="226" t="s">
        <v>43</v>
      </c>
      <c r="X80" s="226" t="s">
        <v>44</v>
      </c>
      <c r="Y80" s="226" t="s">
        <v>45</v>
      </c>
      <c r="Z80" s="226">
        <v>1</v>
      </c>
      <c r="AA80" s="226" t="s">
        <v>487</v>
      </c>
      <c r="AB80" s="226" t="s">
        <v>488</v>
      </c>
      <c r="AC80" s="226" t="s">
        <v>0</v>
      </c>
      <c r="AD80" s="226" t="s">
        <v>76</v>
      </c>
      <c r="AE80" s="226" t="s">
        <v>44</v>
      </c>
      <c r="AF80" s="226">
        <v>10</v>
      </c>
      <c r="AG80" s="226">
        <v>10</v>
      </c>
      <c r="AH80" s="226" t="s">
        <v>47</v>
      </c>
      <c r="AI80" s="226" t="s">
        <v>48</v>
      </c>
      <c r="AJ80" s="227">
        <f>'Proyección Comunitaria'!$L$240</f>
        <v>40568795</v>
      </c>
    </row>
    <row r="81" spans="1:36" x14ac:dyDescent="0.3">
      <c r="A81" s="226" t="s">
        <v>38</v>
      </c>
      <c r="B81" s="226" t="s">
        <v>39</v>
      </c>
      <c r="C81" s="226">
        <v>900252699</v>
      </c>
      <c r="D81" s="226" t="s">
        <v>40</v>
      </c>
      <c r="E81" s="226">
        <v>27</v>
      </c>
      <c r="F81" s="226" t="s">
        <v>74</v>
      </c>
      <c r="G81" s="226">
        <v>27001</v>
      </c>
      <c r="H81" s="226" t="s">
        <v>75</v>
      </c>
      <c r="I81" s="226" t="s">
        <v>74</v>
      </c>
      <c r="J81" s="226" t="s">
        <v>41</v>
      </c>
      <c r="K81" s="226">
        <v>79147</v>
      </c>
      <c r="L81" s="226">
        <v>27002672023</v>
      </c>
      <c r="M81" s="226">
        <v>27</v>
      </c>
      <c r="N81" s="226" t="s">
        <v>107</v>
      </c>
      <c r="O81" s="2">
        <v>2720500085097</v>
      </c>
      <c r="P81" s="226" t="s">
        <v>489</v>
      </c>
      <c r="Q81" s="226" t="s">
        <v>208</v>
      </c>
      <c r="R81" s="226" t="s">
        <v>42</v>
      </c>
      <c r="S81" s="226">
        <v>27</v>
      </c>
      <c r="T81" s="226" t="s">
        <v>107</v>
      </c>
      <c r="U81" s="226">
        <v>27205</v>
      </c>
      <c r="V81" s="226" t="s">
        <v>212</v>
      </c>
      <c r="W81" s="226" t="s">
        <v>43</v>
      </c>
      <c r="X81" s="226" t="s">
        <v>44</v>
      </c>
      <c r="Y81" s="226" t="s">
        <v>45</v>
      </c>
      <c r="Z81" s="226">
        <v>1</v>
      </c>
      <c r="AA81" s="226" t="s">
        <v>490</v>
      </c>
      <c r="AB81" s="226" t="s">
        <v>491</v>
      </c>
      <c r="AC81" s="226" t="s">
        <v>0</v>
      </c>
      <c r="AD81" s="226" t="s">
        <v>76</v>
      </c>
      <c r="AE81" s="226" t="s">
        <v>44</v>
      </c>
      <c r="AF81" s="226">
        <v>10</v>
      </c>
      <c r="AG81" s="226">
        <v>10</v>
      </c>
      <c r="AH81" s="226" t="s">
        <v>47</v>
      </c>
      <c r="AI81" s="226" t="s">
        <v>48</v>
      </c>
      <c r="AJ81" s="227">
        <f>'Proyección Comunitaria'!$L$240</f>
        <v>40568795</v>
      </c>
    </row>
    <row r="82" spans="1:36" x14ac:dyDescent="0.3">
      <c r="A82" s="226" t="s">
        <v>38</v>
      </c>
      <c r="B82" s="226" t="s">
        <v>39</v>
      </c>
      <c r="C82" s="226">
        <v>900252699</v>
      </c>
      <c r="D82" s="226" t="s">
        <v>40</v>
      </c>
      <c r="E82" s="226">
        <v>27</v>
      </c>
      <c r="F82" s="226" t="s">
        <v>74</v>
      </c>
      <c r="G82" s="226">
        <v>27001</v>
      </c>
      <c r="H82" s="226" t="s">
        <v>75</v>
      </c>
      <c r="I82" s="226" t="s">
        <v>74</v>
      </c>
      <c r="J82" s="226" t="s">
        <v>41</v>
      </c>
      <c r="K82" s="226">
        <v>79147</v>
      </c>
      <c r="L82" s="226">
        <v>27002672023</v>
      </c>
      <c r="M82" s="226">
        <v>27</v>
      </c>
      <c r="N82" s="226" t="s">
        <v>107</v>
      </c>
      <c r="O82" s="2">
        <v>2720500085099</v>
      </c>
      <c r="P82" s="226" t="s">
        <v>492</v>
      </c>
      <c r="Q82" s="226" t="s">
        <v>208</v>
      </c>
      <c r="R82" s="226" t="s">
        <v>42</v>
      </c>
      <c r="S82" s="226">
        <v>27</v>
      </c>
      <c r="T82" s="226" t="s">
        <v>107</v>
      </c>
      <c r="U82" s="226">
        <v>27205</v>
      </c>
      <c r="V82" s="226" t="s">
        <v>212</v>
      </c>
      <c r="W82" s="226" t="s">
        <v>43</v>
      </c>
      <c r="X82" s="226" t="s">
        <v>44</v>
      </c>
      <c r="Y82" s="226" t="s">
        <v>45</v>
      </c>
      <c r="Z82" s="226">
        <v>1</v>
      </c>
      <c r="AA82" s="226" t="s">
        <v>493</v>
      </c>
      <c r="AB82" s="226" t="s">
        <v>494</v>
      </c>
      <c r="AC82" s="226" t="s">
        <v>0</v>
      </c>
      <c r="AD82" s="226" t="s">
        <v>76</v>
      </c>
      <c r="AE82" s="226" t="s">
        <v>44</v>
      </c>
      <c r="AF82" s="226">
        <v>10</v>
      </c>
      <c r="AG82" s="226">
        <v>10</v>
      </c>
      <c r="AH82" s="226" t="s">
        <v>47</v>
      </c>
      <c r="AI82" s="226" t="s">
        <v>48</v>
      </c>
      <c r="AJ82" s="227">
        <f>'Proyección Comunitaria'!$L$240</f>
        <v>40568795</v>
      </c>
    </row>
    <row r="83" spans="1:36" x14ac:dyDescent="0.3">
      <c r="A83" s="226" t="s">
        <v>38</v>
      </c>
      <c r="B83" s="226" t="s">
        <v>39</v>
      </c>
      <c r="C83" s="226">
        <v>900252699</v>
      </c>
      <c r="D83" s="226" t="s">
        <v>40</v>
      </c>
      <c r="E83" s="226">
        <v>27</v>
      </c>
      <c r="F83" s="226" t="s">
        <v>74</v>
      </c>
      <c r="G83" s="226">
        <v>27001</v>
      </c>
      <c r="H83" s="226" t="s">
        <v>75</v>
      </c>
      <c r="I83" s="226" t="s">
        <v>74</v>
      </c>
      <c r="J83" s="226" t="s">
        <v>41</v>
      </c>
      <c r="K83" s="226">
        <v>79147</v>
      </c>
      <c r="L83" s="226">
        <v>27002672023</v>
      </c>
      <c r="M83" s="226">
        <v>27</v>
      </c>
      <c r="N83" s="226" t="s">
        <v>107</v>
      </c>
      <c r="O83" s="2">
        <v>2720500085101</v>
      </c>
      <c r="P83" s="226" t="s">
        <v>495</v>
      </c>
      <c r="Q83" s="226" t="s">
        <v>208</v>
      </c>
      <c r="R83" s="226" t="s">
        <v>42</v>
      </c>
      <c r="S83" s="226">
        <v>27</v>
      </c>
      <c r="T83" s="226" t="s">
        <v>107</v>
      </c>
      <c r="U83" s="226">
        <v>27205</v>
      </c>
      <c r="V83" s="226" t="s">
        <v>212</v>
      </c>
      <c r="W83" s="226" t="s">
        <v>43</v>
      </c>
      <c r="X83" s="226" t="s">
        <v>44</v>
      </c>
      <c r="Y83" s="226" t="s">
        <v>45</v>
      </c>
      <c r="Z83" s="226">
        <v>1</v>
      </c>
      <c r="AA83" s="226" t="s">
        <v>496</v>
      </c>
      <c r="AB83" s="226" t="s">
        <v>497</v>
      </c>
      <c r="AC83" s="226" t="s">
        <v>0</v>
      </c>
      <c r="AD83" s="226" t="s">
        <v>76</v>
      </c>
      <c r="AE83" s="226" t="s">
        <v>44</v>
      </c>
      <c r="AF83" s="226">
        <v>10</v>
      </c>
      <c r="AG83" s="226">
        <v>10</v>
      </c>
      <c r="AH83" s="226" t="s">
        <v>47</v>
      </c>
      <c r="AI83" s="226" t="s">
        <v>48</v>
      </c>
      <c r="AJ83" s="227">
        <f>'Proyección Comunitaria'!$L$240</f>
        <v>40568795</v>
      </c>
    </row>
    <row r="84" spans="1:36" x14ac:dyDescent="0.3">
      <c r="A84" s="226" t="s">
        <v>38</v>
      </c>
      <c r="B84" s="226" t="s">
        <v>39</v>
      </c>
      <c r="C84" s="226">
        <v>900252699</v>
      </c>
      <c r="D84" s="226" t="s">
        <v>40</v>
      </c>
      <c r="E84" s="226">
        <v>27</v>
      </c>
      <c r="F84" s="226" t="s">
        <v>74</v>
      </c>
      <c r="G84" s="226">
        <v>27001</v>
      </c>
      <c r="H84" s="226" t="s">
        <v>75</v>
      </c>
      <c r="I84" s="226" t="s">
        <v>74</v>
      </c>
      <c r="J84" s="226" t="s">
        <v>41</v>
      </c>
      <c r="K84" s="226">
        <v>79147</v>
      </c>
      <c r="L84" s="226">
        <v>27002672023</v>
      </c>
      <c r="M84" s="226">
        <v>27</v>
      </c>
      <c r="N84" s="226" t="s">
        <v>107</v>
      </c>
      <c r="O84" s="2">
        <v>2720500085106</v>
      </c>
      <c r="P84" s="226" t="s">
        <v>498</v>
      </c>
      <c r="Q84" s="226" t="s">
        <v>208</v>
      </c>
      <c r="R84" s="226" t="s">
        <v>42</v>
      </c>
      <c r="S84" s="226">
        <v>27</v>
      </c>
      <c r="T84" s="226" t="s">
        <v>107</v>
      </c>
      <c r="U84" s="226">
        <v>27205</v>
      </c>
      <c r="V84" s="226" t="s">
        <v>212</v>
      </c>
      <c r="W84" s="226" t="s">
        <v>43</v>
      </c>
      <c r="X84" s="226" t="s">
        <v>44</v>
      </c>
      <c r="Y84" s="226" t="s">
        <v>45</v>
      </c>
      <c r="Z84" s="226">
        <v>1</v>
      </c>
      <c r="AA84" s="226" t="s">
        <v>499</v>
      </c>
      <c r="AB84" s="226" t="s">
        <v>500</v>
      </c>
      <c r="AC84" s="226" t="s">
        <v>0</v>
      </c>
      <c r="AD84" s="226" t="s">
        <v>76</v>
      </c>
      <c r="AE84" s="226" t="s">
        <v>44</v>
      </c>
      <c r="AF84" s="226">
        <v>10</v>
      </c>
      <c r="AG84" s="226">
        <v>10</v>
      </c>
      <c r="AH84" s="226" t="s">
        <v>47</v>
      </c>
      <c r="AI84" s="226" t="s">
        <v>48</v>
      </c>
      <c r="AJ84" s="227">
        <f>'Proyección Comunitaria'!$L$240</f>
        <v>40568795</v>
      </c>
    </row>
    <row r="85" spans="1:36" x14ac:dyDescent="0.3">
      <c r="A85" s="226" t="s">
        <v>38</v>
      </c>
      <c r="B85" s="226" t="s">
        <v>39</v>
      </c>
      <c r="C85" s="226">
        <v>900252699</v>
      </c>
      <c r="D85" s="226" t="s">
        <v>40</v>
      </c>
      <c r="E85" s="226">
        <v>27</v>
      </c>
      <c r="F85" s="226" t="s">
        <v>74</v>
      </c>
      <c r="G85" s="226">
        <v>27001</v>
      </c>
      <c r="H85" s="226" t="s">
        <v>75</v>
      </c>
      <c r="I85" s="226" t="s">
        <v>74</v>
      </c>
      <c r="J85" s="226" t="s">
        <v>41</v>
      </c>
      <c r="K85" s="226">
        <v>79147</v>
      </c>
      <c r="L85" s="226">
        <v>27002672023</v>
      </c>
      <c r="M85" s="226">
        <v>27</v>
      </c>
      <c r="N85" s="226" t="s">
        <v>107</v>
      </c>
      <c r="O85" s="2">
        <v>2720500085114</v>
      </c>
      <c r="P85" s="226" t="s">
        <v>501</v>
      </c>
      <c r="Q85" s="226" t="s">
        <v>208</v>
      </c>
      <c r="R85" s="226" t="s">
        <v>42</v>
      </c>
      <c r="S85" s="226">
        <v>27</v>
      </c>
      <c r="T85" s="226" t="s">
        <v>107</v>
      </c>
      <c r="U85" s="226">
        <v>27205</v>
      </c>
      <c r="V85" s="226" t="s">
        <v>212</v>
      </c>
      <c r="W85" s="226" t="s">
        <v>43</v>
      </c>
      <c r="X85" s="226" t="s">
        <v>44</v>
      </c>
      <c r="Y85" s="226" t="s">
        <v>45</v>
      </c>
      <c r="Z85" s="226">
        <v>1</v>
      </c>
      <c r="AA85" s="226" t="s">
        <v>502</v>
      </c>
      <c r="AB85" s="226" t="s">
        <v>503</v>
      </c>
      <c r="AC85" s="226" t="s">
        <v>0</v>
      </c>
      <c r="AD85" s="226" t="s">
        <v>76</v>
      </c>
      <c r="AE85" s="226" t="s">
        <v>44</v>
      </c>
      <c r="AF85" s="226">
        <v>10</v>
      </c>
      <c r="AG85" s="226">
        <v>10</v>
      </c>
      <c r="AH85" s="226" t="s">
        <v>47</v>
      </c>
      <c r="AI85" s="226" t="s">
        <v>48</v>
      </c>
      <c r="AJ85" s="227">
        <f>'Proyección Comunitaria'!$L$240</f>
        <v>40568795</v>
      </c>
    </row>
    <row r="86" spans="1:36" x14ac:dyDescent="0.3">
      <c r="A86" s="226" t="s">
        <v>38</v>
      </c>
      <c r="B86" s="226" t="s">
        <v>39</v>
      </c>
      <c r="C86" s="226">
        <v>900252699</v>
      </c>
      <c r="D86" s="226" t="s">
        <v>40</v>
      </c>
      <c r="E86" s="226">
        <v>27</v>
      </c>
      <c r="F86" s="226" t="s">
        <v>74</v>
      </c>
      <c r="G86" s="226">
        <v>27001</v>
      </c>
      <c r="H86" s="226" t="s">
        <v>75</v>
      </c>
      <c r="I86" s="226" t="s">
        <v>74</v>
      </c>
      <c r="J86" s="226" t="s">
        <v>41</v>
      </c>
      <c r="K86" s="226">
        <v>79147</v>
      </c>
      <c r="L86" s="226">
        <v>27002672023</v>
      </c>
      <c r="M86" s="226">
        <v>27</v>
      </c>
      <c r="N86" s="226" t="s">
        <v>107</v>
      </c>
      <c r="O86" s="2">
        <v>2720500085117</v>
      </c>
      <c r="P86" s="226" t="s">
        <v>504</v>
      </c>
      <c r="Q86" s="226" t="s">
        <v>208</v>
      </c>
      <c r="R86" s="226" t="s">
        <v>42</v>
      </c>
      <c r="S86" s="226">
        <v>27</v>
      </c>
      <c r="T86" s="226" t="s">
        <v>107</v>
      </c>
      <c r="U86" s="226">
        <v>27205</v>
      </c>
      <c r="V86" s="226" t="s">
        <v>212</v>
      </c>
      <c r="W86" s="226" t="s">
        <v>43</v>
      </c>
      <c r="X86" s="226" t="s">
        <v>44</v>
      </c>
      <c r="Y86" s="226" t="s">
        <v>45</v>
      </c>
      <c r="Z86" s="226">
        <v>1</v>
      </c>
      <c r="AA86" s="226" t="s">
        <v>505</v>
      </c>
      <c r="AB86" s="226" t="s">
        <v>506</v>
      </c>
      <c r="AC86" s="226" t="s">
        <v>0</v>
      </c>
      <c r="AD86" s="226" t="s">
        <v>76</v>
      </c>
      <c r="AE86" s="226" t="s">
        <v>44</v>
      </c>
      <c r="AF86" s="226">
        <v>10</v>
      </c>
      <c r="AG86" s="226">
        <v>10</v>
      </c>
      <c r="AH86" s="226" t="s">
        <v>47</v>
      </c>
      <c r="AI86" s="226" t="s">
        <v>48</v>
      </c>
      <c r="AJ86" s="227">
        <f>'Proyección Comunitaria'!$L$240</f>
        <v>40568795</v>
      </c>
    </row>
    <row r="87" spans="1:36" x14ac:dyDescent="0.3">
      <c r="A87" s="226" t="s">
        <v>38</v>
      </c>
      <c r="B87" s="226" t="s">
        <v>39</v>
      </c>
      <c r="C87" s="226">
        <v>900252699</v>
      </c>
      <c r="D87" s="226" t="s">
        <v>40</v>
      </c>
      <c r="E87" s="226">
        <v>27</v>
      </c>
      <c r="F87" s="226" t="s">
        <v>74</v>
      </c>
      <c r="G87" s="226">
        <v>27001</v>
      </c>
      <c r="H87" s="226" t="s">
        <v>75</v>
      </c>
      <c r="I87" s="226" t="s">
        <v>74</v>
      </c>
      <c r="J87" s="226" t="s">
        <v>41</v>
      </c>
      <c r="K87" s="226">
        <v>79147</v>
      </c>
      <c r="L87" s="226">
        <v>27002672023</v>
      </c>
      <c r="M87" s="226">
        <v>27</v>
      </c>
      <c r="N87" s="226" t="s">
        <v>107</v>
      </c>
      <c r="O87" s="2">
        <v>2720500085120</v>
      </c>
      <c r="P87" s="226" t="s">
        <v>507</v>
      </c>
      <c r="Q87" s="226" t="s">
        <v>208</v>
      </c>
      <c r="R87" s="226" t="s">
        <v>42</v>
      </c>
      <c r="S87" s="226">
        <v>27</v>
      </c>
      <c r="T87" s="226" t="s">
        <v>107</v>
      </c>
      <c r="U87" s="226">
        <v>27205</v>
      </c>
      <c r="V87" s="226" t="s">
        <v>212</v>
      </c>
      <c r="W87" s="226" t="s">
        <v>43</v>
      </c>
      <c r="X87" s="226" t="s">
        <v>44</v>
      </c>
      <c r="Y87" s="226" t="s">
        <v>45</v>
      </c>
      <c r="Z87" s="226">
        <v>1</v>
      </c>
      <c r="AA87" s="226" t="s">
        <v>508</v>
      </c>
      <c r="AB87" s="226" t="s">
        <v>509</v>
      </c>
      <c r="AC87" s="226" t="s">
        <v>0</v>
      </c>
      <c r="AD87" s="226" t="s">
        <v>76</v>
      </c>
      <c r="AE87" s="226" t="s">
        <v>44</v>
      </c>
      <c r="AF87" s="226">
        <v>10</v>
      </c>
      <c r="AG87" s="226">
        <v>10</v>
      </c>
      <c r="AH87" s="226" t="s">
        <v>47</v>
      </c>
      <c r="AI87" s="226" t="s">
        <v>48</v>
      </c>
      <c r="AJ87" s="227">
        <f>'Proyección Comunitaria'!$L$240</f>
        <v>40568795</v>
      </c>
    </row>
    <row r="88" spans="1:36" x14ac:dyDescent="0.3">
      <c r="A88" s="226" t="s">
        <v>38</v>
      </c>
      <c r="B88" s="226" t="s">
        <v>39</v>
      </c>
      <c r="C88" s="226">
        <v>900252699</v>
      </c>
      <c r="D88" s="226" t="s">
        <v>40</v>
      </c>
      <c r="E88" s="226">
        <v>27</v>
      </c>
      <c r="F88" s="226" t="s">
        <v>74</v>
      </c>
      <c r="G88" s="226">
        <v>27001</v>
      </c>
      <c r="H88" s="226" t="s">
        <v>75</v>
      </c>
      <c r="I88" s="226" t="s">
        <v>74</v>
      </c>
      <c r="J88" s="226" t="s">
        <v>41</v>
      </c>
      <c r="K88" s="226">
        <v>79147</v>
      </c>
      <c r="L88" s="226">
        <v>27002672023</v>
      </c>
      <c r="M88" s="226">
        <v>27</v>
      </c>
      <c r="N88" s="226" t="s">
        <v>107</v>
      </c>
      <c r="O88" s="2">
        <v>2720500085472</v>
      </c>
      <c r="P88" s="226" t="s">
        <v>510</v>
      </c>
      <c r="Q88" s="226" t="s">
        <v>208</v>
      </c>
      <c r="R88" s="226" t="s">
        <v>42</v>
      </c>
      <c r="S88" s="226">
        <v>27</v>
      </c>
      <c r="T88" s="226" t="s">
        <v>107</v>
      </c>
      <c r="U88" s="226">
        <v>27205</v>
      </c>
      <c r="V88" s="226" t="s">
        <v>212</v>
      </c>
      <c r="W88" s="226" t="s">
        <v>43</v>
      </c>
      <c r="X88" s="226" t="s">
        <v>44</v>
      </c>
      <c r="Y88" s="226" t="s">
        <v>45</v>
      </c>
      <c r="Z88" s="226">
        <v>1</v>
      </c>
      <c r="AA88" s="226" t="s">
        <v>511</v>
      </c>
      <c r="AB88" s="226" t="s">
        <v>512</v>
      </c>
      <c r="AC88" s="226" t="s">
        <v>0</v>
      </c>
      <c r="AD88" s="226" t="s">
        <v>76</v>
      </c>
      <c r="AE88" s="226" t="s">
        <v>44</v>
      </c>
      <c r="AF88" s="226">
        <v>10</v>
      </c>
      <c r="AG88" s="226">
        <v>10</v>
      </c>
      <c r="AH88" s="226" t="s">
        <v>47</v>
      </c>
      <c r="AI88" s="226" t="s">
        <v>48</v>
      </c>
      <c r="AJ88" s="227">
        <f>'Proyección Comunitaria'!$L$240</f>
        <v>40568795</v>
      </c>
    </row>
    <row r="89" spans="1:36" x14ac:dyDescent="0.3">
      <c r="A89" s="226" t="s">
        <v>38</v>
      </c>
      <c r="B89" s="226" t="s">
        <v>39</v>
      </c>
      <c r="C89" s="226">
        <v>900252699</v>
      </c>
      <c r="D89" s="226" t="s">
        <v>40</v>
      </c>
      <c r="E89" s="226">
        <v>27</v>
      </c>
      <c r="F89" s="226" t="s">
        <v>74</v>
      </c>
      <c r="G89" s="226">
        <v>27001</v>
      </c>
      <c r="H89" s="226" t="s">
        <v>75</v>
      </c>
      <c r="I89" s="226" t="s">
        <v>74</v>
      </c>
      <c r="J89" s="226" t="s">
        <v>41</v>
      </c>
      <c r="K89" s="226">
        <v>79147</v>
      </c>
      <c r="L89" s="226">
        <v>27002672023</v>
      </c>
      <c r="M89" s="226">
        <v>27</v>
      </c>
      <c r="N89" s="226" t="s">
        <v>107</v>
      </c>
      <c r="O89" s="2">
        <v>2720500085473</v>
      </c>
      <c r="P89" s="226" t="s">
        <v>513</v>
      </c>
      <c r="Q89" s="226" t="s">
        <v>208</v>
      </c>
      <c r="R89" s="226" t="s">
        <v>42</v>
      </c>
      <c r="S89" s="226">
        <v>27</v>
      </c>
      <c r="T89" s="226" t="s">
        <v>107</v>
      </c>
      <c r="U89" s="226">
        <v>27205</v>
      </c>
      <c r="V89" s="226" t="s">
        <v>212</v>
      </c>
      <c r="W89" s="226" t="s">
        <v>43</v>
      </c>
      <c r="X89" s="226" t="s">
        <v>44</v>
      </c>
      <c r="Y89" s="226" t="s">
        <v>45</v>
      </c>
      <c r="Z89" s="226">
        <v>1</v>
      </c>
      <c r="AA89" s="226" t="s">
        <v>514</v>
      </c>
      <c r="AB89" s="226" t="s">
        <v>515</v>
      </c>
      <c r="AC89" s="226" t="s">
        <v>0</v>
      </c>
      <c r="AD89" s="226" t="s">
        <v>76</v>
      </c>
      <c r="AE89" s="226" t="s">
        <v>44</v>
      </c>
      <c r="AF89" s="226">
        <v>10</v>
      </c>
      <c r="AG89" s="226">
        <v>10</v>
      </c>
      <c r="AH89" s="226" t="s">
        <v>47</v>
      </c>
      <c r="AI89" s="226" t="s">
        <v>48</v>
      </c>
      <c r="AJ89" s="227">
        <f>'Proyección Comunitaria'!$L$240</f>
        <v>40568795</v>
      </c>
    </row>
    <row r="90" spans="1:36" x14ac:dyDescent="0.3">
      <c r="A90" s="226" t="s">
        <v>38</v>
      </c>
      <c r="B90" s="226" t="s">
        <v>39</v>
      </c>
      <c r="C90" s="226">
        <v>900937890</v>
      </c>
      <c r="D90" s="226" t="s">
        <v>40</v>
      </c>
      <c r="E90" s="226">
        <v>27</v>
      </c>
      <c r="F90" s="226" t="s">
        <v>74</v>
      </c>
      <c r="G90" s="226">
        <v>27001</v>
      </c>
      <c r="H90" s="226" t="s">
        <v>75</v>
      </c>
      <c r="I90" s="226" t="s">
        <v>74</v>
      </c>
      <c r="J90" s="226" t="s">
        <v>41</v>
      </c>
      <c r="K90" s="226">
        <v>79334</v>
      </c>
      <c r="L90" s="226">
        <v>27002682023</v>
      </c>
      <c r="M90" s="226">
        <v>27</v>
      </c>
      <c r="N90" s="226" t="s">
        <v>107</v>
      </c>
      <c r="O90" s="2">
        <v>2725000105046</v>
      </c>
      <c r="P90" s="226" t="s">
        <v>516</v>
      </c>
      <c r="Q90" s="226" t="s">
        <v>208</v>
      </c>
      <c r="R90" s="226" t="s">
        <v>42</v>
      </c>
      <c r="S90" s="226">
        <v>27</v>
      </c>
      <c r="T90" s="226" t="s">
        <v>107</v>
      </c>
      <c r="U90" s="226">
        <v>27250</v>
      </c>
      <c r="V90" s="226" t="s">
        <v>218</v>
      </c>
      <c r="W90" s="226" t="s">
        <v>43</v>
      </c>
      <c r="X90" s="226" t="s">
        <v>44</v>
      </c>
      <c r="Y90" s="226" t="s">
        <v>45</v>
      </c>
      <c r="Z90" s="226">
        <v>1</v>
      </c>
      <c r="AA90" s="226" t="s">
        <v>517</v>
      </c>
      <c r="AB90" s="226" t="s">
        <v>518</v>
      </c>
      <c r="AC90" s="226" t="s">
        <v>0</v>
      </c>
      <c r="AD90" s="226" t="s">
        <v>76</v>
      </c>
      <c r="AE90" s="226" t="s">
        <v>44</v>
      </c>
      <c r="AF90" s="226">
        <v>10</v>
      </c>
      <c r="AG90" s="226">
        <v>10</v>
      </c>
      <c r="AH90" s="226" t="s">
        <v>47</v>
      </c>
      <c r="AI90" s="226" t="s">
        <v>48</v>
      </c>
      <c r="AJ90" s="227">
        <f>'Proyección Comunitaria'!$L$240</f>
        <v>40568795</v>
      </c>
    </row>
    <row r="91" spans="1:36" x14ac:dyDescent="0.3">
      <c r="A91" s="226" t="s">
        <v>38</v>
      </c>
      <c r="B91" s="226" t="s">
        <v>39</v>
      </c>
      <c r="C91" s="226">
        <v>900937890</v>
      </c>
      <c r="D91" s="226" t="s">
        <v>40</v>
      </c>
      <c r="E91" s="226">
        <v>27</v>
      </c>
      <c r="F91" s="226" t="s">
        <v>74</v>
      </c>
      <c r="G91" s="226">
        <v>27001</v>
      </c>
      <c r="H91" s="226" t="s">
        <v>75</v>
      </c>
      <c r="I91" s="226" t="s">
        <v>74</v>
      </c>
      <c r="J91" s="226" t="s">
        <v>41</v>
      </c>
      <c r="K91" s="226">
        <v>79334</v>
      </c>
      <c r="L91" s="226">
        <v>27002682023</v>
      </c>
      <c r="M91" s="226">
        <v>27</v>
      </c>
      <c r="N91" s="226" t="s">
        <v>107</v>
      </c>
      <c r="O91" s="2">
        <v>2725000105048</v>
      </c>
      <c r="P91" s="226" t="s">
        <v>519</v>
      </c>
      <c r="Q91" s="226" t="s">
        <v>208</v>
      </c>
      <c r="R91" s="226" t="s">
        <v>56</v>
      </c>
      <c r="S91" s="226">
        <v>27</v>
      </c>
      <c r="T91" s="226" t="s">
        <v>107</v>
      </c>
      <c r="U91" s="226">
        <v>27250</v>
      </c>
      <c r="V91" s="226" t="s">
        <v>218</v>
      </c>
      <c r="W91" s="226" t="s">
        <v>43</v>
      </c>
      <c r="X91" s="226" t="s">
        <v>44</v>
      </c>
      <c r="Y91" s="226" t="s">
        <v>45</v>
      </c>
      <c r="Z91" s="226">
        <v>1</v>
      </c>
      <c r="AA91" s="226" t="s">
        <v>520</v>
      </c>
      <c r="AB91" s="226" t="s">
        <v>521</v>
      </c>
      <c r="AC91" s="226" t="s">
        <v>0</v>
      </c>
      <c r="AD91" s="226" t="s">
        <v>76</v>
      </c>
      <c r="AE91" s="226" t="s">
        <v>44</v>
      </c>
      <c r="AF91" s="226">
        <v>10</v>
      </c>
      <c r="AG91" s="226">
        <v>10</v>
      </c>
      <c r="AH91" s="226" t="s">
        <v>47</v>
      </c>
      <c r="AI91" s="226" t="s">
        <v>48</v>
      </c>
      <c r="AJ91" s="227">
        <f>'Proyección Comunitaria'!$L$240</f>
        <v>40568795</v>
      </c>
    </row>
    <row r="92" spans="1:36" x14ac:dyDescent="0.3">
      <c r="A92" s="226" t="s">
        <v>38</v>
      </c>
      <c r="B92" s="226" t="s">
        <v>39</v>
      </c>
      <c r="C92" s="226">
        <v>900937890</v>
      </c>
      <c r="D92" s="226" t="s">
        <v>40</v>
      </c>
      <c r="E92" s="226">
        <v>27</v>
      </c>
      <c r="F92" s="226" t="s">
        <v>74</v>
      </c>
      <c r="G92" s="226">
        <v>27001</v>
      </c>
      <c r="H92" s="226" t="s">
        <v>75</v>
      </c>
      <c r="I92" s="226" t="s">
        <v>74</v>
      </c>
      <c r="J92" s="226" t="s">
        <v>41</v>
      </c>
      <c r="K92" s="226">
        <v>79334</v>
      </c>
      <c r="L92" s="226">
        <v>27002682023</v>
      </c>
      <c r="M92" s="226">
        <v>27</v>
      </c>
      <c r="N92" s="226" t="s">
        <v>107</v>
      </c>
      <c r="O92" s="2">
        <v>2725000105052</v>
      </c>
      <c r="P92" s="226" t="s">
        <v>522</v>
      </c>
      <c r="Q92" s="226" t="s">
        <v>208</v>
      </c>
      <c r="R92" s="226" t="s">
        <v>56</v>
      </c>
      <c r="S92" s="226">
        <v>27</v>
      </c>
      <c r="T92" s="226" t="s">
        <v>107</v>
      </c>
      <c r="U92" s="226">
        <v>27250</v>
      </c>
      <c r="V92" s="226" t="s">
        <v>218</v>
      </c>
      <c r="W92" s="226" t="s">
        <v>43</v>
      </c>
      <c r="X92" s="226" t="s">
        <v>44</v>
      </c>
      <c r="Y92" s="226" t="s">
        <v>45</v>
      </c>
      <c r="Z92" s="226">
        <v>1</v>
      </c>
      <c r="AA92" s="226" t="s">
        <v>523</v>
      </c>
      <c r="AB92" s="226" t="s">
        <v>524</v>
      </c>
      <c r="AC92" s="226" t="s">
        <v>0</v>
      </c>
      <c r="AD92" s="226" t="s">
        <v>76</v>
      </c>
      <c r="AE92" s="226" t="s">
        <v>44</v>
      </c>
      <c r="AF92" s="226">
        <v>10</v>
      </c>
      <c r="AG92" s="226">
        <v>10</v>
      </c>
      <c r="AH92" s="226" t="s">
        <v>47</v>
      </c>
      <c r="AI92" s="226" t="s">
        <v>48</v>
      </c>
      <c r="AJ92" s="227">
        <f>'Proyección Comunitaria'!$L$240</f>
        <v>40568795</v>
      </c>
    </row>
    <row r="93" spans="1:36" x14ac:dyDescent="0.3">
      <c r="A93" s="226" t="s">
        <v>38</v>
      </c>
      <c r="B93" s="226" t="s">
        <v>39</v>
      </c>
      <c r="C93" s="226">
        <v>900937890</v>
      </c>
      <c r="D93" s="226" t="s">
        <v>40</v>
      </c>
      <c r="E93" s="226">
        <v>27</v>
      </c>
      <c r="F93" s="226" t="s">
        <v>74</v>
      </c>
      <c r="G93" s="226">
        <v>27001</v>
      </c>
      <c r="H93" s="226" t="s">
        <v>75</v>
      </c>
      <c r="I93" s="226" t="s">
        <v>74</v>
      </c>
      <c r="J93" s="226" t="s">
        <v>41</v>
      </c>
      <c r="K93" s="226">
        <v>79334</v>
      </c>
      <c r="L93" s="226">
        <v>27002682023</v>
      </c>
      <c r="M93" s="226">
        <v>27</v>
      </c>
      <c r="N93" s="226" t="s">
        <v>107</v>
      </c>
      <c r="O93" s="2">
        <v>2725000105053</v>
      </c>
      <c r="P93" s="226" t="s">
        <v>525</v>
      </c>
      <c r="Q93" s="226" t="s">
        <v>208</v>
      </c>
      <c r="R93" s="226" t="s">
        <v>42</v>
      </c>
      <c r="S93" s="226">
        <v>27</v>
      </c>
      <c r="T93" s="226" t="s">
        <v>107</v>
      </c>
      <c r="U93" s="226">
        <v>27250</v>
      </c>
      <c r="V93" s="226" t="s">
        <v>218</v>
      </c>
      <c r="W93" s="226" t="s">
        <v>43</v>
      </c>
      <c r="X93" s="226" t="s">
        <v>44</v>
      </c>
      <c r="Y93" s="226" t="s">
        <v>45</v>
      </c>
      <c r="Z93" s="226">
        <v>1</v>
      </c>
      <c r="AA93" s="226" t="s">
        <v>523</v>
      </c>
      <c r="AB93" s="226" t="s">
        <v>524</v>
      </c>
      <c r="AC93" s="226" t="s">
        <v>0</v>
      </c>
      <c r="AD93" s="226" t="s">
        <v>76</v>
      </c>
      <c r="AE93" s="226" t="s">
        <v>44</v>
      </c>
      <c r="AF93" s="226">
        <v>10</v>
      </c>
      <c r="AG93" s="226">
        <v>10</v>
      </c>
      <c r="AH93" s="226" t="s">
        <v>47</v>
      </c>
      <c r="AI93" s="226" t="s">
        <v>48</v>
      </c>
      <c r="AJ93" s="227">
        <f>'Proyección Comunitaria'!$L$240</f>
        <v>40568795</v>
      </c>
    </row>
    <row r="94" spans="1:36" x14ac:dyDescent="0.3">
      <c r="A94" s="226" t="s">
        <v>38</v>
      </c>
      <c r="B94" s="226" t="s">
        <v>39</v>
      </c>
      <c r="C94" s="226">
        <v>900937890</v>
      </c>
      <c r="D94" s="226" t="s">
        <v>40</v>
      </c>
      <c r="E94" s="226">
        <v>27</v>
      </c>
      <c r="F94" s="226" t="s">
        <v>74</v>
      </c>
      <c r="G94" s="226">
        <v>27001</v>
      </c>
      <c r="H94" s="226" t="s">
        <v>75</v>
      </c>
      <c r="I94" s="226" t="s">
        <v>74</v>
      </c>
      <c r="J94" s="226" t="s">
        <v>41</v>
      </c>
      <c r="K94" s="226">
        <v>79334</v>
      </c>
      <c r="L94" s="226">
        <v>27002682023</v>
      </c>
      <c r="M94" s="226">
        <v>27</v>
      </c>
      <c r="N94" s="226" t="s">
        <v>107</v>
      </c>
      <c r="O94" s="2">
        <v>2725000105054</v>
      </c>
      <c r="P94" s="226" t="s">
        <v>526</v>
      </c>
      <c r="Q94" s="226" t="s">
        <v>208</v>
      </c>
      <c r="R94" s="226" t="s">
        <v>56</v>
      </c>
      <c r="S94" s="226">
        <v>27</v>
      </c>
      <c r="T94" s="226" t="s">
        <v>107</v>
      </c>
      <c r="U94" s="226">
        <v>27250</v>
      </c>
      <c r="V94" s="226" t="s">
        <v>218</v>
      </c>
      <c r="W94" s="226" t="s">
        <v>43</v>
      </c>
      <c r="X94" s="226" t="s">
        <v>44</v>
      </c>
      <c r="Y94" s="226" t="s">
        <v>45</v>
      </c>
      <c r="Z94" s="226">
        <v>1</v>
      </c>
      <c r="AA94" s="226" t="s">
        <v>527</v>
      </c>
      <c r="AB94" s="226" t="s">
        <v>224</v>
      </c>
      <c r="AC94" s="226" t="s">
        <v>0</v>
      </c>
      <c r="AD94" s="226" t="s">
        <v>76</v>
      </c>
      <c r="AE94" s="226" t="s">
        <v>44</v>
      </c>
      <c r="AF94" s="226">
        <v>10</v>
      </c>
      <c r="AG94" s="226">
        <v>10</v>
      </c>
      <c r="AH94" s="226" t="s">
        <v>47</v>
      </c>
      <c r="AI94" s="226" t="s">
        <v>48</v>
      </c>
      <c r="AJ94" s="227">
        <f>'Proyección Comunitaria'!$L$240</f>
        <v>40568795</v>
      </c>
    </row>
    <row r="95" spans="1:36" x14ac:dyDescent="0.3">
      <c r="A95" s="226" t="s">
        <v>38</v>
      </c>
      <c r="B95" s="226" t="s">
        <v>39</v>
      </c>
      <c r="C95" s="226">
        <v>900937890</v>
      </c>
      <c r="D95" s="226" t="s">
        <v>40</v>
      </c>
      <c r="E95" s="226">
        <v>27</v>
      </c>
      <c r="F95" s="226" t="s">
        <v>74</v>
      </c>
      <c r="G95" s="226">
        <v>27001</v>
      </c>
      <c r="H95" s="226" t="s">
        <v>75</v>
      </c>
      <c r="I95" s="226" t="s">
        <v>74</v>
      </c>
      <c r="J95" s="226" t="s">
        <v>41</v>
      </c>
      <c r="K95" s="226">
        <v>79334</v>
      </c>
      <c r="L95" s="226">
        <v>27002682023</v>
      </c>
      <c r="M95" s="226">
        <v>27</v>
      </c>
      <c r="N95" s="226" t="s">
        <v>107</v>
      </c>
      <c r="O95" s="2">
        <v>2725000105057</v>
      </c>
      <c r="P95" s="226" t="s">
        <v>528</v>
      </c>
      <c r="Q95" s="226" t="s">
        <v>208</v>
      </c>
      <c r="R95" s="226" t="s">
        <v>56</v>
      </c>
      <c r="S95" s="226">
        <v>27</v>
      </c>
      <c r="T95" s="226" t="s">
        <v>107</v>
      </c>
      <c r="U95" s="226">
        <v>27250</v>
      </c>
      <c r="V95" s="226" t="s">
        <v>218</v>
      </c>
      <c r="W95" s="226" t="s">
        <v>43</v>
      </c>
      <c r="X95" s="226" t="s">
        <v>44</v>
      </c>
      <c r="Y95" s="226" t="s">
        <v>45</v>
      </c>
      <c r="Z95" s="226">
        <v>1</v>
      </c>
      <c r="AA95" s="226" t="s">
        <v>523</v>
      </c>
      <c r="AB95" s="226" t="s">
        <v>524</v>
      </c>
      <c r="AC95" s="226" t="s">
        <v>0</v>
      </c>
      <c r="AD95" s="226" t="s">
        <v>76</v>
      </c>
      <c r="AE95" s="226" t="s">
        <v>44</v>
      </c>
      <c r="AF95" s="226">
        <v>10</v>
      </c>
      <c r="AG95" s="226">
        <v>10</v>
      </c>
      <c r="AH95" s="226" t="s">
        <v>47</v>
      </c>
      <c r="AI95" s="226" t="s">
        <v>48</v>
      </c>
      <c r="AJ95" s="227">
        <f>'Proyección Comunitaria'!$L$240</f>
        <v>40568795</v>
      </c>
    </row>
    <row r="96" spans="1:36" x14ac:dyDescent="0.3">
      <c r="A96" s="226" t="s">
        <v>38</v>
      </c>
      <c r="B96" s="226" t="s">
        <v>39</v>
      </c>
      <c r="C96" s="226">
        <v>900937890</v>
      </c>
      <c r="D96" s="226" t="s">
        <v>40</v>
      </c>
      <c r="E96" s="226">
        <v>27</v>
      </c>
      <c r="F96" s="226" t="s">
        <v>74</v>
      </c>
      <c r="G96" s="226">
        <v>27001</v>
      </c>
      <c r="H96" s="226" t="s">
        <v>75</v>
      </c>
      <c r="I96" s="226" t="s">
        <v>74</v>
      </c>
      <c r="J96" s="226" t="s">
        <v>41</v>
      </c>
      <c r="K96" s="226">
        <v>79334</v>
      </c>
      <c r="L96" s="226">
        <v>27002682023</v>
      </c>
      <c r="M96" s="226">
        <v>27</v>
      </c>
      <c r="N96" s="226" t="s">
        <v>107</v>
      </c>
      <c r="O96" s="2">
        <v>2725000105058</v>
      </c>
      <c r="P96" s="226" t="s">
        <v>529</v>
      </c>
      <c r="Q96" s="226" t="s">
        <v>208</v>
      </c>
      <c r="R96" s="226" t="s">
        <v>42</v>
      </c>
      <c r="S96" s="226">
        <v>27</v>
      </c>
      <c r="T96" s="226" t="s">
        <v>107</v>
      </c>
      <c r="U96" s="226">
        <v>27250</v>
      </c>
      <c r="V96" s="226" t="s">
        <v>218</v>
      </c>
      <c r="W96" s="226" t="s">
        <v>43</v>
      </c>
      <c r="X96" s="226" t="s">
        <v>44</v>
      </c>
      <c r="Y96" s="226" t="s">
        <v>45</v>
      </c>
      <c r="Z96" s="226">
        <v>1</v>
      </c>
      <c r="AA96" s="226" t="s">
        <v>530</v>
      </c>
      <c r="AB96" s="226" t="s">
        <v>531</v>
      </c>
      <c r="AC96" s="226" t="s">
        <v>0</v>
      </c>
      <c r="AD96" s="226" t="s">
        <v>76</v>
      </c>
      <c r="AE96" s="226" t="s">
        <v>44</v>
      </c>
      <c r="AF96" s="226">
        <v>10</v>
      </c>
      <c r="AG96" s="226">
        <v>10</v>
      </c>
      <c r="AH96" s="226" t="s">
        <v>47</v>
      </c>
      <c r="AI96" s="226" t="s">
        <v>48</v>
      </c>
      <c r="AJ96" s="227">
        <f>'Proyección Comunitaria'!$L$240</f>
        <v>40568795</v>
      </c>
    </row>
    <row r="97" spans="1:36" x14ac:dyDescent="0.3">
      <c r="A97" s="226" t="s">
        <v>38</v>
      </c>
      <c r="B97" s="226" t="s">
        <v>39</v>
      </c>
      <c r="C97" s="226">
        <v>900937890</v>
      </c>
      <c r="D97" s="226" t="s">
        <v>40</v>
      </c>
      <c r="E97" s="226">
        <v>27</v>
      </c>
      <c r="F97" s="226" t="s">
        <v>74</v>
      </c>
      <c r="G97" s="226">
        <v>27001</v>
      </c>
      <c r="H97" s="226" t="s">
        <v>75</v>
      </c>
      <c r="I97" s="226" t="s">
        <v>74</v>
      </c>
      <c r="J97" s="226" t="s">
        <v>41</v>
      </c>
      <c r="K97" s="226">
        <v>79334</v>
      </c>
      <c r="L97" s="226">
        <v>27002682023</v>
      </c>
      <c r="M97" s="226">
        <v>27</v>
      </c>
      <c r="N97" s="226" t="s">
        <v>107</v>
      </c>
      <c r="O97" s="2">
        <v>2725000105061</v>
      </c>
      <c r="P97" s="226" t="s">
        <v>532</v>
      </c>
      <c r="Q97" s="226" t="s">
        <v>208</v>
      </c>
      <c r="R97" s="226" t="s">
        <v>56</v>
      </c>
      <c r="S97" s="226">
        <v>27</v>
      </c>
      <c r="T97" s="226" t="s">
        <v>107</v>
      </c>
      <c r="U97" s="226">
        <v>27250</v>
      </c>
      <c r="V97" s="226" t="s">
        <v>218</v>
      </c>
      <c r="W97" s="226" t="s">
        <v>43</v>
      </c>
      <c r="X97" s="226" t="s">
        <v>44</v>
      </c>
      <c r="Y97" s="226" t="s">
        <v>45</v>
      </c>
      <c r="Z97" s="226">
        <v>1</v>
      </c>
      <c r="AA97" s="226" t="s">
        <v>533</v>
      </c>
      <c r="AB97" s="226" t="s">
        <v>534</v>
      </c>
      <c r="AC97" s="226" t="s">
        <v>0</v>
      </c>
      <c r="AD97" s="226" t="s">
        <v>76</v>
      </c>
      <c r="AE97" s="226" t="s">
        <v>44</v>
      </c>
      <c r="AF97" s="226">
        <v>10</v>
      </c>
      <c r="AG97" s="226">
        <v>10</v>
      </c>
      <c r="AH97" s="226" t="s">
        <v>47</v>
      </c>
      <c r="AI97" s="226" t="s">
        <v>48</v>
      </c>
      <c r="AJ97" s="227">
        <f>'Proyección Comunitaria'!$L$240</f>
        <v>40568795</v>
      </c>
    </row>
    <row r="98" spans="1:36" x14ac:dyDescent="0.3">
      <c r="A98" s="226" t="s">
        <v>38</v>
      </c>
      <c r="B98" s="226" t="s">
        <v>39</v>
      </c>
      <c r="C98" s="226">
        <v>900937890</v>
      </c>
      <c r="D98" s="226" t="s">
        <v>40</v>
      </c>
      <c r="E98" s="226">
        <v>27</v>
      </c>
      <c r="F98" s="226" t="s">
        <v>74</v>
      </c>
      <c r="G98" s="226">
        <v>27001</v>
      </c>
      <c r="H98" s="226" t="s">
        <v>75</v>
      </c>
      <c r="I98" s="226" t="s">
        <v>74</v>
      </c>
      <c r="J98" s="226" t="s">
        <v>41</v>
      </c>
      <c r="K98" s="226">
        <v>79334</v>
      </c>
      <c r="L98" s="226">
        <v>27002682023</v>
      </c>
      <c r="M98" s="226">
        <v>27</v>
      </c>
      <c r="N98" s="226" t="s">
        <v>107</v>
      </c>
      <c r="O98" s="2">
        <v>2725000105063</v>
      </c>
      <c r="P98" s="226" t="s">
        <v>535</v>
      </c>
      <c r="Q98" s="226" t="s">
        <v>208</v>
      </c>
      <c r="R98" s="226" t="s">
        <v>56</v>
      </c>
      <c r="S98" s="226">
        <v>27</v>
      </c>
      <c r="T98" s="226" t="s">
        <v>107</v>
      </c>
      <c r="U98" s="226">
        <v>27250</v>
      </c>
      <c r="V98" s="226" t="s">
        <v>218</v>
      </c>
      <c r="W98" s="226" t="s">
        <v>43</v>
      </c>
      <c r="X98" s="226" t="s">
        <v>44</v>
      </c>
      <c r="Y98" s="226" t="s">
        <v>45</v>
      </c>
      <c r="Z98" s="226">
        <v>1</v>
      </c>
      <c r="AA98" s="226" t="s">
        <v>523</v>
      </c>
      <c r="AB98" s="226" t="s">
        <v>524</v>
      </c>
      <c r="AC98" s="226" t="s">
        <v>0</v>
      </c>
      <c r="AD98" s="226" t="s">
        <v>76</v>
      </c>
      <c r="AE98" s="226" t="s">
        <v>44</v>
      </c>
      <c r="AF98" s="226">
        <v>10</v>
      </c>
      <c r="AG98" s="226">
        <v>10</v>
      </c>
      <c r="AH98" s="226" t="s">
        <v>47</v>
      </c>
      <c r="AI98" s="226" t="s">
        <v>48</v>
      </c>
      <c r="AJ98" s="227">
        <f>'Proyección Comunitaria'!$L$240</f>
        <v>40568795</v>
      </c>
    </row>
    <row r="99" spans="1:36" x14ac:dyDescent="0.3">
      <c r="A99" s="226" t="s">
        <v>38</v>
      </c>
      <c r="B99" s="226" t="s">
        <v>39</v>
      </c>
      <c r="C99" s="226">
        <v>900937890</v>
      </c>
      <c r="D99" s="226" t="s">
        <v>40</v>
      </c>
      <c r="E99" s="226">
        <v>27</v>
      </c>
      <c r="F99" s="226" t="s">
        <v>74</v>
      </c>
      <c r="G99" s="226">
        <v>27001</v>
      </c>
      <c r="H99" s="226" t="s">
        <v>75</v>
      </c>
      <c r="I99" s="226" t="s">
        <v>74</v>
      </c>
      <c r="J99" s="226" t="s">
        <v>41</v>
      </c>
      <c r="K99" s="226">
        <v>79334</v>
      </c>
      <c r="L99" s="226">
        <v>27002682023</v>
      </c>
      <c r="M99" s="226">
        <v>27</v>
      </c>
      <c r="N99" s="226" t="s">
        <v>107</v>
      </c>
      <c r="O99" s="2">
        <v>2725000105064</v>
      </c>
      <c r="P99" s="226" t="s">
        <v>536</v>
      </c>
      <c r="Q99" s="226" t="s">
        <v>208</v>
      </c>
      <c r="R99" s="226" t="s">
        <v>56</v>
      </c>
      <c r="S99" s="226">
        <v>27</v>
      </c>
      <c r="T99" s="226" t="s">
        <v>107</v>
      </c>
      <c r="U99" s="226">
        <v>27250</v>
      </c>
      <c r="V99" s="226" t="s">
        <v>218</v>
      </c>
      <c r="W99" s="226" t="s">
        <v>43</v>
      </c>
      <c r="X99" s="226" t="s">
        <v>44</v>
      </c>
      <c r="Y99" s="226" t="s">
        <v>45</v>
      </c>
      <c r="Z99" s="226">
        <v>1</v>
      </c>
      <c r="AA99" s="226" t="s">
        <v>537</v>
      </c>
      <c r="AB99" s="226" t="s">
        <v>538</v>
      </c>
      <c r="AC99" s="226" t="s">
        <v>0</v>
      </c>
      <c r="AD99" s="226" t="s">
        <v>76</v>
      </c>
      <c r="AE99" s="226" t="s">
        <v>44</v>
      </c>
      <c r="AF99" s="226">
        <v>10</v>
      </c>
      <c r="AG99" s="226">
        <v>10</v>
      </c>
      <c r="AH99" s="226" t="s">
        <v>47</v>
      </c>
      <c r="AI99" s="226" t="s">
        <v>48</v>
      </c>
      <c r="AJ99" s="227">
        <f>'Proyección Comunitaria'!$L$240</f>
        <v>40568795</v>
      </c>
    </row>
    <row r="100" spans="1:36" x14ac:dyDescent="0.3">
      <c r="A100" s="226" t="s">
        <v>38</v>
      </c>
      <c r="B100" s="226" t="s">
        <v>39</v>
      </c>
      <c r="C100" s="226">
        <v>900937890</v>
      </c>
      <c r="D100" s="226" t="s">
        <v>40</v>
      </c>
      <c r="E100" s="226">
        <v>27</v>
      </c>
      <c r="F100" s="226" t="s">
        <v>74</v>
      </c>
      <c r="G100" s="226">
        <v>27001</v>
      </c>
      <c r="H100" s="226" t="s">
        <v>75</v>
      </c>
      <c r="I100" s="226" t="s">
        <v>74</v>
      </c>
      <c r="J100" s="226" t="s">
        <v>41</v>
      </c>
      <c r="K100" s="226">
        <v>79334</v>
      </c>
      <c r="L100" s="226">
        <v>27002682023</v>
      </c>
      <c r="M100" s="226">
        <v>27</v>
      </c>
      <c r="N100" s="226" t="s">
        <v>107</v>
      </c>
      <c r="O100" s="2">
        <v>2725000122240</v>
      </c>
      <c r="P100" s="226" t="s">
        <v>539</v>
      </c>
      <c r="Q100" s="226" t="s">
        <v>208</v>
      </c>
      <c r="R100" s="226" t="s">
        <v>56</v>
      </c>
      <c r="S100" s="226">
        <v>27</v>
      </c>
      <c r="T100" s="226" t="s">
        <v>107</v>
      </c>
      <c r="U100" s="226">
        <v>27250</v>
      </c>
      <c r="V100" s="226" t="s">
        <v>218</v>
      </c>
      <c r="W100" s="226" t="s">
        <v>43</v>
      </c>
      <c r="X100" s="226" t="s">
        <v>44</v>
      </c>
      <c r="Y100" s="226" t="s">
        <v>45</v>
      </c>
      <c r="Z100" s="226">
        <v>1</v>
      </c>
      <c r="AA100" s="226" t="s">
        <v>540</v>
      </c>
      <c r="AB100" s="226" t="s">
        <v>541</v>
      </c>
      <c r="AC100" s="226" t="s">
        <v>0</v>
      </c>
      <c r="AD100" s="226" t="s">
        <v>76</v>
      </c>
      <c r="AE100" s="226" t="s">
        <v>44</v>
      </c>
      <c r="AF100" s="226">
        <v>10</v>
      </c>
      <c r="AG100" s="226">
        <v>10</v>
      </c>
      <c r="AH100" s="226" t="s">
        <v>47</v>
      </c>
      <c r="AI100" s="226" t="s">
        <v>48</v>
      </c>
      <c r="AJ100" s="227">
        <f>'Proyección Comunitaria'!$L$240</f>
        <v>40568795</v>
      </c>
    </row>
    <row r="101" spans="1:36" x14ac:dyDescent="0.3">
      <c r="A101" s="226" t="s">
        <v>38</v>
      </c>
      <c r="B101" s="226" t="s">
        <v>39</v>
      </c>
      <c r="C101" s="226">
        <v>900937890</v>
      </c>
      <c r="D101" s="226" t="s">
        <v>40</v>
      </c>
      <c r="E101" s="226">
        <v>27</v>
      </c>
      <c r="F101" s="226" t="s">
        <v>74</v>
      </c>
      <c r="G101" s="226">
        <v>27001</v>
      </c>
      <c r="H101" s="226" t="s">
        <v>75</v>
      </c>
      <c r="I101" s="226" t="s">
        <v>74</v>
      </c>
      <c r="J101" s="226" t="s">
        <v>41</v>
      </c>
      <c r="K101" s="226">
        <v>79334</v>
      </c>
      <c r="L101" s="226">
        <v>27002682023</v>
      </c>
      <c r="M101" s="226">
        <v>27</v>
      </c>
      <c r="N101" s="226" t="s">
        <v>107</v>
      </c>
      <c r="O101" s="2">
        <v>2725000122244</v>
      </c>
      <c r="P101" s="226" t="s">
        <v>542</v>
      </c>
      <c r="Q101" s="226" t="s">
        <v>208</v>
      </c>
      <c r="R101" s="226" t="s">
        <v>56</v>
      </c>
      <c r="S101" s="226">
        <v>27</v>
      </c>
      <c r="T101" s="226" t="s">
        <v>107</v>
      </c>
      <c r="U101" s="226">
        <v>27250</v>
      </c>
      <c r="V101" s="226" t="s">
        <v>218</v>
      </c>
      <c r="W101" s="226" t="s">
        <v>43</v>
      </c>
      <c r="X101" s="226" t="s">
        <v>44</v>
      </c>
      <c r="Y101" s="226" t="s">
        <v>45</v>
      </c>
      <c r="Z101" s="226">
        <v>1</v>
      </c>
      <c r="AA101" s="226" t="s">
        <v>543</v>
      </c>
      <c r="AB101" s="226" t="s">
        <v>544</v>
      </c>
      <c r="AC101" s="226" t="s">
        <v>0</v>
      </c>
      <c r="AD101" s="226" t="s">
        <v>76</v>
      </c>
      <c r="AE101" s="226" t="s">
        <v>44</v>
      </c>
      <c r="AF101" s="226">
        <v>10</v>
      </c>
      <c r="AG101" s="226">
        <v>10</v>
      </c>
      <c r="AH101" s="226" t="s">
        <v>47</v>
      </c>
      <c r="AI101" s="226" t="s">
        <v>48</v>
      </c>
      <c r="AJ101" s="227">
        <f>'Proyección Comunitaria'!$L$240</f>
        <v>40568795</v>
      </c>
    </row>
    <row r="102" spans="1:36" x14ac:dyDescent="0.3">
      <c r="A102" s="226" t="s">
        <v>38</v>
      </c>
      <c r="B102" s="226" t="s">
        <v>39</v>
      </c>
      <c r="C102" s="226">
        <v>900937890</v>
      </c>
      <c r="D102" s="226" t="s">
        <v>40</v>
      </c>
      <c r="E102" s="226">
        <v>27</v>
      </c>
      <c r="F102" s="226" t="s">
        <v>74</v>
      </c>
      <c r="G102" s="226">
        <v>27001</v>
      </c>
      <c r="H102" s="226" t="s">
        <v>75</v>
      </c>
      <c r="I102" s="226" t="s">
        <v>74</v>
      </c>
      <c r="J102" s="226" t="s">
        <v>41</v>
      </c>
      <c r="K102" s="226">
        <v>79334</v>
      </c>
      <c r="L102" s="226">
        <v>27002682023</v>
      </c>
      <c r="M102" s="226">
        <v>27</v>
      </c>
      <c r="N102" s="226" t="s">
        <v>107</v>
      </c>
      <c r="O102" s="2">
        <v>2725000122250</v>
      </c>
      <c r="P102" s="226" t="s">
        <v>545</v>
      </c>
      <c r="Q102" s="226" t="s">
        <v>208</v>
      </c>
      <c r="R102" s="226" t="s">
        <v>56</v>
      </c>
      <c r="S102" s="226">
        <v>27</v>
      </c>
      <c r="T102" s="226" t="s">
        <v>107</v>
      </c>
      <c r="U102" s="226">
        <v>27250</v>
      </c>
      <c r="V102" s="226" t="s">
        <v>218</v>
      </c>
      <c r="W102" s="226" t="s">
        <v>43</v>
      </c>
      <c r="X102" s="226" t="s">
        <v>44</v>
      </c>
      <c r="Y102" s="226" t="s">
        <v>45</v>
      </c>
      <c r="Z102" s="226">
        <v>1</v>
      </c>
      <c r="AA102" s="226" t="s">
        <v>546</v>
      </c>
      <c r="AB102" s="226" t="s">
        <v>547</v>
      </c>
      <c r="AC102" s="226" t="s">
        <v>0</v>
      </c>
      <c r="AD102" s="226" t="s">
        <v>76</v>
      </c>
      <c r="AE102" s="226" t="s">
        <v>44</v>
      </c>
      <c r="AF102" s="226">
        <v>10</v>
      </c>
      <c r="AG102" s="226">
        <v>10</v>
      </c>
      <c r="AH102" s="226" t="s">
        <v>47</v>
      </c>
      <c r="AI102" s="226" t="s">
        <v>48</v>
      </c>
      <c r="AJ102" s="227">
        <f>'Proyección Comunitaria'!$L$240</f>
        <v>40568795</v>
      </c>
    </row>
    <row r="103" spans="1:36" x14ac:dyDescent="0.3">
      <c r="A103" s="226" t="s">
        <v>38</v>
      </c>
      <c r="B103" s="226" t="s">
        <v>39</v>
      </c>
      <c r="C103" s="226">
        <v>900937890</v>
      </c>
      <c r="D103" s="226" t="s">
        <v>40</v>
      </c>
      <c r="E103" s="226">
        <v>27</v>
      </c>
      <c r="F103" s="226" t="s">
        <v>74</v>
      </c>
      <c r="G103" s="226">
        <v>27001</v>
      </c>
      <c r="H103" s="226" t="s">
        <v>75</v>
      </c>
      <c r="I103" s="226" t="s">
        <v>74</v>
      </c>
      <c r="J103" s="226" t="s">
        <v>41</v>
      </c>
      <c r="K103" s="226">
        <v>79334</v>
      </c>
      <c r="L103" s="226">
        <v>27002682023</v>
      </c>
      <c r="M103" s="226">
        <v>27</v>
      </c>
      <c r="N103" s="226" t="s">
        <v>107</v>
      </c>
      <c r="O103" s="2">
        <v>2725000122396</v>
      </c>
      <c r="P103" s="226" t="s">
        <v>548</v>
      </c>
      <c r="Q103" s="226" t="s">
        <v>208</v>
      </c>
      <c r="R103" s="226" t="s">
        <v>42</v>
      </c>
      <c r="S103" s="226">
        <v>27</v>
      </c>
      <c r="T103" s="226" t="s">
        <v>107</v>
      </c>
      <c r="U103" s="226">
        <v>27250</v>
      </c>
      <c r="V103" s="226" t="s">
        <v>218</v>
      </c>
      <c r="W103" s="226" t="s">
        <v>43</v>
      </c>
      <c r="X103" s="226" t="s">
        <v>44</v>
      </c>
      <c r="Y103" s="226" t="s">
        <v>45</v>
      </c>
      <c r="Z103" s="226">
        <v>1</v>
      </c>
      <c r="AA103" s="226" t="s">
        <v>549</v>
      </c>
      <c r="AB103" s="226" t="s">
        <v>550</v>
      </c>
      <c r="AC103" s="226" t="s">
        <v>0</v>
      </c>
      <c r="AD103" s="226" t="s">
        <v>76</v>
      </c>
      <c r="AE103" s="226" t="s">
        <v>44</v>
      </c>
      <c r="AF103" s="226">
        <v>10</v>
      </c>
      <c r="AG103" s="226">
        <v>10</v>
      </c>
      <c r="AH103" s="226" t="s">
        <v>47</v>
      </c>
      <c r="AI103" s="226" t="s">
        <v>48</v>
      </c>
      <c r="AJ103" s="227">
        <f>'Proyección Comunitaria'!$L$240</f>
        <v>40568795</v>
      </c>
    </row>
    <row r="104" spans="1:36" x14ac:dyDescent="0.3">
      <c r="A104" s="226" t="s">
        <v>38</v>
      </c>
      <c r="B104" s="226" t="s">
        <v>39</v>
      </c>
      <c r="C104" s="226">
        <v>900191762</v>
      </c>
      <c r="D104" s="226" t="s">
        <v>55</v>
      </c>
      <c r="E104" s="226">
        <v>27</v>
      </c>
      <c r="F104" s="226" t="s">
        <v>74</v>
      </c>
      <c r="G104" s="226">
        <v>27615</v>
      </c>
      <c r="H104" s="226" t="s">
        <v>160</v>
      </c>
      <c r="I104" s="226" t="s">
        <v>74</v>
      </c>
      <c r="J104" s="226" t="s">
        <v>41</v>
      </c>
      <c r="K104" s="226">
        <v>79146</v>
      </c>
      <c r="L104" s="226">
        <v>27002632023</v>
      </c>
      <c r="M104" s="226">
        <v>27</v>
      </c>
      <c r="N104" s="226" t="s">
        <v>107</v>
      </c>
      <c r="O104" s="2">
        <v>2742500082979</v>
      </c>
      <c r="P104" s="226" t="s">
        <v>551</v>
      </c>
      <c r="Q104" s="226" t="s">
        <v>205</v>
      </c>
      <c r="R104" s="226" t="s">
        <v>42</v>
      </c>
      <c r="S104" s="226">
        <v>27</v>
      </c>
      <c r="T104" s="226" t="s">
        <v>107</v>
      </c>
      <c r="U104" s="226">
        <v>27425</v>
      </c>
      <c r="V104" s="226" t="s">
        <v>240</v>
      </c>
      <c r="W104" s="226" t="s">
        <v>43</v>
      </c>
      <c r="X104" s="226" t="s">
        <v>44</v>
      </c>
      <c r="Y104" s="226" t="s">
        <v>45</v>
      </c>
      <c r="Z104" s="226">
        <v>1</v>
      </c>
      <c r="AA104" s="226" t="s">
        <v>552</v>
      </c>
      <c r="AB104" s="226" t="s">
        <v>553</v>
      </c>
      <c r="AC104" s="226" t="s">
        <v>0</v>
      </c>
      <c r="AD104" s="226" t="s">
        <v>76</v>
      </c>
      <c r="AE104" s="226" t="s">
        <v>44</v>
      </c>
      <c r="AF104" s="226">
        <v>10</v>
      </c>
      <c r="AG104" s="226">
        <v>10</v>
      </c>
      <c r="AH104" s="226" t="s">
        <v>47</v>
      </c>
      <c r="AI104" s="226" t="s">
        <v>48</v>
      </c>
      <c r="AJ104" s="227">
        <f>'Proyección Comunitaria'!$L$240</f>
        <v>40568795</v>
      </c>
    </row>
    <row r="105" spans="1:36" x14ac:dyDescent="0.3">
      <c r="A105" s="226" t="s">
        <v>38</v>
      </c>
      <c r="B105" s="226" t="s">
        <v>39</v>
      </c>
      <c r="C105" s="226">
        <v>900191762</v>
      </c>
      <c r="D105" s="226" t="s">
        <v>55</v>
      </c>
      <c r="E105" s="226">
        <v>27</v>
      </c>
      <c r="F105" s="226" t="s">
        <v>74</v>
      </c>
      <c r="G105" s="226">
        <v>27615</v>
      </c>
      <c r="H105" s="226" t="s">
        <v>160</v>
      </c>
      <c r="I105" s="226" t="s">
        <v>74</v>
      </c>
      <c r="J105" s="226" t="s">
        <v>41</v>
      </c>
      <c r="K105" s="226">
        <v>79146</v>
      </c>
      <c r="L105" s="226">
        <v>27002632023</v>
      </c>
      <c r="M105" s="226">
        <v>27</v>
      </c>
      <c r="N105" s="226" t="s">
        <v>107</v>
      </c>
      <c r="O105" s="2">
        <v>2742500083366</v>
      </c>
      <c r="P105" s="226" t="s">
        <v>554</v>
      </c>
      <c r="Q105" s="226" t="s">
        <v>205</v>
      </c>
      <c r="R105" s="226" t="s">
        <v>56</v>
      </c>
      <c r="S105" s="226">
        <v>27</v>
      </c>
      <c r="T105" s="226" t="s">
        <v>107</v>
      </c>
      <c r="U105" s="226">
        <v>27425</v>
      </c>
      <c r="V105" s="226" t="s">
        <v>240</v>
      </c>
      <c r="W105" s="226" t="s">
        <v>43</v>
      </c>
      <c r="X105" s="226" t="s">
        <v>44</v>
      </c>
      <c r="Y105" s="226" t="s">
        <v>45</v>
      </c>
      <c r="Z105" s="226">
        <v>1</v>
      </c>
      <c r="AA105" s="226" t="s">
        <v>555</v>
      </c>
      <c r="AB105" s="226" t="s">
        <v>556</v>
      </c>
      <c r="AC105" s="226" t="s">
        <v>0</v>
      </c>
      <c r="AD105" s="226" t="s">
        <v>76</v>
      </c>
      <c r="AE105" s="226" t="s">
        <v>44</v>
      </c>
      <c r="AF105" s="226">
        <v>10</v>
      </c>
      <c r="AG105" s="226">
        <v>10</v>
      </c>
      <c r="AH105" s="226" t="s">
        <v>47</v>
      </c>
      <c r="AI105" s="226" t="s">
        <v>48</v>
      </c>
      <c r="AJ105" s="227">
        <f>'Proyección Comunitaria'!$L$240</f>
        <v>40568795</v>
      </c>
    </row>
    <row r="106" spans="1:36" x14ac:dyDescent="0.3">
      <c r="A106" s="226" t="s">
        <v>38</v>
      </c>
      <c r="B106" s="226" t="s">
        <v>39</v>
      </c>
      <c r="C106" s="226">
        <v>900191762</v>
      </c>
      <c r="D106" s="226" t="s">
        <v>55</v>
      </c>
      <c r="E106" s="226">
        <v>27</v>
      </c>
      <c r="F106" s="226" t="s">
        <v>74</v>
      </c>
      <c r="G106" s="226">
        <v>27615</v>
      </c>
      <c r="H106" s="226" t="s">
        <v>160</v>
      </c>
      <c r="I106" s="226" t="s">
        <v>74</v>
      </c>
      <c r="J106" s="226" t="s">
        <v>41</v>
      </c>
      <c r="K106" s="226">
        <v>79146</v>
      </c>
      <c r="L106" s="226">
        <v>27002632023</v>
      </c>
      <c r="M106" s="226">
        <v>27</v>
      </c>
      <c r="N106" s="226" t="s">
        <v>107</v>
      </c>
      <c r="O106" s="2">
        <v>2742500083385</v>
      </c>
      <c r="P106" s="226" t="s">
        <v>557</v>
      </c>
      <c r="Q106" s="226" t="s">
        <v>205</v>
      </c>
      <c r="R106" s="226" t="s">
        <v>56</v>
      </c>
      <c r="S106" s="226">
        <v>27</v>
      </c>
      <c r="T106" s="226" t="s">
        <v>107</v>
      </c>
      <c r="U106" s="226">
        <v>27425</v>
      </c>
      <c r="V106" s="226" t="s">
        <v>240</v>
      </c>
      <c r="W106" s="226" t="s">
        <v>43</v>
      </c>
      <c r="X106" s="226" t="s">
        <v>44</v>
      </c>
      <c r="Y106" s="226" t="s">
        <v>45</v>
      </c>
      <c r="Z106" s="226">
        <v>1</v>
      </c>
      <c r="AA106" s="226" t="s">
        <v>558</v>
      </c>
      <c r="AB106" s="226" t="s">
        <v>559</v>
      </c>
      <c r="AC106" s="226" t="s">
        <v>0</v>
      </c>
      <c r="AD106" s="226" t="s">
        <v>76</v>
      </c>
      <c r="AE106" s="226" t="s">
        <v>44</v>
      </c>
      <c r="AF106" s="226">
        <v>10</v>
      </c>
      <c r="AG106" s="226">
        <v>10</v>
      </c>
      <c r="AH106" s="226" t="s">
        <v>47</v>
      </c>
      <c r="AI106" s="226" t="s">
        <v>48</v>
      </c>
      <c r="AJ106" s="227">
        <f>'Proyección Comunitaria'!$L$240</f>
        <v>40568795</v>
      </c>
    </row>
    <row r="107" spans="1:36" x14ac:dyDescent="0.3">
      <c r="A107" s="226" t="s">
        <v>38</v>
      </c>
      <c r="B107" s="226" t="s">
        <v>39</v>
      </c>
      <c r="C107" s="226">
        <v>900191762</v>
      </c>
      <c r="D107" s="226" t="s">
        <v>55</v>
      </c>
      <c r="E107" s="226">
        <v>27</v>
      </c>
      <c r="F107" s="226" t="s">
        <v>74</v>
      </c>
      <c r="G107" s="226">
        <v>27615</v>
      </c>
      <c r="H107" s="226" t="s">
        <v>160</v>
      </c>
      <c r="I107" s="226" t="s">
        <v>74</v>
      </c>
      <c r="J107" s="226" t="s">
        <v>41</v>
      </c>
      <c r="K107" s="226">
        <v>79146</v>
      </c>
      <c r="L107" s="226">
        <v>27002632023</v>
      </c>
      <c r="M107" s="226">
        <v>27</v>
      </c>
      <c r="N107" s="226" t="s">
        <v>107</v>
      </c>
      <c r="O107" s="2">
        <v>2742500083386</v>
      </c>
      <c r="P107" s="226" t="s">
        <v>560</v>
      </c>
      <c r="Q107" s="226" t="s">
        <v>205</v>
      </c>
      <c r="R107" s="226" t="s">
        <v>56</v>
      </c>
      <c r="S107" s="226">
        <v>27</v>
      </c>
      <c r="T107" s="226" t="s">
        <v>107</v>
      </c>
      <c r="U107" s="226">
        <v>27425</v>
      </c>
      <c r="V107" s="226" t="s">
        <v>240</v>
      </c>
      <c r="W107" s="226" t="s">
        <v>43</v>
      </c>
      <c r="X107" s="226" t="s">
        <v>44</v>
      </c>
      <c r="Y107" s="226" t="s">
        <v>45</v>
      </c>
      <c r="Z107" s="226">
        <v>1</v>
      </c>
      <c r="AA107" s="226" t="s">
        <v>561</v>
      </c>
      <c r="AB107" s="226" t="s">
        <v>562</v>
      </c>
      <c r="AC107" s="226" t="s">
        <v>0</v>
      </c>
      <c r="AD107" s="226" t="s">
        <v>76</v>
      </c>
      <c r="AE107" s="226" t="s">
        <v>44</v>
      </c>
      <c r="AF107" s="226">
        <v>10</v>
      </c>
      <c r="AG107" s="226">
        <v>10</v>
      </c>
      <c r="AH107" s="226" t="s">
        <v>47</v>
      </c>
      <c r="AI107" s="226" t="s">
        <v>48</v>
      </c>
      <c r="AJ107" s="227">
        <f>'Proyección Comunitaria'!$L$240</f>
        <v>40568795</v>
      </c>
    </row>
    <row r="108" spans="1:36" x14ac:dyDescent="0.3">
      <c r="A108" s="226" t="s">
        <v>38</v>
      </c>
      <c r="B108" s="226" t="s">
        <v>39</v>
      </c>
      <c r="C108" s="226">
        <v>900191762</v>
      </c>
      <c r="D108" s="226" t="s">
        <v>55</v>
      </c>
      <c r="E108" s="226">
        <v>27</v>
      </c>
      <c r="F108" s="226" t="s">
        <v>74</v>
      </c>
      <c r="G108" s="226">
        <v>27615</v>
      </c>
      <c r="H108" s="226" t="s">
        <v>160</v>
      </c>
      <c r="I108" s="226" t="s">
        <v>74</v>
      </c>
      <c r="J108" s="226" t="s">
        <v>41</v>
      </c>
      <c r="K108" s="226">
        <v>79146</v>
      </c>
      <c r="L108" s="226">
        <v>27002632023</v>
      </c>
      <c r="M108" s="226">
        <v>27</v>
      </c>
      <c r="N108" s="226" t="s">
        <v>107</v>
      </c>
      <c r="O108" s="2">
        <v>2742500083392</v>
      </c>
      <c r="P108" s="226" t="s">
        <v>563</v>
      </c>
      <c r="Q108" s="226" t="s">
        <v>205</v>
      </c>
      <c r="R108" s="226" t="s">
        <v>42</v>
      </c>
      <c r="S108" s="226">
        <v>27</v>
      </c>
      <c r="T108" s="226" t="s">
        <v>107</v>
      </c>
      <c r="U108" s="226">
        <v>27425</v>
      </c>
      <c r="V108" s="226" t="s">
        <v>240</v>
      </c>
      <c r="W108" s="226" t="s">
        <v>43</v>
      </c>
      <c r="X108" s="226" t="s">
        <v>44</v>
      </c>
      <c r="Y108" s="226" t="s">
        <v>45</v>
      </c>
      <c r="Z108" s="226">
        <v>1</v>
      </c>
      <c r="AA108" s="226" t="s">
        <v>564</v>
      </c>
      <c r="AB108" s="226" t="s">
        <v>565</v>
      </c>
      <c r="AC108" s="226" t="s">
        <v>0</v>
      </c>
      <c r="AD108" s="226" t="s">
        <v>76</v>
      </c>
      <c r="AE108" s="226" t="s">
        <v>44</v>
      </c>
      <c r="AF108" s="226">
        <v>10</v>
      </c>
      <c r="AG108" s="226">
        <v>10</v>
      </c>
      <c r="AH108" s="226" t="s">
        <v>47</v>
      </c>
      <c r="AI108" s="226" t="s">
        <v>48</v>
      </c>
      <c r="AJ108" s="227">
        <f>'Proyección Comunitaria'!$L$240</f>
        <v>40568795</v>
      </c>
    </row>
    <row r="109" spans="1:36" x14ac:dyDescent="0.3">
      <c r="A109" s="226" t="s">
        <v>38</v>
      </c>
      <c r="B109" s="226" t="s">
        <v>39</v>
      </c>
      <c r="C109" s="226">
        <v>900191762</v>
      </c>
      <c r="D109" s="226" t="s">
        <v>55</v>
      </c>
      <c r="E109" s="226">
        <v>27</v>
      </c>
      <c r="F109" s="226" t="s">
        <v>74</v>
      </c>
      <c r="G109" s="226">
        <v>27615</v>
      </c>
      <c r="H109" s="226" t="s">
        <v>160</v>
      </c>
      <c r="I109" s="226" t="s">
        <v>74</v>
      </c>
      <c r="J109" s="226" t="s">
        <v>41</v>
      </c>
      <c r="K109" s="226">
        <v>79146</v>
      </c>
      <c r="L109" s="226">
        <v>27002632023</v>
      </c>
      <c r="M109" s="226">
        <v>27</v>
      </c>
      <c r="N109" s="226" t="s">
        <v>107</v>
      </c>
      <c r="O109" s="2">
        <v>2742500083401</v>
      </c>
      <c r="P109" s="226" t="s">
        <v>566</v>
      </c>
      <c r="Q109" s="226" t="s">
        <v>205</v>
      </c>
      <c r="R109" s="226" t="s">
        <v>56</v>
      </c>
      <c r="S109" s="226">
        <v>27</v>
      </c>
      <c r="T109" s="226" t="s">
        <v>107</v>
      </c>
      <c r="U109" s="226">
        <v>27425</v>
      </c>
      <c r="V109" s="226" t="s">
        <v>240</v>
      </c>
      <c r="W109" s="226" t="s">
        <v>43</v>
      </c>
      <c r="X109" s="226" t="s">
        <v>44</v>
      </c>
      <c r="Y109" s="226" t="s">
        <v>45</v>
      </c>
      <c r="Z109" s="226">
        <v>1</v>
      </c>
      <c r="AA109" s="226" t="s">
        <v>567</v>
      </c>
      <c r="AB109" s="226" t="s">
        <v>568</v>
      </c>
      <c r="AC109" s="226" t="s">
        <v>0</v>
      </c>
      <c r="AD109" s="226" t="s">
        <v>76</v>
      </c>
      <c r="AE109" s="226" t="s">
        <v>44</v>
      </c>
      <c r="AF109" s="226">
        <v>10</v>
      </c>
      <c r="AG109" s="226">
        <v>10</v>
      </c>
      <c r="AH109" s="226" t="s">
        <v>47</v>
      </c>
      <c r="AI109" s="226" t="s">
        <v>48</v>
      </c>
      <c r="AJ109" s="227">
        <f>'Proyección Comunitaria'!$L$240</f>
        <v>40568795</v>
      </c>
    </row>
    <row r="110" spans="1:36" x14ac:dyDescent="0.3">
      <c r="A110" s="226" t="s">
        <v>38</v>
      </c>
      <c r="B110" s="226" t="s">
        <v>39</v>
      </c>
      <c r="C110" s="226">
        <v>900191762</v>
      </c>
      <c r="D110" s="226" t="s">
        <v>55</v>
      </c>
      <c r="E110" s="226">
        <v>27</v>
      </c>
      <c r="F110" s="226" t="s">
        <v>74</v>
      </c>
      <c r="G110" s="226">
        <v>27615</v>
      </c>
      <c r="H110" s="226" t="s">
        <v>160</v>
      </c>
      <c r="I110" s="226" t="s">
        <v>74</v>
      </c>
      <c r="J110" s="226" t="s">
        <v>41</v>
      </c>
      <c r="K110" s="226">
        <v>79146</v>
      </c>
      <c r="L110" s="226">
        <v>27002632023</v>
      </c>
      <c r="M110" s="226">
        <v>27</v>
      </c>
      <c r="N110" s="226" t="s">
        <v>107</v>
      </c>
      <c r="O110" s="2">
        <v>2742500083410</v>
      </c>
      <c r="P110" s="226" t="s">
        <v>569</v>
      </c>
      <c r="Q110" s="226" t="s">
        <v>205</v>
      </c>
      <c r="R110" s="226" t="s">
        <v>42</v>
      </c>
      <c r="S110" s="226">
        <v>27</v>
      </c>
      <c r="T110" s="226" t="s">
        <v>107</v>
      </c>
      <c r="U110" s="226">
        <v>27425</v>
      </c>
      <c r="V110" s="226" t="s">
        <v>240</v>
      </c>
      <c r="W110" s="226" t="s">
        <v>43</v>
      </c>
      <c r="X110" s="226" t="s">
        <v>44</v>
      </c>
      <c r="Y110" s="226" t="s">
        <v>45</v>
      </c>
      <c r="Z110" s="226">
        <v>1</v>
      </c>
      <c r="AA110" s="226" t="s">
        <v>570</v>
      </c>
      <c r="AB110" s="226" t="s">
        <v>571</v>
      </c>
      <c r="AC110" s="226" t="s">
        <v>0</v>
      </c>
      <c r="AD110" s="226" t="s">
        <v>76</v>
      </c>
      <c r="AE110" s="226" t="s">
        <v>44</v>
      </c>
      <c r="AF110" s="226">
        <v>10</v>
      </c>
      <c r="AG110" s="226" t="s">
        <v>41</v>
      </c>
      <c r="AH110" s="226" t="s">
        <v>47</v>
      </c>
      <c r="AI110" s="226" t="s">
        <v>48</v>
      </c>
      <c r="AJ110" s="227">
        <f>'Proyección Comunitaria'!$L$240</f>
        <v>40568795</v>
      </c>
    </row>
    <row r="111" spans="1:36" x14ac:dyDescent="0.3">
      <c r="A111" s="226" t="s">
        <v>38</v>
      </c>
      <c r="B111" s="226" t="s">
        <v>39</v>
      </c>
      <c r="C111" s="226">
        <v>900191762</v>
      </c>
      <c r="D111" s="226" t="s">
        <v>55</v>
      </c>
      <c r="E111" s="226">
        <v>27</v>
      </c>
      <c r="F111" s="226" t="s">
        <v>74</v>
      </c>
      <c r="G111" s="226">
        <v>27615</v>
      </c>
      <c r="H111" s="226" t="s">
        <v>160</v>
      </c>
      <c r="I111" s="226" t="s">
        <v>74</v>
      </c>
      <c r="J111" s="226" t="s">
        <v>41</v>
      </c>
      <c r="K111" s="226">
        <v>79146</v>
      </c>
      <c r="L111" s="226">
        <v>27002632023</v>
      </c>
      <c r="M111" s="226">
        <v>27</v>
      </c>
      <c r="N111" s="226" t="s">
        <v>107</v>
      </c>
      <c r="O111" s="2">
        <v>2742500083414</v>
      </c>
      <c r="P111" s="226" t="s">
        <v>572</v>
      </c>
      <c r="Q111" s="226" t="s">
        <v>205</v>
      </c>
      <c r="R111" s="226" t="s">
        <v>42</v>
      </c>
      <c r="S111" s="226">
        <v>27</v>
      </c>
      <c r="T111" s="226" t="s">
        <v>107</v>
      </c>
      <c r="U111" s="226">
        <v>27425</v>
      </c>
      <c r="V111" s="226" t="s">
        <v>240</v>
      </c>
      <c r="W111" s="226" t="s">
        <v>43</v>
      </c>
      <c r="X111" s="226" t="s">
        <v>44</v>
      </c>
      <c r="Y111" s="226" t="s">
        <v>45</v>
      </c>
      <c r="Z111" s="226">
        <v>1</v>
      </c>
      <c r="AA111" s="226" t="s">
        <v>573</v>
      </c>
      <c r="AB111" s="226" t="s">
        <v>574</v>
      </c>
      <c r="AC111" s="226" t="s">
        <v>0</v>
      </c>
      <c r="AD111" s="226" t="s">
        <v>76</v>
      </c>
      <c r="AE111" s="226" t="s">
        <v>44</v>
      </c>
      <c r="AF111" s="226">
        <v>10</v>
      </c>
      <c r="AG111" s="226">
        <v>10</v>
      </c>
      <c r="AH111" s="226" t="s">
        <v>47</v>
      </c>
      <c r="AI111" s="226" t="s">
        <v>48</v>
      </c>
      <c r="AJ111" s="227">
        <f>'Proyección Comunitaria'!$L$240</f>
        <v>40568795</v>
      </c>
    </row>
    <row r="112" spans="1:36" x14ac:dyDescent="0.3">
      <c r="A112" s="226" t="s">
        <v>38</v>
      </c>
      <c r="B112" s="226" t="s">
        <v>39</v>
      </c>
      <c r="C112" s="226">
        <v>900191762</v>
      </c>
      <c r="D112" s="226" t="s">
        <v>55</v>
      </c>
      <c r="E112" s="226">
        <v>27</v>
      </c>
      <c r="F112" s="226" t="s">
        <v>74</v>
      </c>
      <c r="G112" s="226">
        <v>27615</v>
      </c>
      <c r="H112" s="226" t="s">
        <v>160</v>
      </c>
      <c r="I112" s="226" t="s">
        <v>74</v>
      </c>
      <c r="J112" s="226" t="s">
        <v>41</v>
      </c>
      <c r="K112" s="226">
        <v>79146</v>
      </c>
      <c r="L112" s="226">
        <v>27002632023</v>
      </c>
      <c r="M112" s="226">
        <v>27</v>
      </c>
      <c r="N112" s="226" t="s">
        <v>107</v>
      </c>
      <c r="O112" s="2">
        <v>2742500083433</v>
      </c>
      <c r="P112" s="226" t="s">
        <v>575</v>
      </c>
      <c r="Q112" s="226" t="s">
        <v>205</v>
      </c>
      <c r="R112" s="226" t="s">
        <v>56</v>
      </c>
      <c r="S112" s="226">
        <v>27</v>
      </c>
      <c r="T112" s="226" t="s">
        <v>107</v>
      </c>
      <c r="U112" s="226">
        <v>27425</v>
      </c>
      <c r="V112" s="226" t="s">
        <v>240</v>
      </c>
      <c r="W112" s="226" t="s">
        <v>43</v>
      </c>
      <c r="X112" s="226" t="s">
        <v>44</v>
      </c>
      <c r="Y112" s="226" t="s">
        <v>45</v>
      </c>
      <c r="Z112" s="226">
        <v>1</v>
      </c>
      <c r="AA112" s="226" t="s">
        <v>576</v>
      </c>
      <c r="AB112" s="226" t="s">
        <v>577</v>
      </c>
      <c r="AC112" s="226" t="s">
        <v>0</v>
      </c>
      <c r="AD112" s="226" t="s">
        <v>76</v>
      </c>
      <c r="AE112" s="226" t="s">
        <v>44</v>
      </c>
      <c r="AF112" s="226">
        <v>10</v>
      </c>
      <c r="AG112" s="226">
        <v>10</v>
      </c>
      <c r="AH112" s="226" t="s">
        <v>47</v>
      </c>
      <c r="AI112" s="226" t="s">
        <v>48</v>
      </c>
      <c r="AJ112" s="227">
        <f>'Proyección Comunitaria'!$L$240</f>
        <v>40568795</v>
      </c>
    </row>
    <row r="113" spans="1:36" x14ac:dyDescent="0.3">
      <c r="A113" s="226" t="s">
        <v>38</v>
      </c>
      <c r="B113" s="226" t="s">
        <v>39</v>
      </c>
      <c r="C113" s="226">
        <v>900191762</v>
      </c>
      <c r="D113" s="226" t="s">
        <v>55</v>
      </c>
      <c r="E113" s="226">
        <v>27</v>
      </c>
      <c r="F113" s="226" t="s">
        <v>74</v>
      </c>
      <c r="G113" s="226">
        <v>27615</v>
      </c>
      <c r="H113" s="226" t="s">
        <v>160</v>
      </c>
      <c r="I113" s="226" t="s">
        <v>74</v>
      </c>
      <c r="J113" s="226" t="s">
        <v>41</v>
      </c>
      <c r="K113" s="226">
        <v>79146</v>
      </c>
      <c r="L113" s="226">
        <v>27002632023</v>
      </c>
      <c r="M113" s="226">
        <v>27</v>
      </c>
      <c r="N113" s="226" t="s">
        <v>107</v>
      </c>
      <c r="O113" s="2">
        <v>2742500083443</v>
      </c>
      <c r="P113" s="226" t="s">
        <v>578</v>
      </c>
      <c r="Q113" s="226" t="s">
        <v>205</v>
      </c>
      <c r="R113" s="226" t="s">
        <v>56</v>
      </c>
      <c r="S113" s="226">
        <v>27</v>
      </c>
      <c r="T113" s="226" t="s">
        <v>107</v>
      </c>
      <c r="U113" s="226">
        <v>27425</v>
      </c>
      <c r="V113" s="226" t="s">
        <v>240</v>
      </c>
      <c r="W113" s="226" t="s">
        <v>43</v>
      </c>
      <c r="X113" s="226" t="s">
        <v>44</v>
      </c>
      <c r="Y113" s="226" t="s">
        <v>45</v>
      </c>
      <c r="Z113" s="226">
        <v>1</v>
      </c>
      <c r="AA113" s="226" t="s">
        <v>552</v>
      </c>
      <c r="AB113" s="226" t="s">
        <v>553</v>
      </c>
      <c r="AC113" s="226" t="s">
        <v>0</v>
      </c>
      <c r="AD113" s="226" t="s">
        <v>76</v>
      </c>
      <c r="AE113" s="226" t="s">
        <v>44</v>
      </c>
      <c r="AF113" s="226">
        <v>10</v>
      </c>
      <c r="AG113" s="226">
        <v>10</v>
      </c>
      <c r="AH113" s="226" t="s">
        <v>47</v>
      </c>
      <c r="AI113" s="226" t="s">
        <v>48</v>
      </c>
      <c r="AJ113" s="227">
        <f>'Proyección Comunitaria'!$L$240</f>
        <v>40568795</v>
      </c>
    </row>
    <row r="114" spans="1:36" x14ac:dyDescent="0.3">
      <c r="A114" s="226" t="s">
        <v>38</v>
      </c>
      <c r="B114" s="226" t="s">
        <v>39</v>
      </c>
      <c r="C114" s="226">
        <v>900191762</v>
      </c>
      <c r="D114" s="226" t="s">
        <v>55</v>
      </c>
      <c r="E114" s="226">
        <v>27</v>
      </c>
      <c r="F114" s="226" t="s">
        <v>74</v>
      </c>
      <c r="G114" s="226">
        <v>27615</v>
      </c>
      <c r="H114" s="226" t="s">
        <v>160</v>
      </c>
      <c r="I114" s="226" t="s">
        <v>74</v>
      </c>
      <c r="J114" s="226" t="s">
        <v>41</v>
      </c>
      <c r="K114" s="226">
        <v>79146</v>
      </c>
      <c r="L114" s="226">
        <v>27002632023</v>
      </c>
      <c r="M114" s="226">
        <v>27</v>
      </c>
      <c r="N114" s="226" t="s">
        <v>107</v>
      </c>
      <c r="O114" s="2">
        <v>2742500083449</v>
      </c>
      <c r="P114" s="226" t="s">
        <v>579</v>
      </c>
      <c r="Q114" s="226" t="s">
        <v>205</v>
      </c>
      <c r="R114" s="226" t="s">
        <v>56</v>
      </c>
      <c r="S114" s="226">
        <v>27</v>
      </c>
      <c r="T114" s="226" t="s">
        <v>107</v>
      </c>
      <c r="U114" s="226">
        <v>27425</v>
      </c>
      <c r="V114" s="226" t="s">
        <v>240</v>
      </c>
      <c r="W114" s="226" t="s">
        <v>43</v>
      </c>
      <c r="X114" s="226" t="s">
        <v>44</v>
      </c>
      <c r="Y114" s="226" t="s">
        <v>45</v>
      </c>
      <c r="Z114" s="226">
        <v>1</v>
      </c>
      <c r="AA114" s="226" t="s">
        <v>580</v>
      </c>
      <c r="AB114" s="226" t="s">
        <v>581</v>
      </c>
      <c r="AC114" s="226" t="s">
        <v>0</v>
      </c>
      <c r="AD114" s="226" t="s">
        <v>76</v>
      </c>
      <c r="AE114" s="226" t="s">
        <v>44</v>
      </c>
      <c r="AF114" s="226">
        <v>10</v>
      </c>
      <c r="AG114" s="226" t="s">
        <v>41</v>
      </c>
      <c r="AH114" s="226" t="s">
        <v>47</v>
      </c>
      <c r="AI114" s="226" t="s">
        <v>48</v>
      </c>
      <c r="AJ114" s="227">
        <f>'Proyección Comunitaria'!$L$240</f>
        <v>40568795</v>
      </c>
    </row>
    <row r="115" spans="1:36" x14ac:dyDescent="0.3">
      <c r="A115" s="226" t="s">
        <v>38</v>
      </c>
      <c r="B115" s="226" t="s">
        <v>39</v>
      </c>
      <c r="C115" s="226">
        <v>900191762</v>
      </c>
      <c r="D115" s="226" t="s">
        <v>55</v>
      </c>
      <c r="E115" s="226">
        <v>27</v>
      </c>
      <c r="F115" s="226" t="s">
        <v>74</v>
      </c>
      <c r="G115" s="226">
        <v>27615</v>
      </c>
      <c r="H115" s="226" t="s">
        <v>160</v>
      </c>
      <c r="I115" s="226" t="s">
        <v>74</v>
      </c>
      <c r="J115" s="226" t="s">
        <v>41</v>
      </c>
      <c r="K115" s="226">
        <v>79146</v>
      </c>
      <c r="L115" s="226">
        <v>27002632023</v>
      </c>
      <c r="M115" s="226">
        <v>27</v>
      </c>
      <c r="N115" s="226" t="s">
        <v>107</v>
      </c>
      <c r="O115" s="2">
        <v>2742500083466</v>
      </c>
      <c r="P115" s="226" t="s">
        <v>582</v>
      </c>
      <c r="Q115" s="226" t="s">
        <v>205</v>
      </c>
      <c r="R115" s="226" t="s">
        <v>56</v>
      </c>
      <c r="S115" s="226">
        <v>27</v>
      </c>
      <c r="T115" s="226" t="s">
        <v>107</v>
      </c>
      <c r="U115" s="226">
        <v>27425</v>
      </c>
      <c r="V115" s="226" t="s">
        <v>240</v>
      </c>
      <c r="W115" s="226" t="s">
        <v>43</v>
      </c>
      <c r="X115" s="226" t="s">
        <v>44</v>
      </c>
      <c r="Y115" s="226" t="s">
        <v>45</v>
      </c>
      <c r="Z115" s="226">
        <v>1</v>
      </c>
      <c r="AA115" s="226" t="s">
        <v>583</v>
      </c>
      <c r="AB115" s="226" t="s">
        <v>584</v>
      </c>
      <c r="AC115" s="226" t="s">
        <v>0</v>
      </c>
      <c r="AD115" s="226" t="s">
        <v>76</v>
      </c>
      <c r="AE115" s="226" t="s">
        <v>44</v>
      </c>
      <c r="AF115" s="226">
        <v>10</v>
      </c>
      <c r="AG115" s="226">
        <v>10</v>
      </c>
      <c r="AH115" s="226" t="s">
        <v>47</v>
      </c>
      <c r="AI115" s="226" t="s">
        <v>48</v>
      </c>
      <c r="AJ115" s="227">
        <f>'Proyección Comunitaria'!$L$240</f>
        <v>40568795</v>
      </c>
    </row>
    <row r="116" spans="1:36" x14ac:dyDescent="0.3">
      <c r="A116" s="226" t="s">
        <v>38</v>
      </c>
      <c r="B116" s="226" t="s">
        <v>39</v>
      </c>
      <c r="C116" s="226">
        <v>900191762</v>
      </c>
      <c r="D116" s="226" t="s">
        <v>55</v>
      </c>
      <c r="E116" s="226">
        <v>27</v>
      </c>
      <c r="F116" s="226" t="s">
        <v>74</v>
      </c>
      <c r="G116" s="226">
        <v>27615</v>
      </c>
      <c r="H116" s="226" t="s">
        <v>160</v>
      </c>
      <c r="I116" s="226" t="s">
        <v>74</v>
      </c>
      <c r="J116" s="226" t="s">
        <v>41</v>
      </c>
      <c r="K116" s="226">
        <v>79146</v>
      </c>
      <c r="L116" s="226">
        <v>27002632023</v>
      </c>
      <c r="M116" s="226">
        <v>27</v>
      </c>
      <c r="N116" s="226" t="s">
        <v>107</v>
      </c>
      <c r="O116" s="2">
        <v>2742500083471</v>
      </c>
      <c r="P116" s="226" t="s">
        <v>585</v>
      </c>
      <c r="Q116" s="226" t="s">
        <v>205</v>
      </c>
      <c r="R116" s="226" t="s">
        <v>56</v>
      </c>
      <c r="S116" s="226">
        <v>27</v>
      </c>
      <c r="T116" s="226" t="s">
        <v>107</v>
      </c>
      <c r="U116" s="226">
        <v>27425</v>
      </c>
      <c r="V116" s="226" t="s">
        <v>240</v>
      </c>
      <c r="W116" s="226" t="s">
        <v>43</v>
      </c>
      <c r="X116" s="226" t="s">
        <v>44</v>
      </c>
      <c r="Y116" s="226" t="s">
        <v>45</v>
      </c>
      <c r="Z116" s="226">
        <v>1</v>
      </c>
      <c r="AA116" s="226" t="s">
        <v>586</v>
      </c>
      <c r="AB116" s="226" t="s">
        <v>587</v>
      </c>
      <c r="AC116" s="226" t="s">
        <v>0</v>
      </c>
      <c r="AD116" s="226" t="s">
        <v>76</v>
      </c>
      <c r="AE116" s="226" t="s">
        <v>44</v>
      </c>
      <c r="AF116" s="226">
        <v>10</v>
      </c>
      <c r="AG116" s="226">
        <v>10</v>
      </c>
      <c r="AH116" s="226" t="s">
        <v>47</v>
      </c>
      <c r="AI116" s="226" t="s">
        <v>48</v>
      </c>
      <c r="AJ116" s="227">
        <f>'Proyección Comunitaria'!$L$240</f>
        <v>40568795</v>
      </c>
    </row>
    <row r="117" spans="1:36" x14ac:dyDescent="0.3">
      <c r="A117" s="226" t="s">
        <v>38</v>
      </c>
      <c r="B117" s="226" t="s">
        <v>39</v>
      </c>
      <c r="C117" s="226">
        <v>900191762</v>
      </c>
      <c r="D117" s="226" t="s">
        <v>55</v>
      </c>
      <c r="E117" s="226">
        <v>27</v>
      </c>
      <c r="F117" s="226" t="s">
        <v>74</v>
      </c>
      <c r="G117" s="226">
        <v>27615</v>
      </c>
      <c r="H117" s="226" t="s">
        <v>160</v>
      </c>
      <c r="I117" s="226" t="s">
        <v>74</v>
      </c>
      <c r="J117" s="226" t="s">
        <v>41</v>
      </c>
      <c r="K117" s="226">
        <v>79146</v>
      </c>
      <c r="L117" s="226">
        <v>27002632023</v>
      </c>
      <c r="M117" s="226">
        <v>27</v>
      </c>
      <c r="N117" s="226" t="s">
        <v>107</v>
      </c>
      <c r="O117" s="2">
        <v>2742500083474</v>
      </c>
      <c r="P117" s="226" t="s">
        <v>588</v>
      </c>
      <c r="Q117" s="226" t="s">
        <v>205</v>
      </c>
      <c r="R117" s="226" t="s">
        <v>56</v>
      </c>
      <c r="S117" s="226">
        <v>27</v>
      </c>
      <c r="T117" s="226" t="s">
        <v>107</v>
      </c>
      <c r="U117" s="226">
        <v>27425</v>
      </c>
      <c r="V117" s="226" t="s">
        <v>240</v>
      </c>
      <c r="W117" s="226" t="s">
        <v>43</v>
      </c>
      <c r="X117" s="226" t="s">
        <v>44</v>
      </c>
      <c r="Y117" s="226" t="s">
        <v>45</v>
      </c>
      <c r="Z117" s="226">
        <v>1</v>
      </c>
      <c r="AA117" s="226" t="s">
        <v>589</v>
      </c>
      <c r="AB117" s="226" t="s">
        <v>590</v>
      </c>
      <c r="AC117" s="226" t="s">
        <v>0</v>
      </c>
      <c r="AD117" s="226" t="s">
        <v>76</v>
      </c>
      <c r="AE117" s="226" t="s">
        <v>44</v>
      </c>
      <c r="AF117" s="226">
        <v>10</v>
      </c>
      <c r="AG117" s="226">
        <v>10</v>
      </c>
      <c r="AH117" s="226" t="s">
        <v>47</v>
      </c>
      <c r="AI117" s="226" t="s">
        <v>48</v>
      </c>
      <c r="AJ117" s="227">
        <f>'Proyección Comunitaria'!$L$240</f>
        <v>40568795</v>
      </c>
    </row>
    <row r="118" spans="1:36" x14ac:dyDescent="0.3">
      <c r="A118" s="226" t="s">
        <v>38</v>
      </c>
      <c r="B118" s="226" t="s">
        <v>39</v>
      </c>
      <c r="C118" s="226">
        <v>900191762</v>
      </c>
      <c r="D118" s="226" t="s">
        <v>55</v>
      </c>
      <c r="E118" s="226">
        <v>27</v>
      </c>
      <c r="F118" s="226" t="s">
        <v>74</v>
      </c>
      <c r="G118" s="226">
        <v>27615</v>
      </c>
      <c r="H118" s="226" t="s">
        <v>160</v>
      </c>
      <c r="I118" s="226" t="s">
        <v>74</v>
      </c>
      <c r="J118" s="226" t="s">
        <v>41</v>
      </c>
      <c r="K118" s="226">
        <v>79146</v>
      </c>
      <c r="L118" s="226">
        <v>27002632023</v>
      </c>
      <c r="M118" s="226">
        <v>27</v>
      </c>
      <c r="N118" s="226" t="s">
        <v>107</v>
      </c>
      <c r="O118" s="2">
        <v>2742500083479</v>
      </c>
      <c r="P118" s="226" t="s">
        <v>591</v>
      </c>
      <c r="Q118" s="226" t="s">
        <v>205</v>
      </c>
      <c r="R118" s="226" t="s">
        <v>56</v>
      </c>
      <c r="S118" s="226">
        <v>27</v>
      </c>
      <c r="T118" s="226" t="s">
        <v>107</v>
      </c>
      <c r="U118" s="226">
        <v>27425</v>
      </c>
      <c r="V118" s="226" t="s">
        <v>240</v>
      </c>
      <c r="W118" s="226" t="s">
        <v>43</v>
      </c>
      <c r="X118" s="226" t="s">
        <v>44</v>
      </c>
      <c r="Y118" s="226" t="s">
        <v>45</v>
      </c>
      <c r="Z118" s="226">
        <v>1</v>
      </c>
      <c r="AA118" s="226" t="s">
        <v>592</v>
      </c>
      <c r="AB118" s="226" t="s">
        <v>593</v>
      </c>
      <c r="AC118" s="226" t="s">
        <v>0</v>
      </c>
      <c r="AD118" s="226" t="s">
        <v>76</v>
      </c>
      <c r="AE118" s="226" t="s">
        <v>44</v>
      </c>
      <c r="AF118" s="226">
        <v>10</v>
      </c>
      <c r="AG118" s="226">
        <v>10</v>
      </c>
      <c r="AH118" s="226" t="s">
        <v>47</v>
      </c>
      <c r="AI118" s="226" t="s">
        <v>48</v>
      </c>
      <c r="AJ118" s="227">
        <f>'Proyección Comunitaria'!$L$240</f>
        <v>40568795</v>
      </c>
    </row>
    <row r="119" spans="1:36" x14ac:dyDescent="0.3">
      <c r="A119" s="226" t="s">
        <v>38</v>
      </c>
      <c r="B119" s="226" t="s">
        <v>39</v>
      </c>
      <c r="C119" s="226">
        <v>900191762</v>
      </c>
      <c r="D119" s="226" t="s">
        <v>55</v>
      </c>
      <c r="E119" s="226">
        <v>27</v>
      </c>
      <c r="F119" s="226" t="s">
        <v>74</v>
      </c>
      <c r="G119" s="226">
        <v>27615</v>
      </c>
      <c r="H119" s="226" t="s">
        <v>160</v>
      </c>
      <c r="I119" s="226" t="s">
        <v>74</v>
      </c>
      <c r="J119" s="226" t="s">
        <v>41</v>
      </c>
      <c r="K119" s="226">
        <v>79146</v>
      </c>
      <c r="L119" s="226">
        <v>27002632023</v>
      </c>
      <c r="M119" s="226">
        <v>27</v>
      </c>
      <c r="N119" s="226" t="s">
        <v>107</v>
      </c>
      <c r="O119" s="2">
        <v>2742500083481</v>
      </c>
      <c r="P119" s="226" t="s">
        <v>594</v>
      </c>
      <c r="Q119" s="226" t="s">
        <v>205</v>
      </c>
      <c r="R119" s="226" t="s">
        <v>56</v>
      </c>
      <c r="S119" s="226">
        <v>27</v>
      </c>
      <c r="T119" s="226" t="s">
        <v>107</v>
      </c>
      <c r="U119" s="226">
        <v>27425</v>
      </c>
      <c r="V119" s="226" t="s">
        <v>240</v>
      </c>
      <c r="W119" s="226" t="s">
        <v>43</v>
      </c>
      <c r="X119" s="226" t="s">
        <v>44</v>
      </c>
      <c r="Y119" s="226" t="s">
        <v>45</v>
      </c>
      <c r="Z119" s="226">
        <v>1</v>
      </c>
      <c r="AA119" s="226" t="s">
        <v>595</v>
      </c>
      <c r="AB119" s="226" t="s">
        <v>596</v>
      </c>
      <c r="AC119" s="226" t="s">
        <v>0</v>
      </c>
      <c r="AD119" s="226" t="s">
        <v>76</v>
      </c>
      <c r="AE119" s="226" t="s">
        <v>44</v>
      </c>
      <c r="AF119" s="226">
        <v>10</v>
      </c>
      <c r="AG119" s="226">
        <v>10</v>
      </c>
      <c r="AH119" s="226" t="s">
        <v>47</v>
      </c>
      <c r="AI119" s="226" t="s">
        <v>48</v>
      </c>
      <c r="AJ119" s="227">
        <f>'Proyección Comunitaria'!$L$240</f>
        <v>40568795</v>
      </c>
    </row>
    <row r="120" spans="1:36" x14ac:dyDescent="0.3">
      <c r="A120" s="226" t="s">
        <v>38</v>
      </c>
      <c r="B120" s="226" t="s">
        <v>39</v>
      </c>
      <c r="C120" s="226">
        <v>900191762</v>
      </c>
      <c r="D120" s="226" t="s">
        <v>55</v>
      </c>
      <c r="E120" s="226">
        <v>27</v>
      </c>
      <c r="F120" s="226" t="s">
        <v>74</v>
      </c>
      <c r="G120" s="226">
        <v>27615</v>
      </c>
      <c r="H120" s="226" t="s">
        <v>160</v>
      </c>
      <c r="I120" s="226" t="s">
        <v>74</v>
      </c>
      <c r="J120" s="226" t="s">
        <v>41</v>
      </c>
      <c r="K120" s="226">
        <v>79146</v>
      </c>
      <c r="L120" s="226">
        <v>27002632023</v>
      </c>
      <c r="M120" s="226">
        <v>27</v>
      </c>
      <c r="N120" s="226" t="s">
        <v>107</v>
      </c>
      <c r="O120" s="2">
        <v>2742500089386</v>
      </c>
      <c r="P120" s="226" t="s">
        <v>597</v>
      </c>
      <c r="Q120" s="226" t="s">
        <v>205</v>
      </c>
      <c r="R120" s="226" t="s">
        <v>42</v>
      </c>
      <c r="S120" s="226">
        <v>27</v>
      </c>
      <c r="T120" s="226" t="s">
        <v>107</v>
      </c>
      <c r="U120" s="226">
        <v>27425</v>
      </c>
      <c r="V120" s="226" t="s">
        <v>240</v>
      </c>
      <c r="W120" s="226" t="s">
        <v>43</v>
      </c>
      <c r="X120" s="226" t="s">
        <v>44</v>
      </c>
      <c r="Y120" s="226" t="s">
        <v>45</v>
      </c>
      <c r="Z120" s="226">
        <v>1</v>
      </c>
      <c r="AA120" s="226" t="s">
        <v>598</v>
      </c>
      <c r="AB120" s="226" t="s">
        <v>599</v>
      </c>
      <c r="AC120" s="226" t="s">
        <v>0</v>
      </c>
      <c r="AD120" s="226" t="s">
        <v>76</v>
      </c>
      <c r="AE120" s="226" t="s">
        <v>44</v>
      </c>
      <c r="AF120" s="226">
        <v>10</v>
      </c>
      <c r="AG120" s="226">
        <v>10</v>
      </c>
      <c r="AH120" s="226" t="s">
        <v>47</v>
      </c>
      <c r="AI120" s="226" t="s">
        <v>48</v>
      </c>
      <c r="AJ120" s="227">
        <f>'Proyección Comunitaria'!$L$240</f>
        <v>40568795</v>
      </c>
    </row>
    <row r="121" spans="1:36" x14ac:dyDescent="0.3">
      <c r="A121" s="226" t="s">
        <v>38</v>
      </c>
      <c r="B121" s="226" t="s">
        <v>39</v>
      </c>
      <c r="C121" s="226">
        <v>900191762</v>
      </c>
      <c r="D121" s="226" t="s">
        <v>55</v>
      </c>
      <c r="E121" s="226">
        <v>27</v>
      </c>
      <c r="F121" s="226" t="s">
        <v>74</v>
      </c>
      <c r="G121" s="226">
        <v>27615</v>
      </c>
      <c r="H121" s="226" t="s">
        <v>160</v>
      </c>
      <c r="I121" s="226" t="s">
        <v>74</v>
      </c>
      <c r="J121" s="226" t="s">
        <v>41</v>
      </c>
      <c r="K121" s="226">
        <v>79146</v>
      </c>
      <c r="L121" s="226">
        <v>27002632023</v>
      </c>
      <c r="M121" s="226">
        <v>27</v>
      </c>
      <c r="N121" s="226" t="s">
        <v>107</v>
      </c>
      <c r="O121" s="2">
        <v>2742500100309</v>
      </c>
      <c r="P121" s="226" t="s">
        <v>600</v>
      </c>
      <c r="Q121" s="226" t="s">
        <v>205</v>
      </c>
      <c r="R121" s="226" t="s">
        <v>42</v>
      </c>
      <c r="S121" s="226">
        <v>27</v>
      </c>
      <c r="T121" s="226" t="s">
        <v>107</v>
      </c>
      <c r="U121" s="226">
        <v>27425</v>
      </c>
      <c r="V121" s="226" t="s">
        <v>240</v>
      </c>
      <c r="W121" s="226" t="s">
        <v>43</v>
      </c>
      <c r="X121" s="226" t="s">
        <v>44</v>
      </c>
      <c r="Y121" s="226" t="s">
        <v>45</v>
      </c>
      <c r="Z121" s="226">
        <v>1</v>
      </c>
      <c r="AA121" s="226" t="s">
        <v>601</v>
      </c>
      <c r="AB121" s="226" t="s">
        <v>602</v>
      </c>
      <c r="AC121" s="226" t="s">
        <v>0</v>
      </c>
      <c r="AD121" s="226" t="s">
        <v>76</v>
      </c>
      <c r="AE121" s="226" t="s">
        <v>44</v>
      </c>
      <c r="AF121" s="226">
        <v>10</v>
      </c>
      <c r="AG121" s="226">
        <v>10</v>
      </c>
      <c r="AH121" s="226" t="s">
        <v>47</v>
      </c>
      <c r="AI121" s="226" t="s">
        <v>48</v>
      </c>
      <c r="AJ121" s="227">
        <f>'Proyección Comunitaria'!$L$240</f>
        <v>40568795</v>
      </c>
    </row>
    <row r="122" spans="1:36" x14ac:dyDescent="0.3">
      <c r="A122" s="226" t="s">
        <v>38</v>
      </c>
      <c r="B122" s="226" t="s">
        <v>39</v>
      </c>
      <c r="C122" s="226">
        <v>900191762</v>
      </c>
      <c r="D122" s="226" t="s">
        <v>55</v>
      </c>
      <c r="E122" s="226">
        <v>27</v>
      </c>
      <c r="F122" s="226" t="s">
        <v>74</v>
      </c>
      <c r="G122" s="226">
        <v>27615</v>
      </c>
      <c r="H122" s="226" t="s">
        <v>160</v>
      </c>
      <c r="I122" s="226" t="s">
        <v>74</v>
      </c>
      <c r="J122" s="226" t="s">
        <v>41</v>
      </c>
      <c r="K122" s="226">
        <v>79146</v>
      </c>
      <c r="L122" s="226">
        <v>27002632023</v>
      </c>
      <c r="M122" s="226">
        <v>27</v>
      </c>
      <c r="N122" s="226" t="s">
        <v>107</v>
      </c>
      <c r="O122" s="2">
        <v>2742500136575</v>
      </c>
      <c r="P122" s="226" t="s">
        <v>603</v>
      </c>
      <c r="Q122" s="226" t="s">
        <v>205</v>
      </c>
      <c r="R122" s="226" t="s">
        <v>56</v>
      </c>
      <c r="S122" s="226">
        <v>27</v>
      </c>
      <c r="T122" s="226" t="s">
        <v>107</v>
      </c>
      <c r="U122" s="226">
        <v>27425</v>
      </c>
      <c r="V122" s="226" t="s">
        <v>240</v>
      </c>
      <c r="W122" s="226" t="s">
        <v>43</v>
      </c>
      <c r="X122" s="226" t="s">
        <v>44</v>
      </c>
      <c r="Y122" s="226" t="s">
        <v>45</v>
      </c>
      <c r="Z122" s="226">
        <v>1</v>
      </c>
      <c r="AA122" s="226" t="s">
        <v>604</v>
      </c>
      <c r="AB122" s="226" t="s">
        <v>605</v>
      </c>
      <c r="AC122" s="226" t="s">
        <v>0</v>
      </c>
      <c r="AD122" s="226" t="s">
        <v>76</v>
      </c>
      <c r="AE122" s="226" t="s">
        <v>44</v>
      </c>
      <c r="AF122" s="226">
        <v>10</v>
      </c>
      <c r="AG122" s="226">
        <v>10</v>
      </c>
      <c r="AH122" s="226" t="s">
        <v>47</v>
      </c>
      <c r="AI122" s="226" t="s">
        <v>48</v>
      </c>
      <c r="AJ122" s="227">
        <f>'Proyección Comunitaria'!$L$240</f>
        <v>40568795</v>
      </c>
    </row>
    <row r="123" spans="1:36" x14ac:dyDescent="0.3">
      <c r="A123" s="226" t="s">
        <v>38</v>
      </c>
      <c r="B123" s="226" t="s">
        <v>39</v>
      </c>
      <c r="C123" s="226">
        <v>900192975</v>
      </c>
      <c r="D123" s="226" t="s">
        <v>55</v>
      </c>
      <c r="E123" s="226">
        <v>27</v>
      </c>
      <c r="F123" s="226" t="s">
        <v>74</v>
      </c>
      <c r="G123" s="226">
        <v>27361</v>
      </c>
      <c r="H123" s="226" t="s">
        <v>206</v>
      </c>
      <c r="I123" s="226" t="s">
        <v>74</v>
      </c>
      <c r="J123" s="226" t="s">
        <v>41</v>
      </c>
      <c r="K123" s="226">
        <v>83202</v>
      </c>
      <c r="L123" s="226">
        <v>27002092024</v>
      </c>
      <c r="M123" s="226">
        <v>27</v>
      </c>
      <c r="N123" s="226" t="s">
        <v>107</v>
      </c>
      <c r="O123" s="2">
        <v>2745000091780</v>
      </c>
      <c r="P123" s="226" t="s">
        <v>606</v>
      </c>
      <c r="Q123" s="226" t="s">
        <v>208</v>
      </c>
      <c r="R123" s="226" t="s">
        <v>42</v>
      </c>
      <c r="S123" s="226">
        <v>27</v>
      </c>
      <c r="T123" s="226" t="s">
        <v>107</v>
      </c>
      <c r="U123" s="226">
        <v>27450</v>
      </c>
      <c r="V123" s="226" t="s">
        <v>241</v>
      </c>
      <c r="W123" s="226" t="s">
        <v>43</v>
      </c>
      <c r="X123" s="226" t="s">
        <v>44</v>
      </c>
      <c r="Y123" s="226" t="s">
        <v>45</v>
      </c>
      <c r="Z123" s="226">
        <v>1</v>
      </c>
      <c r="AA123" s="226" t="s">
        <v>607</v>
      </c>
      <c r="AB123" s="226" t="s">
        <v>608</v>
      </c>
      <c r="AC123" s="226" t="s">
        <v>0</v>
      </c>
      <c r="AD123" s="226" t="s">
        <v>76</v>
      </c>
      <c r="AE123" s="226" t="s">
        <v>44</v>
      </c>
      <c r="AF123" s="226">
        <v>10</v>
      </c>
      <c r="AG123" s="226">
        <v>10</v>
      </c>
      <c r="AH123" s="226" t="s">
        <v>47</v>
      </c>
      <c r="AI123" s="226" t="s">
        <v>48</v>
      </c>
      <c r="AJ123" s="227">
        <f>'Proyección Comunitaria'!$L$240</f>
        <v>40568795</v>
      </c>
    </row>
    <row r="124" spans="1:36" x14ac:dyDescent="0.3">
      <c r="A124" s="226" t="s">
        <v>38</v>
      </c>
      <c r="B124" s="226" t="s">
        <v>39</v>
      </c>
      <c r="C124" s="226">
        <v>900192975</v>
      </c>
      <c r="D124" s="226" t="s">
        <v>55</v>
      </c>
      <c r="E124" s="226">
        <v>27</v>
      </c>
      <c r="F124" s="226" t="s">
        <v>74</v>
      </c>
      <c r="G124" s="226">
        <v>27361</v>
      </c>
      <c r="H124" s="226" t="s">
        <v>206</v>
      </c>
      <c r="I124" s="226" t="s">
        <v>74</v>
      </c>
      <c r="J124" s="226" t="s">
        <v>41</v>
      </c>
      <c r="K124" s="226">
        <v>83202</v>
      </c>
      <c r="L124" s="226">
        <v>27002092024</v>
      </c>
      <c r="M124" s="226">
        <v>27</v>
      </c>
      <c r="N124" s="226" t="s">
        <v>107</v>
      </c>
      <c r="O124" s="2">
        <v>2745000091783</v>
      </c>
      <c r="P124" s="226" t="s">
        <v>609</v>
      </c>
      <c r="Q124" s="226" t="s">
        <v>208</v>
      </c>
      <c r="R124" s="226" t="s">
        <v>42</v>
      </c>
      <c r="S124" s="226">
        <v>27</v>
      </c>
      <c r="T124" s="226" t="s">
        <v>107</v>
      </c>
      <c r="U124" s="226">
        <v>27450</v>
      </c>
      <c r="V124" s="226" t="s">
        <v>241</v>
      </c>
      <c r="W124" s="226" t="s">
        <v>43</v>
      </c>
      <c r="X124" s="226" t="s">
        <v>44</v>
      </c>
      <c r="Y124" s="226" t="s">
        <v>45</v>
      </c>
      <c r="Z124" s="226">
        <v>1</v>
      </c>
      <c r="AA124" s="226" t="s">
        <v>607</v>
      </c>
      <c r="AB124" s="226" t="s">
        <v>608</v>
      </c>
      <c r="AC124" s="226" t="s">
        <v>0</v>
      </c>
      <c r="AD124" s="226" t="s">
        <v>76</v>
      </c>
      <c r="AE124" s="226" t="s">
        <v>44</v>
      </c>
      <c r="AF124" s="226">
        <v>10</v>
      </c>
      <c r="AG124" s="226">
        <v>10</v>
      </c>
      <c r="AH124" s="226" t="s">
        <v>47</v>
      </c>
      <c r="AI124" s="226" t="s">
        <v>48</v>
      </c>
      <c r="AJ124" s="227">
        <f>'Proyección Comunitaria'!$L$240</f>
        <v>40568795</v>
      </c>
    </row>
    <row r="125" spans="1:36" x14ac:dyDescent="0.3">
      <c r="A125" s="226" t="s">
        <v>38</v>
      </c>
      <c r="B125" s="226" t="s">
        <v>39</v>
      </c>
      <c r="C125" s="226">
        <v>900192975</v>
      </c>
      <c r="D125" s="226" t="s">
        <v>55</v>
      </c>
      <c r="E125" s="226">
        <v>27</v>
      </c>
      <c r="F125" s="226" t="s">
        <v>74</v>
      </c>
      <c r="G125" s="226">
        <v>27361</v>
      </c>
      <c r="H125" s="226" t="s">
        <v>206</v>
      </c>
      <c r="I125" s="226" t="s">
        <v>74</v>
      </c>
      <c r="J125" s="226" t="s">
        <v>41</v>
      </c>
      <c r="K125" s="226">
        <v>83202</v>
      </c>
      <c r="L125" s="226">
        <v>27002092024</v>
      </c>
      <c r="M125" s="226">
        <v>27</v>
      </c>
      <c r="N125" s="226" t="s">
        <v>107</v>
      </c>
      <c r="O125" s="2">
        <v>2745000091796</v>
      </c>
      <c r="P125" s="226" t="s">
        <v>610</v>
      </c>
      <c r="Q125" s="226" t="s">
        <v>208</v>
      </c>
      <c r="R125" s="226" t="s">
        <v>42</v>
      </c>
      <c r="S125" s="226">
        <v>27</v>
      </c>
      <c r="T125" s="226" t="s">
        <v>107</v>
      </c>
      <c r="U125" s="226">
        <v>27450</v>
      </c>
      <c r="V125" s="226" t="s">
        <v>241</v>
      </c>
      <c r="W125" s="226" t="s">
        <v>43</v>
      </c>
      <c r="X125" s="226" t="s">
        <v>44</v>
      </c>
      <c r="Y125" s="226" t="s">
        <v>45</v>
      </c>
      <c r="Z125" s="226">
        <v>1</v>
      </c>
      <c r="AA125" s="226" t="s">
        <v>607</v>
      </c>
      <c r="AB125" s="226" t="s">
        <v>608</v>
      </c>
      <c r="AC125" s="226" t="s">
        <v>0</v>
      </c>
      <c r="AD125" s="226" t="s">
        <v>76</v>
      </c>
      <c r="AE125" s="226" t="s">
        <v>44</v>
      </c>
      <c r="AF125" s="226">
        <v>10</v>
      </c>
      <c r="AG125" s="226">
        <v>10</v>
      </c>
      <c r="AH125" s="226" t="s">
        <v>47</v>
      </c>
      <c r="AI125" s="226" t="s">
        <v>48</v>
      </c>
      <c r="AJ125" s="227">
        <f>'Proyección Comunitaria'!$L$240</f>
        <v>40568795</v>
      </c>
    </row>
    <row r="126" spans="1:36" x14ac:dyDescent="0.3">
      <c r="A126" s="226" t="s">
        <v>38</v>
      </c>
      <c r="B126" s="226" t="s">
        <v>39</v>
      </c>
      <c r="C126" s="226">
        <v>900192975</v>
      </c>
      <c r="D126" s="226" t="s">
        <v>55</v>
      </c>
      <c r="E126" s="226">
        <v>27</v>
      </c>
      <c r="F126" s="226" t="s">
        <v>74</v>
      </c>
      <c r="G126" s="226">
        <v>27361</v>
      </c>
      <c r="H126" s="226" t="s">
        <v>206</v>
      </c>
      <c r="I126" s="226" t="s">
        <v>74</v>
      </c>
      <c r="J126" s="226" t="s">
        <v>41</v>
      </c>
      <c r="K126" s="226">
        <v>83202</v>
      </c>
      <c r="L126" s="226">
        <v>27002092024</v>
      </c>
      <c r="M126" s="226">
        <v>27</v>
      </c>
      <c r="N126" s="226" t="s">
        <v>107</v>
      </c>
      <c r="O126" s="2">
        <v>2745000091803</v>
      </c>
      <c r="P126" s="226" t="s">
        <v>611</v>
      </c>
      <c r="Q126" s="226" t="s">
        <v>208</v>
      </c>
      <c r="R126" s="226" t="s">
        <v>56</v>
      </c>
      <c r="S126" s="226">
        <v>27</v>
      </c>
      <c r="T126" s="226" t="s">
        <v>107</v>
      </c>
      <c r="U126" s="226">
        <v>27450</v>
      </c>
      <c r="V126" s="226" t="s">
        <v>241</v>
      </c>
      <c r="W126" s="226" t="s">
        <v>43</v>
      </c>
      <c r="X126" s="226" t="s">
        <v>44</v>
      </c>
      <c r="Y126" s="226" t="s">
        <v>45</v>
      </c>
      <c r="Z126" s="226">
        <v>1</v>
      </c>
      <c r="AA126" s="226" t="s">
        <v>612</v>
      </c>
      <c r="AB126" s="226" t="s">
        <v>613</v>
      </c>
      <c r="AC126" s="226" t="s">
        <v>0</v>
      </c>
      <c r="AD126" s="226" t="s">
        <v>76</v>
      </c>
      <c r="AE126" s="226" t="s">
        <v>44</v>
      </c>
      <c r="AF126" s="226">
        <v>10</v>
      </c>
      <c r="AG126" s="226">
        <v>10</v>
      </c>
      <c r="AH126" s="226" t="s">
        <v>47</v>
      </c>
      <c r="AI126" s="226" t="s">
        <v>48</v>
      </c>
      <c r="AJ126" s="227">
        <f>'Proyección Comunitaria'!$L$240</f>
        <v>40568795</v>
      </c>
    </row>
    <row r="127" spans="1:36" x14ac:dyDescent="0.3">
      <c r="A127" s="226" t="s">
        <v>38</v>
      </c>
      <c r="B127" s="226" t="s">
        <v>39</v>
      </c>
      <c r="C127" s="226">
        <v>900192975</v>
      </c>
      <c r="D127" s="226" t="s">
        <v>55</v>
      </c>
      <c r="E127" s="226">
        <v>27</v>
      </c>
      <c r="F127" s="226" t="s">
        <v>74</v>
      </c>
      <c r="G127" s="226">
        <v>27361</v>
      </c>
      <c r="H127" s="226" t="s">
        <v>206</v>
      </c>
      <c r="I127" s="226" t="s">
        <v>74</v>
      </c>
      <c r="J127" s="226" t="s">
        <v>41</v>
      </c>
      <c r="K127" s="226">
        <v>83202</v>
      </c>
      <c r="L127" s="226">
        <v>27002092024</v>
      </c>
      <c r="M127" s="226">
        <v>27</v>
      </c>
      <c r="N127" s="226" t="s">
        <v>107</v>
      </c>
      <c r="O127" s="2">
        <v>2745000091807</v>
      </c>
      <c r="P127" s="226" t="s">
        <v>614</v>
      </c>
      <c r="Q127" s="226" t="s">
        <v>208</v>
      </c>
      <c r="R127" s="226" t="s">
        <v>56</v>
      </c>
      <c r="S127" s="226">
        <v>27</v>
      </c>
      <c r="T127" s="226" t="s">
        <v>107</v>
      </c>
      <c r="U127" s="226">
        <v>27450</v>
      </c>
      <c r="V127" s="226" t="s">
        <v>241</v>
      </c>
      <c r="W127" s="226" t="s">
        <v>43</v>
      </c>
      <c r="X127" s="226" t="s">
        <v>44</v>
      </c>
      <c r="Y127" s="226" t="s">
        <v>45</v>
      </c>
      <c r="Z127" s="226">
        <v>1</v>
      </c>
      <c r="AA127" s="226" t="s">
        <v>615</v>
      </c>
      <c r="AB127" s="226" t="s">
        <v>616</v>
      </c>
      <c r="AC127" s="226" t="s">
        <v>0</v>
      </c>
      <c r="AD127" s="226" t="s">
        <v>76</v>
      </c>
      <c r="AE127" s="226" t="s">
        <v>44</v>
      </c>
      <c r="AF127" s="226">
        <v>10</v>
      </c>
      <c r="AG127" s="226">
        <v>10</v>
      </c>
      <c r="AH127" s="226" t="s">
        <v>47</v>
      </c>
      <c r="AI127" s="226" t="s">
        <v>48</v>
      </c>
      <c r="AJ127" s="227">
        <f>'Proyección Comunitaria'!$L$240</f>
        <v>40568795</v>
      </c>
    </row>
    <row r="128" spans="1:36" x14ac:dyDescent="0.3">
      <c r="A128" s="226" t="s">
        <v>38</v>
      </c>
      <c r="B128" s="226" t="s">
        <v>39</v>
      </c>
      <c r="C128" s="226">
        <v>900192975</v>
      </c>
      <c r="D128" s="226" t="s">
        <v>55</v>
      </c>
      <c r="E128" s="226">
        <v>27</v>
      </c>
      <c r="F128" s="226" t="s">
        <v>74</v>
      </c>
      <c r="G128" s="226">
        <v>27361</v>
      </c>
      <c r="H128" s="226" t="s">
        <v>206</v>
      </c>
      <c r="I128" s="226" t="s">
        <v>74</v>
      </c>
      <c r="J128" s="226" t="s">
        <v>41</v>
      </c>
      <c r="K128" s="226">
        <v>83202</v>
      </c>
      <c r="L128" s="226">
        <v>27002092024</v>
      </c>
      <c r="M128" s="226">
        <v>27</v>
      </c>
      <c r="N128" s="226" t="s">
        <v>107</v>
      </c>
      <c r="O128" s="2">
        <v>2745000094585</v>
      </c>
      <c r="P128" s="226" t="s">
        <v>617</v>
      </c>
      <c r="Q128" s="226" t="s">
        <v>208</v>
      </c>
      <c r="R128" s="226" t="s">
        <v>56</v>
      </c>
      <c r="S128" s="226">
        <v>27</v>
      </c>
      <c r="T128" s="226" t="s">
        <v>107</v>
      </c>
      <c r="U128" s="226">
        <v>27450</v>
      </c>
      <c r="V128" s="226" t="s">
        <v>241</v>
      </c>
      <c r="W128" s="226" t="s">
        <v>43</v>
      </c>
      <c r="X128" s="226" t="s">
        <v>44</v>
      </c>
      <c r="Y128" s="226" t="s">
        <v>45</v>
      </c>
      <c r="Z128" s="226">
        <v>1</v>
      </c>
      <c r="AA128" s="226" t="s">
        <v>618</v>
      </c>
      <c r="AB128" s="226" t="s">
        <v>619</v>
      </c>
      <c r="AC128" s="226" t="s">
        <v>0</v>
      </c>
      <c r="AD128" s="226" t="s">
        <v>76</v>
      </c>
      <c r="AE128" s="226" t="s">
        <v>44</v>
      </c>
      <c r="AF128" s="226">
        <v>10</v>
      </c>
      <c r="AG128" s="226">
        <v>10</v>
      </c>
      <c r="AH128" s="226" t="s">
        <v>47</v>
      </c>
      <c r="AI128" s="226" t="s">
        <v>48</v>
      </c>
      <c r="AJ128" s="227">
        <f>'Proyección Comunitaria'!$L$240</f>
        <v>40568795</v>
      </c>
    </row>
    <row r="129" spans="1:36" x14ac:dyDescent="0.3">
      <c r="A129" s="226" t="s">
        <v>38</v>
      </c>
      <c r="B129" s="226" t="s">
        <v>39</v>
      </c>
      <c r="C129" s="226">
        <v>900192975</v>
      </c>
      <c r="D129" s="226" t="s">
        <v>55</v>
      </c>
      <c r="E129" s="226">
        <v>27</v>
      </c>
      <c r="F129" s="226" t="s">
        <v>74</v>
      </c>
      <c r="G129" s="226">
        <v>27361</v>
      </c>
      <c r="H129" s="226" t="s">
        <v>206</v>
      </c>
      <c r="I129" s="226" t="s">
        <v>74</v>
      </c>
      <c r="J129" s="226" t="s">
        <v>41</v>
      </c>
      <c r="K129" s="226">
        <v>83202</v>
      </c>
      <c r="L129" s="226">
        <v>27002092024</v>
      </c>
      <c r="M129" s="226">
        <v>27</v>
      </c>
      <c r="N129" s="226" t="s">
        <v>107</v>
      </c>
      <c r="O129" s="2">
        <v>2745000094586</v>
      </c>
      <c r="P129" s="226" t="s">
        <v>620</v>
      </c>
      <c r="Q129" s="226" t="s">
        <v>208</v>
      </c>
      <c r="R129" s="226" t="s">
        <v>56</v>
      </c>
      <c r="S129" s="226">
        <v>27</v>
      </c>
      <c r="T129" s="226" t="s">
        <v>107</v>
      </c>
      <c r="U129" s="226">
        <v>27450</v>
      </c>
      <c r="V129" s="226" t="s">
        <v>241</v>
      </c>
      <c r="W129" s="226" t="s">
        <v>43</v>
      </c>
      <c r="X129" s="226" t="s">
        <v>44</v>
      </c>
      <c r="Y129" s="226" t="s">
        <v>45</v>
      </c>
      <c r="Z129" s="226">
        <v>1</v>
      </c>
      <c r="AA129" s="226" t="s">
        <v>210</v>
      </c>
      <c r="AB129" s="226" t="s">
        <v>621</v>
      </c>
      <c r="AC129" s="226" t="s">
        <v>0</v>
      </c>
      <c r="AD129" s="226" t="s">
        <v>76</v>
      </c>
      <c r="AE129" s="226" t="s">
        <v>44</v>
      </c>
      <c r="AF129" s="226">
        <v>10</v>
      </c>
      <c r="AG129" s="226">
        <v>10</v>
      </c>
      <c r="AH129" s="226" t="s">
        <v>47</v>
      </c>
      <c r="AI129" s="226" t="s">
        <v>48</v>
      </c>
      <c r="AJ129" s="227">
        <f>'Proyección Comunitaria'!$L$240</f>
        <v>40568795</v>
      </c>
    </row>
    <row r="130" spans="1:36" x14ac:dyDescent="0.3">
      <c r="A130" s="226" t="s">
        <v>38</v>
      </c>
      <c r="B130" s="226" t="s">
        <v>39</v>
      </c>
      <c r="C130" s="226">
        <v>900192975</v>
      </c>
      <c r="D130" s="226" t="s">
        <v>55</v>
      </c>
      <c r="E130" s="226">
        <v>27</v>
      </c>
      <c r="F130" s="226" t="s">
        <v>74</v>
      </c>
      <c r="G130" s="226">
        <v>27361</v>
      </c>
      <c r="H130" s="226" t="s">
        <v>206</v>
      </c>
      <c r="I130" s="226" t="s">
        <v>74</v>
      </c>
      <c r="J130" s="226" t="s">
        <v>41</v>
      </c>
      <c r="K130" s="226">
        <v>83202</v>
      </c>
      <c r="L130" s="226">
        <v>27002092024</v>
      </c>
      <c r="M130" s="226">
        <v>27</v>
      </c>
      <c r="N130" s="226" t="s">
        <v>107</v>
      </c>
      <c r="O130" s="2">
        <v>2745000094588</v>
      </c>
      <c r="P130" s="226" t="s">
        <v>622</v>
      </c>
      <c r="Q130" s="226" t="s">
        <v>208</v>
      </c>
      <c r="R130" s="226" t="s">
        <v>56</v>
      </c>
      <c r="S130" s="226">
        <v>27</v>
      </c>
      <c r="T130" s="226" t="s">
        <v>107</v>
      </c>
      <c r="U130" s="226">
        <v>27450</v>
      </c>
      <c r="V130" s="226" t="s">
        <v>241</v>
      </c>
      <c r="W130" s="226" t="s">
        <v>43</v>
      </c>
      <c r="X130" s="226" t="s">
        <v>44</v>
      </c>
      <c r="Y130" s="226" t="s">
        <v>45</v>
      </c>
      <c r="Z130" s="226">
        <v>1</v>
      </c>
      <c r="AA130" s="226" t="s">
        <v>158</v>
      </c>
      <c r="AB130" s="226" t="s">
        <v>623</v>
      </c>
      <c r="AC130" s="226" t="s">
        <v>0</v>
      </c>
      <c r="AD130" s="226" t="s">
        <v>76</v>
      </c>
      <c r="AE130" s="226" t="s">
        <v>44</v>
      </c>
      <c r="AF130" s="226">
        <v>10</v>
      </c>
      <c r="AG130" s="226">
        <v>10</v>
      </c>
      <c r="AH130" s="226" t="s">
        <v>47</v>
      </c>
      <c r="AI130" s="226" t="s">
        <v>48</v>
      </c>
      <c r="AJ130" s="227">
        <f>'Proyección Comunitaria'!$L$240</f>
        <v>40568795</v>
      </c>
    </row>
    <row r="131" spans="1:36" x14ac:dyDescent="0.3">
      <c r="A131" s="226" t="s">
        <v>38</v>
      </c>
      <c r="B131" s="226" t="s">
        <v>39</v>
      </c>
      <c r="C131" s="226">
        <v>900192975</v>
      </c>
      <c r="D131" s="226" t="s">
        <v>55</v>
      </c>
      <c r="E131" s="226">
        <v>27</v>
      </c>
      <c r="F131" s="226" t="s">
        <v>74</v>
      </c>
      <c r="G131" s="226">
        <v>27361</v>
      </c>
      <c r="H131" s="226" t="s">
        <v>206</v>
      </c>
      <c r="I131" s="226" t="s">
        <v>74</v>
      </c>
      <c r="J131" s="226" t="s">
        <v>41</v>
      </c>
      <c r="K131" s="226">
        <v>83202</v>
      </c>
      <c r="L131" s="226">
        <v>27002092024</v>
      </c>
      <c r="M131" s="226">
        <v>27</v>
      </c>
      <c r="N131" s="226" t="s">
        <v>107</v>
      </c>
      <c r="O131" s="2">
        <v>2745000094595</v>
      </c>
      <c r="P131" s="226" t="s">
        <v>624</v>
      </c>
      <c r="Q131" s="226" t="s">
        <v>208</v>
      </c>
      <c r="R131" s="226" t="s">
        <v>56</v>
      </c>
      <c r="S131" s="226">
        <v>27</v>
      </c>
      <c r="T131" s="226" t="s">
        <v>107</v>
      </c>
      <c r="U131" s="226">
        <v>27450</v>
      </c>
      <c r="V131" s="226" t="s">
        <v>241</v>
      </c>
      <c r="W131" s="226" t="s">
        <v>43</v>
      </c>
      <c r="X131" s="226" t="s">
        <v>44</v>
      </c>
      <c r="Y131" s="226" t="s">
        <v>45</v>
      </c>
      <c r="Z131" s="226">
        <v>1</v>
      </c>
      <c r="AA131" s="226" t="s">
        <v>625</v>
      </c>
      <c r="AB131" s="226" t="s">
        <v>626</v>
      </c>
      <c r="AC131" s="226" t="s">
        <v>0</v>
      </c>
      <c r="AD131" s="226" t="s">
        <v>76</v>
      </c>
      <c r="AE131" s="226" t="s">
        <v>44</v>
      </c>
      <c r="AF131" s="226">
        <v>10</v>
      </c>
      <c r="AG131" s="226">
        <v>10</v>
      </c>
      <c r="AH131" s="226" t="s">
        <v>47</v>
      </c>
      <c r="AI131" s="226" t="s">
        <v>48</v>
      </c>
      <c r="AJ131" s="227">
        <f>'Proyección Comunitaria'!$L$240</f>
        <v>40568795</v>
      </c>
    </row>
    <row r="132" spans="1:36" x14ac:dyDescent="0.3">
      <c r="A132" s="226" t="s">
        <v>38</v>
      </c>
      <c r="B132" s="226" t="s">
        <v>39</v>
      </c>
      <c r="C132" s="226">
        <v>900192975</v>
      </c>
      <c r="D132" s="226" t="s">
        <v>55</v>
      </c>
      <c r="E132" s="226">
        <v>27</v>
      </c>
      <c r="F132" s="226" t="s">
        <v>74</v>
      </c>
      <c r="G132" s="226">
        <v>27361</v>
      </c>
      <c r="H132" s="226" t="s">
        <v>206</v>
      </c>
      <c r="I132" s="226" t="s">
        <v>74</v>
      </c>
      <c r="J132" s="226" t="s">
        <v>41</v>
      </c>
      <c r="K132" s="226">
        <v>83202</v>
      </c>
      <c r="L132" s="226">
        <v>27002092024</v>
      </c>
      <c r="M132" s="226">
        <v>27</v>
      </c>
      <c r="N132" s="226" t="s">
        <v>107</v>
      </c>
      <c r="O132" s="2">
        <v>2745000094606</v>
      </c>
      <c r="P132" s="226" t="s">
        <v>627</v>
      </c>
      <c r="Q132" s="226" t="s">
        <v>208</v>
      </c>
      <c r="R132" s="226" t="s">
        <v>42</v>
      </c>
      <c r="S132" s="226">
        <v>27</v>
      </c>
      <c r="T132" s="226" t="s">
        <v>107</v>
      </c>
      <c r="U132" s="226">
        <v>27450</v>
      </c>
      <c r="V132" s="226" t="s">
        <v>241</v>
      </c>
      <c r="W132" s="226" t="s">
        <v>43</v>
      </c>
      <c r="X132" s="226" t="s">
        <v>44</v>
      </c>
      <c r="Y132" s="226" t="s">
        <v>45</v>
      </c>
      <c r="Z132" s="226">
        <v>1</v>
      </c>
      <c r="AA132" s="226" t="s">
        <v>628</v>
      </c>
      <c r="AB132" s="226" t="s">
        <v>629</v>
      </c>
      <c r="AC132" s="226" t="s">
        <v>0</v>
      </c>
      <c r="AD132" s="226" t="s">
        <v>76</v>
      </c>
      <c r="AE132" s="226" t="s">
        <v>44</v>
      </c>
      <c r="AF132" s="226">
        <v>10</v>
      </c>
      <c r="AG132" s="226">
        <v>10</v>
      </c>
      <c r="AH132" s="226" t="s">
        <v>47</v>
      </c>
      <c r="AI132" s="226" t="s">
        <v>48</v>
      </c>
      <c r="AJ132" s="227">
        <f>'Proyección Comunitaria'!$L$240</f>
        <v>40568795</v>
      </c>
    </row>
    <row r="133" spans="1:36" x14ac:dyDescent="0.3">
      <c r="A133" s="226" t="s">
        <v>38</v>
      </c>
      <c r="B133" s="226" t="s">
        <v>39</v>
      </c>
      <c r="C133" s="226">
        <v>900192975</v>
      </c>
      <c r="D133" s="226" t="s">
        <v>55</v>
      </c>
      <c r="E133" s="226">
        <v>27</v>
      </c>
      <c r="F133" s="226" t="s">
        <v>74</v>
      </c>
      <c r="G133" s="226">
        <v>27361</v>
      </c>
      <c r="H133" s="226" t="s">
        <v>206</v>
      </c>
      <c r="I133" s="226" t="s">
        <v>74</v>
      </c>
      <c r="J133" s="226" t="s">
        <v>41</v>
      </c>
      <c r="K133" s="226">
        <v>83202</v>
      </c>
      <c r="L133" s="226">
        <v>27002092024</v>
      </c>
      <c r="M133" s="226">
        <v>27</v>
      </c>
      <c r="N133" s="226" t="s">
        <v>107</v>
      </c>
      <c r="O133" s="2">
        <v>2745000095213</v>
      </c>
      <c r="P133" s="226" t="s">
        <v>630</v>
      </c>
      <c r="Q133" s="226" t="s">
        <v>208</v>
      </c>
      <c r="R133" s="226" t="s">
        <v>56</v>
      </c>
      <c r="S133" s="226">
        <v>27</v>
      </c>
      <c r="T133" s="226" t="s">
        <v>107</v>
      </c>
      <c r="U133" s="226">
        <v>27450</v>
      </c>
      <c r="V133" s="226" t="s">
        <v>241</v>
      </c>
      <c r="W133" s="226" t="s">
        <v>43</v>
      </c>
      <c r="X133" s="226" t="s">
        <v>44</v>
      </c>
      <c r="Y133" s="226" t="s">
        <v>45</v>
      </c>
      <c r="Z133" s="226">
        <v>1</v>
      </c>
      <c r="AA133" s="226" t="s">
        <v>631</v>
      </c>
      <c r="AB133" s="226" t="s">
        <v>632</v>
      </c>
      <c r="AC133" s="226" t="s">
        <v>0</v>
      </c>
      <c r="AD133" s="226" t="s">
        <v>76</v>
      </c>
      <c r="AE133" s="226" t="s">
        <v>44</v>
      </c>
      <c r="AF133" s="226">
        <v>10</v>
      </c>
      <c r="AG133" s="226">
        <v>10</v>
      </c>
      <c r="AH133" s="226" t="s">
        <v>47</v>
      </c>
      <c r="AI133" s="226" t="s">
        <v>48</v>
      </c>
      <c r="AJ133" s="227">
        <f>'Proyección Comunitaria'!$L$240</f>
        <v>40568795</v>
      </c>
    </row>
    <row r="134" spans="1:36" x14ac:dyDescent="0.3">
      <c r="A134" s="226" t="s">
        <v>38</v>
      </c>
      <c r="B134" s="226" t="s">
        <v>39</v>
      </c>
      <c r="C134" s="226">
        <v>900192975</v>
      </c>
      <c r="D134" s="226" t="s">
        <v>55</v>
      </c>
      <c r="E134" s="226">
        <v>27</v>
      </c>
      <c r="F134" s="226" t="s">
        <v>74</v>
      </c>
      <c r="G134" s="226">
        <v>27361</v>
      </c>
      <c r="H134" s="226" t="s">
        <v>206</v>
      </c>
      <c r="I134" s="226" t="s">
        <v>74</v>
      </c>
      <c r="J134" s="226" t="s">
        <v>41</v>
      </c>
      <c r="K134" s="226">
        <v>83202</v>
      </c>
      <c r="L134" s="226">
        <v>27002092024</v>
      </c>
      <c r="M134" s="226">
        <v>27</v>
      </c>
      <c r="N134" s="226" t="s">
        <v>107</v>
      </c>
      <c r="O134" s="2">
        <v>2745000095220</v>
      </c>
      <c r="P134" s="226" t="s">
        <v>633</v>
      </c>
      <c r="Q134" s="226" t="s">
        <v>208</v>
      </c>
      <c r="R134" s="226" t="s">
        <v>56</v>
      </c>
      <c r="S134" s="226">
        <v>27</v>
      </c>
      <c r="T134" s="226" t="s">
        <v>107</v>
      </c>
      <c r="U134" s="226">
        <v>27450</v>
      </c>
      <c r="V134" s="226" t="s">
        <v>241</v>
      </c>
      <c r="W134" s="226" t="s">
        <v>43</v>
      </c>
      <c r="X134" s="226" t="s">
        <v>44</v>
      </c>
      <c r="Y134" s="226" t="s">
        <v>45</v>
      </c>
      <c r="Z134" s="226">
        <v>1</v>
      </c>
      <c r="AA134" s="226" t="s">
        <v>634</v>
      </c>
      <c r="AB134" s="226" t="s">
        <v>635</v>
      </c>
      <c r="AC134" s="226" t="s">
        <v>0</v>
      </c>
      <c r="AD134" s="226" t="s">
        <v>76</v>
      </c>
      <c r="AE134" s="226" t="s">
        <v>44</v>
      </c>
      <c r="AF134" s="226">
        <v>10</v>
      </c>
      <c r="AG134" s="226">
        <v>10</v>
      </c>
      <c r="AH134" s="226" t="s">
        <v>47</v>
      </c>
      <c r="AI134" s="226" t="s">
        <v>48</v>
      </c>
      <c r="AJ134" s="227">
        <f>'Proyección Comunitaria'!$L$240</f>
        <v>40568795</v>
      </c>
    </row>
    <row r="135" spans="1:36" x14ac:dyDescent="0.3">
      <c r="A135" s="226" t="s">
        <v>38</v>
      </c>
      <c r="B135" s="226" t="s">
        <v>39</v>
      </c>
      <c r="C135" s="226">
        <v>900192975</v>
      </c>
      <c r="D135" s="226" t="s">
        <v>55</v>
      </c>
      <c r="E135" s="226">
        <v>27</v>
      </c>
      <c r="F135" s="226" t="s">
        <v>74</v>
      </c>
      <c r="G135" s="226">
        <v>27361</v>
      </c>
      <c r="H135" s="226" t="s">
        <v>206</v>
      </c>
      <c r="I135" s="226" t="s">
        <v>74</v>
      </c>
      <c r="J135" s="226" t="s">
        <v>41</v>
      </c>
      <c r="K135" s="226">
        <v>83202</v>
      </c>
      <c r="L135" s="226">
        <v>27002092024</v>
      </c>
      <c r="M135" s="226">
        <v>27</v>
      </c>
      <c r="N135" s="226" t="s">
        <v>107</v>
      </c>
      <c r="O135" s="2">
        <v>2745000095224</v>
      </c>
      <c r="P135" s="226" t="s">
        <v>636</v>
      </c>
      <c r="Q135" s="226" t="s">
        <v>208</v>
      </c>
      <c r="R135" s="226" t="s">
        <v>56</v>
      </c>
      <c r="S135" s="226">
        <v>27</v>
      </c>
      <c r="T135" s="226" t="s">
        <v>107</v>
      </c>
      <c r="U135" s="226">
        <v>27450</v>
      </c>
      <c r="V135" s="226" t="s">
        <v>241</v>
      </c>
      <c r="W135" s="226" t="s">
        <v>43</v>
      </c>
      <c r="X135" s="226" t="s">
        <v>44</v>
      </c>
      <c r="Y135" s="226" t="s">
        <v>45</v>
      </c>
      <c r="Z135" s="226">
        <v>1</v>
      </c>
      <c r="AA135" s="226" t="s">
        <v>637</v>
      </c>
      <c r="AB135" s="226" t="s">
        <v>638</v>
      </c>
      <c r="AC135" s="226" t="s">
        <v>0</v>
      </c>
      <c r="AD135" s="226" t="s">
        <v>76</v>
      </c>
      <c r="AE135" s="226" t="s">
        <v>44</v>
      </c>
      <c r="AF135" s="226">
        <v>10</v>
      </c>
      <c r="AG135" s="226">
        <v>10</v>
      </c>
      <c r="AH135" s="226" t="s">
        <v>47</v>
      </c>
      <c r="AI135" s="226" t="s">
        <v>48</v>
      </c>
      <c r="AJ135" s="227">
        <f>'Proyección Comunitaria'!$L$240</f>
        <v>40568795</v>
      </c>
    </row>
    <row r="136" spans="1:36" x14ac:dyDescent="0.3">
      <c r="A136" s="226" t="s">
        <v>38</v>
      </c>
      <c r="B136" s="226" t="s">
        <v>39</v>
      </c>
      <c r="C136" s="226">
        <v>900192975</v>
      </c>
      <c r="D136" s="226" t="s">
        <v>55</v>
      </c>
      <c r="E136" s="226">
        <v>27</v>
      </c>
      <c r="F136" s="226" t="s">
        <v>74</v>
      </c>
      <c r="G136" s="226">
        <v>27361</v>
      </c>
      <c r="H136" s="226" t="s">
        <v>206</v>
      </c>
      <c r="I136" s="226" t="s">
        <v>74</v>
      </c>
      <c r="J136" s="226" t="s">
        <v>41</v>
      </c>
      <c r="K136" s="226">
        <v>83202</v>
      </c>
      <c r="L136" s="226">
        <v>27002092024</v>
      </c>
      <c r="M136" s="226">
        <v>27</v>
      </c>
      <c r="N136" s="226" t="s">
        <v>107</v>
      </c>
      <c r="O136" s="2">
        <v>2745000095227</v>
      </c>
      <c r="P136" s="226" t="s">
        <v>639</v>
      </c>
      <c r="Q136" s="226" t="s">
        <v>208</v>
      </c>
      <c r="R136" s="226" t="s">
        <v>56</v>
      </c>
      <c r="S136" s="226">
        <v>27</v>
      </c>
      <c r="T136" s="226" t="s">
        <v>107</v>
      </c>
      <c r="U136" s="226">
        <v>27450</v>
      </c>
      <c r="V136" s="226" t="s">
        <v>241</v>
      </c>
      <c r="W136" s="226" t="s">
        <v>43</v>
      </c>
      <c r="X136" s="226" t="s">
        <v>44</v>
      </c>
      <c r="Y136" s="226" t="s">
        <v>45</v>
      </c>
      <c r="Z136" s="226">
        <v>1</v>
      </c>
      <c r="AA136" s="226" t="s">
        <v>631</v>
      </c>
      <c r="AB136" s="226" t="s">
        <v>632</v>
      </c>
      <c r="AC136" s="226" t="s">
        <v>0</v>
      </c>
      <c r="AD136" s="226" t="s">
        <v>76</v>
      </c>
      <c r="AE136" s="226" t="s">
        <v>44</v>
      </c>
      <c r="AF136" s="226">
        <v>10</v>
      </c>
      <c r="AG136" s="226">
        <v>10</v>
      </c>
      <c r="AH136" s="226" t="s">
        <v>47</v>
      </c>
      <c r="AI136" s="226" t="s">
        <v>48</v>
      </c>
      <c r="AJ136" s="227">
        <f>'Proyección Comunitaria'!$L$240</f>
        <v>40568795</v>
      </c>
    </row>
    <row r="137" spans="1:36" x14ac:dyDescent="0.3">
      <c r="A137" s="226" t="s">
        <v>38</v>
      </c>
      <c r="B137" s="226" t="s">
        <v>39</v>
      </c>
      <c r="C137" s="226">
        <v>900192975</v>
      </c>
      <c r="D137" s="226" t="s">
        <v>55</v>
      </c>
      <c r="E137" s="226">
        <v>27</v>
      </c>
      <c r="F137" s="226" t="s">
        <v>74</v>
      </c>
      <c r="G137" s="226">
        <v>27361</v>
      </c>
      <c r="H137" s="226" t="s">
        <v>206</v>
      </c>
      <c r="I137" s="226" t="s">
        <v>74</v>
      </c>
      <c r="J137" s="226" t="s">
        <v>41</v>
      </c>
      <c r="K137" s="226">
        <v>83202</v>
      </c>
      <c r="L137" s="226">
        <v>27002092024</v>
      </c>
      <c r="M137" s="226">
        <v>27</v>
      </c>
      <c r="N137" s="226" t="s">
        <v>107</v>
      </c>
      <c r="O137" s="2">
        <v>2745000095230</v>
      </c>
      <c r="P137" s="226" t="s">
        <v>640</v>
      </c>
      <c r="Q137" s="226" t="s">
        <v>208</v>
      </c>
      <c r="R137" s="226" t="s">
        <v>56</v>
      </c>
      <c r="S137" s="226">
        <v>27</v>
      </c>
      <c r="T137" s="226" t="s">
        <v>107</v>
      </c>
      <c r="U137" s="226">
        <v>27450</v>
      </c>
      <c r="V137" s="226" t="s">
        <v>241</v>
      </c>
      <c r="W137" s="226" t="s">
        <v>43</v>
      </c>
      <c r="X137" s="226" t="s">
        <v>44</v>
      </c>
      <c r="Y137" s="226" t="s">
        <v>45</v>
      </c>
      <c r="Z137" s="226">
        <v>1</v>
      </c>
      <c r="AA137" s="226" t="s">
        <v>641</v>
      </c>
      <c r="AB137" s="226" t="s">
        <v>642</v>
      </c>
      <c r="AC137" s="226" t="s">
        <v>0</v>
      </c>
      <c r="AD137" s="226" t="s">
        <v>76</v>
      </c>
      <c r="AE137" s="226" t="s">
        <v>44</v>
      </c>
      <c r="AF137" s="226">
        <v>10</v>
      </c>
      <c r="AG137" s="226">
        <v>10</v>
      </c>
      <c r="AH137" s="226" t="s">
        <v>47</v>
      </c>
      <c r="AI137" s="226" t="s">
        <v>48</v>
      </c>
      <c r="AJ137" s="227">
        <f>'Proyección Comunitaria'!$L$240</f>
        <v>40568795</v>
      </c>
    </row>
    <row r="138" spans="1:36" x14ac:dyDescent="0.3">
      <c r="A138" s="226" t="s">
        <v>38</v>
      </c>
      <c r="B138" s="226" t="s">
        <v>39</v>
      </c>
      <c r="C138" s="226">
        <v>900192975</v>
      </c>
      <c r="D138" s="226" t="s">
        <v>55</v>
      </c>
      <c r="E138" s="226">
        <v>27</v>
      </c>
      <c r="F138" s="226" t="s">
        <v>74</v>
      </c>
      <c r="G138" s="226">
        <v>27361</v>
      </c>
      <c r="H138" s="226" t="s">
        <v>206</v>
      </c>
      <c r="I138" s="226" t="s">
        <v>74</v>
      </c>
      <c r="J138" s="226" t="s">
        <v>41</v>
      </c>
      <c r="K138" s="226">
        <v>83202</v>
      </c>
      <c r="L138" s="226">
        <v>27002092024</v>
      </c>
      <c r="M138" s="226">
        <v>27</v>
      </c>
      <c r="N138" s="226" t="s">
        <v>107</v>
      </c>
      <c r="O138" s="2">
        <v>2745000095234</v>
      </c>
      <c r="P138" s="226" t="s">
        <v>643</v>
      </c>
      <c r="Q138" s="226" t="s">
        <v>208</v>
      </c>
      <c r="R138" s="226" t="s">
        <v>42</v>
      </c>
      <c r="S138" s="226">
        <v>27</v>
      </c>
      <c r="T138" s="226" t="s">
        <v>107</v>
      </c>
      <c r="U138" s="226">
        <v>27450</v>
      </c>
      <c r="V138" s="226" t="s">
        <v>241</v>
      </c>
      <c r="W138" s="226" t="s">
        <v>43</v>
      </c>
      <c r="X138" s="226" t="s">
        <v>44</v>
      </c>
      <c r="Y138" s="226" t="s">
        <v>45</v>
      </c>
      <c r="Z138" s="226">
        <v>1</v>
      </c>
      <c r="AA138" s="226" t="s">
        <v>644</v>
      </c>
      <c r="AB138" s="226" t="s">
        <v>645</v>
      </c>
      <c r="AC138" s="226" t="s">
        <v>0</v>
      </c>
      <c r="AD138" s="226" t="s">
        <v>76</v>
      </c>
      <c r="AE138" s="226" t="s">
        <v>44</v>
      </c>
      <c r="AF138" s="226">
        <v>10</v>
      </c>
      <c r="AG138" s="226">
        <v>10</v>
      </c>
      <c r="AH138" s="226" t="s">
        <v>47</v>
      </c>
      <c r="AI138" s="226" t="s">
        <v>48</v>
      </c>
      <c r="AJ138" s="227">
        <f>'Proyección Comunitaria'!$L$240</f>
        <v>40568795</v>
      </c>
    </row>
    <row r="139" spans="1:36" x14ac:dyDescent="0.3">
      <c r="A139" s="226" t="s">
        <v>38</v>
      </c>
      <c r="B139" s="226" t="s">
        <v>39</v>
      </c>
      <c r="C139" s="226">
        <v>900192975</v>
      </c>
      <c r="D139" s="226" t="s">
        <v>55</v>
      </c>
      <c r="E139" s="226">
        <v>27</v>
      </c>
      <c r="F139" s="226" t="s">
        <v>74</v>
      </c>
      <c r="G139" s="226">
        <v>27361</v>
      </c>
      <c r="H139" s="226" t="s">
        <v>206</v>
      </c>
      <c r="I139" s="226" t="s">
        <v>74</v>
      </c>
      <c r="J139" s="226" t="s">
        <v>41</v>
      </c>
      <c r="K139" s="226">
        <v>83202</v>
      </c>
      <c r="L139" s="226">
        <v>27002092024</v>
      </c>
      <c r="M139" s="226">
        <v>27</v>
      </c>
      <c r="N139" s="226" t="s">
        <v>107</v>
      </c>
      <c r="O139" s="2">
        <v>2745000112556</v>
      </c>
      <c r="P139" s="226" t="s">
        <v>646</v>
      </c>
      <c r="Q139" s="226" t="s">
        <v>208</v>
      </c>
      <c r="R139" s="226" t="s">
        <v>56</v>
      </c>
      <c r="S139" s="226">
        <v>27</v>
      </c>
      <c r="T139" s="226" t="s">
        <v>107</v>
      </c>
      <c r="U139" s="226">
        <v>27450</v>
      </c>
      <c r="V139" s="226" t="s">
        <v>241</v>
      </c>
      <c r="W139" s="226" t="s">
        <v>43</v>
      </c>
      <c r="X139" s="226" t="s">
        <v>44</v>
      </c>
      <c r="Y139" s="226" t="s">
        <v>45</v>
      </c>
      <c r="Z139" s="226">
        <v>1</v>
      </c>
      <c r="AA139" s="226" t="s">
        <v>644</v>
      </c>
      <c r="AB139" s="226" t="s">
        <v>645</v>
      </c>
      <c r="AC139" s="226" t="s">
        <v>0</v>
      </c>
      <c r="AD139" s="226" t="s">
        <v>76</v>
      </c>
      <c r="AE139" s="226" t="s">
        <v>44</v>
      </c>
      <c r="AF139" s="226">
        <v>10</v>
      </c>
      <c r="AG139" s="226">
        <v>10</v>
      </c>
      <c r="AH139" s="226" t="s">
        <v>47</v>
      </c>
      <c r="AI139" s="226" t="s">
        <v>48</v>
      </c>
      <c r="AJ139" s="227">
        <f>'Proyección Comunitaria'!$L$240</f>
        <v>40568795</v>
      </c>
    </row>
    <row r="140" spans="1:36" x14ac:dyDescent="0.3">
      <c r="A140" s="226" t="s">
        <v>38</v>
      </c>
      <c r="B140" s="226" t="s">
        <v>39</v>
      </c>
      <c r="C140" s="226">
        <v>900192975</v>
      </c>
      <c r="D140" s="226" t="s">
        <v>55</v>
      </c>
      <c r="E140" s="226">
        <v>27</v>
      </c>
      <c r="F140" s="226" t="s">
        <v>74</v>
      </c>
      <c r="G140" s="226">
        <v>27361</v>
      </c>
      <c r="H140" s="226" t="s">
        <v>206</v>
      </c>
      <c r="I140" s="226" t="s">
        <v>74</v>
      </c>
      <c r="J140" s="226" t="s">
        <v>41</v>
      </c>
      <c r="K140" s="226">
        <v>83202</v>
      </c>
      <c r="L140" s="226">
        <v>27002092024</v>
      </c>
      <c r="M140" s="226">
        <v>27</v>
      </c>
      <c r="N140" s="226" t="s">
        <v>107</v>
      </c>
      <c r="O140" s="2">
        <v>2745000112557</v>
      </c>
      <c r="P140" s="226" t="s">
        <v>647</v>
      </c>
      <c r="Q140" s="226" t="s">
        <v>208</v>
      </c>
      <c r="R140" s="226" t="s">
        <v>56</v>
      </c>
      <c r="S140" s="226">
        <v>27</v>
      </c>
      <c r="T140" s="226" t="s">
        <v>107</v>
      </c>
      <c r="U140" s="226">
        <v>27450</v>
      </c>
      <c r="V140" s="226" t="s">
        <v>241</v>
      </c>
      <c r="W140" s="226" t="s">
        <v>43</v>
      </c>
      <c r="X140" s="226" t="s">
        <v>44</v>
      </c>
      <c r="Y140" s="226" t="s">
        <v>45</v>
      </c>
      <c r="Z140" s="226">
        <v>1</v>
      </c>
      <c r="AA140" s="226" t="s">
        <v>648</v>
      </c>
      <c r="AB140" s="226" t="s">
        <v>649</v>
      </c>
      <c r="AC140" s="226" t="s">
        <v>0</v>
      </c>
      <c r="AD140" s="226" t="s">
        <v>76</v>
      </c>
      <c r="AE140" s="226" t="s">
        <v>44</v>
      </c>
      <c r="AF140" s="226">
        <v>10</v>
      </c>
      <c r="AG140" s="226">
        <v>10</v>
      </c>
      <c r="AH140" s="226" t="s">
        <v>47</v>
      </c>
      <c r="AI140" s="226" t="s">
        <v>48</v>
      </c>
      <c r="AJ140" s="227">
        <f>'Proyección Comunitaria'!$L$240</f>
        <v>40568795</v>
      </c>
    </row>
    <row r="141" spans="1:36" x14ac:dyDescent="0.3">
      <c r="A141" s="226" t="s">
        <v>38</v>
      </c>
      <c r="B141" s="226" t="s">
        <v>39</v>
      </c>
      <c r="C141" s="226">
        <v>900192975</v>
      </c>
      <c r="D141" s="226" t="s">
        <v>55</v>
      </c>
      <c r="E141" s="226">
        <v>27</v>
      </c>
      <c r="F141" s="226" t="s">
        <v>74</v>
      </c>
      <c r="G141" s="226">
        <v>27361</v>
      </c>
      <c r="H141" s="226" t="s">
        <v>206</v>
      </c>
      <c r="I141" s="226" t="s">
        <v>74</v>
      </c>
      <c r="J141" s="226" t="s">
        <v>41</v>
      </c>
      <c r="K141" s="226">
        <v>83202</v>
      </c>
      <c r="L141" s="226">
        <v>27002092024</v>
      </c>
      <c r="M141" s="226">
        <v>27</v>
      </c>
      <c r="N141" s="226" t="s">
        <v>107</v>
      </c>
      <c r="O141" s="2">
        <v>2745000112558</v>
      </c>
      <c r="P141" s="226" t="s">
        <v>650</v>
      </c>
      <c r="Q141" s="226" t="s">
        <v>208</v>
      </c>
      <c r="R141" s="226" t="s">
        <v>56</v>
      </c>
      <c r="S141" s="226">
        <v>27</v>
      </c>
      <c r="T141" s="226" t="s">
        <v>107</v>
      </c>
      <c r="U141" s="226">
        <v>27450</v>
      </c>
      <c r="V141" s="226" t="s">
        <v>241</v>
      </c>
      <c r="W141" s="226" t="s">
        <v>43</v>
      </c>
      <c r="X141" s="226" t="s">
        <v>44</v>
      </c>
      <c r="Y141" s="226" t="s">
        <v>45</v>
      </c>
      <c r="Z141" s="226">
        <v>1</v>
      </c>
      <c r="AA141" s="226" t="s">
        <v>618</v>
      </c>
      <c r="AB141" s="226" t="s">
        <v>619</v>
      </c>
      <c r="AC141" s="226" t="s">
        <v>0</v>
      </c>
      <c r="AD141" s="226" t="s">
        <v>76</v>
      </c>
      <c r="AE141" s="226" t="s">
        <v>44</v>
      </c>
      <c r="AF141" s="226">
        <v>10</v>
      </c>
      <c r="AG141" s="226">
        <v>10</v>
      </c>
      <c r="AH141" s="226" t="s">
        <v>47</v>
      </c>
      <c r="AI141" s="226" t="s">
        <v>48</v>
      </c>
      <c r="AJ141" s="227">
        <f>'Proyección Comunitaria'!$L$240</f>
        <v>40568795</v>
      </c>
    </row>
    <row r="142" spans="1:36" x14ac:dyDescent="0.3">
      <c r="A142" s="226" t="s">
        <v>38</v>
      </c>
      <c r="B142" s="226" t="s">
        <v>39</v>
      </c>
      <c r="C142" s="226">
        <v>900192975</v>
      </c>
      <c r="D142" s="226" t="s">
        <v>55</v>
      </c>
      <c r="E142" s="226">
        <v>27</v>
      </c>
      <c r="F142" s="226" t="s">
        <v>74</v>
      </c>
      <c r="G142" s="226">
        <v>27361</v>
      </c>
      <c r="H142" s="226" t="s">
        <v>206</v>
      </c>
      <c r="I142" s="226" t="s">
        <v>74</v>
      </c>
      <c r="J142" s="226" t="s">
        <v>41</v>
      </c>
      <c r="K142" s="226">
        <v>83202</v>
      </c>
      <c r="L142" s="226">
        <v>27002092024</v>
      </c>
      <c r="M142" s="226">
        <v>27</v>
      </c>
      <c r="N142" s="226" t="s">
        <v>107</v>
      </c>
      <c r="O142" s="2">
        <v>2745000112559</v>
      </c>
      <c r="P142" s="226" t="s">
        <v>651</v>
      </c>
      <c r="Q142" s="226" t="s">
        <v>208</v>
      </c>
      <c r="R142" s="226" t="s">
        <v>56</v>
      </c>
      <c r="S142" s="226">
        <v>27</v>
      </c>
      <c r="T142" s="226" t="s">
        <v>107</v>
      </c>
      <c r="U142" s="226">
        <v>27450</v>
      </c>
      <c r="V142" s="226" t="s">
        <v>241</v>
      </c>
      <c r="W142" s="226" t="s">
        <v>43</v>
      </c>
      <c r="X142" s="226" t="s">
        <v>44</v>
      </c>
      <c r="Y142" s="226" t="s">
        <v>45</v>
      </c>
      <c r="Z142" s="226">
        <v>1</v>
      </c>
      <c r="AA142" s="226" t="s">
        <v>158</v>
      </c>
      <c r="AB142" s="226" t="s">
        <v>623</v>
      </c>
      <c r="AC142" s="226" t="s">
        <v>0</v>
      </c>
      <c r="AD142" s="226" t="s">
        <v>76</v>
      </c>
      <c r="AE142" s="226" t="s">
        <v>44</v>
      </c>
      <c r="AF142" s="226">
        <v>10</v>
      </c>
      <c r="AG142" s="226">
        <v>10</v>
      </c>
      <c r="AH142" s="226" t="s">
        <v>47</v>
      </c>
      <c r="AI142" s="226" t="s">
        <v>48</v>
      </c>
      <c r="AJ142" s="227">
        <f>'Proyección Comunitaria'!$L$240</f>
        <v>40568795</v>
      </c>
    </row>
    <row r="143" spans="1:36" x14ac:dyDescent="0.3">
      <c r="A143" s="226" t="s">
        <v>38</v>
      </c>
      <c r="B143" s="226" t="s">
        <v>39</v>
      </c>
      <c r="C143" s="226">
        <v>900192975</v>
      </c>
      <c r="D143" s="226" t="s">
        <v>55</v>
      </c>
      <c r="E143" s="226">
        <v>27</v>
      </c>
      <c r="F143" s="226" t="s">
        <v>74</v>
      </c>
      <c r="G143" s="226">
        <v>27361</v>
      </c>
      <c r="H143" s="226" t="s">
        <v>206</v>
      </c>
      <c r="I143" s="226" t="s">
        <v>74</v>
      </c>
      <c r="J143" s="226" t="s">
        <v>41</v>
      </c>
      <c r="K143" s="226">
        <v>83202</v>
      </c>
      <c r="L143" s="226">
        <v>27002092024</v>
      </c>
      <c r="M143" s="226">
        <v>27</v>
      </c>
      <c r="N143" s="226" t="s">
        <v>107</v>
      </c>
      <c r="O143" s="2">
        <v>2745000112560</v>
      </c>
      <c r="P143" s="226" t="s">
        <v>652</v>
      </c>
      <c r="Q143" s="226" t="s">
        <v>208</v>
      </c>
      <c r="R143" s="226" t="s">
        <v>56</v>
      </c>
      <c r="S143" s="226">
        <v>27</v>
      </c>
      <c r="T143" s="226" t="s">
        <v>107</v>
      </c>
      <c r="U143" s="226">
        <v>27450</v>
      </c>
      <c r="V143" s="226" t="s">
        <v>241</v>
      </c>
      <c r="W143" s="226" t="s">
        <v>43</v>
      </c>
      <c r="X143" s="226" t="s">
        <v>44</v>
      </c>
      <c r="Y143" s="226" t="s">
        <v>45</v>
      </c>
      <c r="Z143" s="226">
        <v>1</v>
      </c>
      <c r="AA143" s="226" t="s">
        <v>615</v>
      </c>
      <c r="AB143" s="226" t="s">
        <v>616</v>
      </c>
      <c r="AC143" s="226" t="s">
        <v>0</v>
      </c>
      <c r="AD143" s="226" t="s">
        <v>76</v>
      </c>
      <c r="AE143" s="226" t="s">
        <v>44</v>
      </c>
      <c r="AF143" s="226">
        <v>10</v>
      </c>
      <c r="AG143" s="226">
        <v>10</v>
      </c>
      <c r="AH143" s="226" t="s">
        <v>47</v>
      </c>
      <c r="AI143" s="226" t="s">
        <v>48</v>
      </c>
      <c r="AJ143" s="227">
        <f>'Proyección Comunitaria'!$L$240</f>
        <v>40568795</v>
      </c>
    </row>
    <row r="144" spans="1:36" x14ac:dyDescent="0.3">
      <c r="A144" s="226" t="s">
        <v>38</v>
      </c>
      <c r="B144" s="226" t="s">
        <v>39</v>
      </c>
      <c r="C144" s="226">
        <v>900192975</v>
      </c>
      <c r="D144" s="226" t="s">
        <v>55</v>
      </c>
      <c r="E144" s="226">
        <v>27</v>
      </c>
      <c r="F144" s="226" t="s">
        <v>74</v>
      </c>
      <c r="G144" s="226">
        <v>27361</v>
      </c>
      <c r="H144" s="226" t="s">
        <v>206</v>
      </c>
      <c r="I144" s="226" t="s">
        <v>74</v>
      </c>
      <c r="J144" s="226" t="s">
        <v>41</v>
      </c>
      <c r="K144" s="226">
        <v>83202</v>
      </c>
      <c r="L144" s="226">
        <v>27002092024</v>
      </c>
      <c r="M144" s="226">
        <v>27</v>
      </c>
      <c r="N144" s="226" t="s">
        <v>107</v>
      </c>
      <c r="O144" s="2">
        <v>2745000112561</v>
      </c>
      <c r="P144" s="226" t="s">
        <v>653</v>
      </c>
      <c r="Q144" s="226" t="s">
        <v>208</v>
      </c>
      <c r="R144" s="226" t="s">
        <v>56</v>
      </c>
      <c r="S144" s="226">
        <v>27</v>
      </c>
      <c r="T144" s="226" t="s">
        <v>107</v>
      </c>
      <c r="U144" s="226">
        <v>27450</v>
      </c>
      <c r="V144" s="226" t="s">
        <v>241</v>
      </c>
      <c r="W144" s="226" t="s">
        <v>43</v>
      </c>
      <c r="X144" s="226" t="s">
        <v>44</v>
      </c>
      <c r="Y144" s="226" t="s">
        <v>45</v>
      </c>
      <c r="Z144" s="226">
        <v>1</v>
      </c>
      <c r="AA144" s="226" t="s">
        <v>654</v>
      </c>
      <c r="AB144" s="226" t="s">
        <v>655</v>
      </c>
      <c r="AC144" s="226" t="s">
        <v>0</v>
      </c>
      <c r="AD144" s="226" t="s">
        <v>76</v>
      </c>
      <c r="AE144" s="226" t="s">
        <v>44</v>
      </c>
      <c r="AF144" s="226">
        <v>10</v>
      </c>
      <c r="AG144" s="226">
        <v>10</v>
      </c>
      <c r="AH144" s="226" t="s">
        <v>47</v>
      </c>
      <c r="AI144" s="226" t="s">
        <v>48</v>
      </c>
      <c r="AJ144" s="227">
        <f>'Proyección Comunitaria'!$L$240</f>
        <v>40568795</v>
      </c>
    </row>
    <row r="145" spans="1:36" x14ac:dyDescent="0.3">
      <c r="A145" s="226" t="s">
        <v>38</v>
      </c>
      <c r="B145" s="226" t="s">
        <v>39</v>
      </c>
      <c r="C145" s="226">
        <v>900192975</v>
      </c>
      <c r="D145" s="226" t="s">
        <v>55</v>
      </c>
      <c r="E145" s="226">
        <v>27</v>
      </c>
      <c r="F145" s="226" t="s">
        <v>74</v>
      </c>
      <c r="G145" s="226">
        <v>27361</v>
      </c>
      <c r="H145" s="226" t="s">
        <v>206</v>
      </c>
      <c r="I145" s="226" t="s">
        <v>74</v>
      </c>
      <c r="J145" s="226" t="s">
        <v>41</v>
      </c>
      <c r="K145" s="226">
        <v>83202</v>
      </c>
      <c r="L145" s="226">
        <v>27002092024</v>
      </c>
      <c r="M145" s="226">
        <v>27</v>
      </c>
      <c r="N145" s="226" t="s">
        <v>107</v>
      </c>
      <c r="O145" s="2">
        <v>2745000112563</v>
      </c>
      <c r="P145" s="226" t="s">
        <v>656</v>
      </c>
      <c r="Q145" s="226" t="s">
        <v>208</v>
      </c>
      <c r="R145" s="226" t="s">
        <v>56</v>
      </c>
      <c r="S145" s="226">
        <v>27</v>
      </c>
      <c r="T145" s="226" t="s">
        <v>107</v>
      </c>
      <c r="U145" s="226">
        <v>27450</v>
      </c>
      <c r="V145" s="226" t="s">
        <v>241</v>
      </c>
      <c r="W145" s="226" t="s">
        <v>43</v>
      </c>
      <c r="X145" s="226" t="s">
        <v>44</v>
      </c>
      <c r="Y145" s="226" t="s">
        <v>45</v>
      </c>
      <c r="Z145" s="226">
        <v>1</v>
      </c>
      <c r="AA145" s="226" t="s">
        <v>657</v>
      </c>
      <c r="AB145" s="226" t="s">
        <v>658</v>
      </c>
      <c r="AC145" s="226" t="s">
        <v>0</v>
      </c>
      <c r="AD145" s="226" t="s">
        <v>76</v>
      </c>
      <c r="AE145" s="226" t="s">
        <v>44</v>
      </c>
      <c r="AF145" s="226">
        <v>10</v>
      </c>
      <c r="AG145" s="226">
        <v>10</v>
      </c>
      <c r="AH145" s="226" t="s">
        <v>47</v>
      </c>
      <c r="AI145" s="226" t="s">
        <v>48</v>
      </c>
      <c r="AJ145" s="227">
        <f>'Proyección Comunitaria'!$L$240</f>
        <v>40568795</v>
      </c>
    </row>
    <row r="146" spans="1:36" x14ac:dyDescent="0.3">
      <c r="A146" s="226" t="s">
        <v>38</v>
      </c>
      <c r="B146" s="226" t="s">
        <v>39</v>
      </c>
      <c r="C146" s="226">
        <v>900192975</v>
      </c>
      <c r="D146" s="226" t="s">
        <v>55</v>
      </c>
      <c r="E146" s="226">
        <v>27</v>
      </c>
      <c r="F146" s="226" t="s">
        <v>74</v>
      </c>
      <c r="G146" s="226">
        <v>27361</v>
      </c>
      <c r="H146" s="226" t="s">
        <v>206</v>
      </c>
      <c r="I146" s="226" t="s">
        <v>74</v>
      </c>
      <c r="J146" s="226" t="s">
        <v>41</v>
      </c>
      <c r="K146" s="226">
        <v>83202</v>
      </c>
      <c r="L146" s="226">
        <v>27002092024</v>
      </c>
      <c r="M146" s="226">
        <v>27</v>
      </c>
      <c r="N146" s="226" t="s">
        <v>107</v>
      </c>
      <c r="O146" s="2">
        <v>2745000112565</v>
      </c>
      <c r="P146" s="226" t="s">
        <v>659</v>
      </c>
      <c r="Q146" s="226" t="s">
        <v>208</v>
      </c>
      <c r="R146" s="226" t="s">
        <v>56</v>
      </c>
      <c r="S146" s="226">
        <v>27</v>
      </c>
      <c r="T146" s="226" t="s">
        <v>107</v>
      </c>
      <c r="U146" s="226">
        <v>27450</v>
      </c>
      <c r="V146" s="226" t="s">
        <v>241</v>
      </c>
      <c r="W146" s="226" t="s">
        <v>43</v>
      </c>
      <c r="X146" s="226" t="s">
        <v>44</v>
      </c>
      <c r="Y146" s="226" t="s">
        <v>45</v>
      </c>
      <c r="Z146" s="226">
        <v>1</v>
      </c>
      <c r="AA146" s="226" t="s">
        <v>657</v>
      </c>
      <c r="AB146" s="226" t="s">
        <v>658</v>
      </c>
      <c r="AC146" s="226" t="s">
        <v>0</v>
      </c>
      <c r="AD146" s="226" t="s">
        <v>76</v>
      </c>
      <c r="AE146" s="226" t="s">
        <v>44</v>
      </c>
      <c r="AF146" s="226">
        <v>10</v>
      </c>
      <c r="AG146" s="226">
        <v>10</v>
      </c>
      <c r="AH146" s="226" t="s">
        <v>47</v>
      </c>
      <c r="AI146" s="226" t="s">
        <v>48</v>
      </c>
      <c r="AJ146" s="227">
        <f>'Proyección Comunitaria'!$L$240</f>
        <v>40568795</v>
      </c>
    </row>
    <row r="147" spans="1:36" x14ac:dyDescent="0.3">
      <c r="A147" s="226" t="s">
        <v>38</v>
      </c>
      <c r="B147" s="226" t="s">
        <v>39</v>
      </c>
      <c r="C147" s="226">
        <v>900192975</v>
      </c>
      <c r="D147" s="226" t="s">
        <v>55</v>
      </c>
      <c r="E147" s="226">
        <v>27</v>
      </c>
      <c r="F147" s="226" t="s">
        <v>74</v>
      </c>
      <c r="G147" s="226">
        <v>27361</v>
      </c>
      <c r="H147" s="226" t="s">
        <v>206</v>
      </c>
      <c r="I147" s="226" t="s">
        <v>74</v>
      </c>
      <c r="J147" s="226" t="s">
        <v>41</v>
      </c>
      <c r="K147" s="226">
        <v>79341</v>
      </c>
      <c r="L147" s="226">
        <v>27002692023</v>
      </c>
      <c r="M147" s="226">
        <v>27</v>
      </c>
      <c r="N147" s="226" t="s">
        <v>107</v>
      </c>
      <c r="O147" s="2">
        <v>2774500092005</v>
      </c>
      <c r="P147" s="226" t="s">
        <v>660</v>
      </c>
      <c r="Q147" s="226" t="s">
        <v>208</v>
      </c>
      <c r="R147" s="226" t="s">
        <v>42</v>
      </c>
      <c r="S147" s="226">
        <v>27</v>
      </c>
      <c r="T147" s="226" t="s">
        <v>107</v>
      </c>
      <c r="U147" s="226">
        <v>27745</v>
      </c>
      <c r="V147" s="226" t="s">
        <v>242</v>
      </c>
      <c r="W147" s="226" t="s">
        <v>43</v>
      </c>
      <c r="X147" s="226" t="s">
        <v>44</v>
      </c>
      <c r="Y147" s="226" t="s">
        <v>45</v>
      </c>
      <c r="Z147" s="226">
        <v>1</v>
      </c>
      <c r="AA147" s="226" t="s">
        <v>661</v>
      </c>
      <c r="AB147" s="226" t="s">
        <v>662</v>
      </c>
      <c r="AC147" s="226" t="s">
        <v>0</v>
      </c>
      <c r="AD147" s="226" t="s">
        <v>76</v>
      </c>
      <c r="AE147" s="226" t="s">
        <v>44</v>
      </c>
      <c r="AF147" s="226">
        <v>10</v>
      </c>
      <c r="AG147" s="226" t="s">
        <v>41</v>
      </c>
      <c r="AH147" s="226" t="s">
        <v>47</v>
      </c>
      <c r="AI147" s="226" t="s">
        <v>48</v>
      </c>
      <c r="AJ147" s="227">
        <f>'Proyección Comunitaria'!$L$240</f>
        <v>40568795</v>
      </c>
    </row>
    <row r="148" spans="1:36" x14ac:dyDescent="0.3">
      <c r="A148" s="226" t="s">
        <v>38</v>
      </c>
      <c r="B148" s="226" t="s">
        <v>39</v>
      </c>
      <c r="C148" s="226">
        <v>900192975</v>
      </c>
      <c r="D148" s="226" t="s">
        <v>55</v>
      </c>
      <c r="E148" s="226">
        <v>27</v>
      </c>
      <c r="F148" s="226" t="s">
        <v>74</v>
      </c>
      <c r="G148" s="226">
        <v>27361</v>
      </c>
      <c r="H148" s="226" t="s">
        <v>206</v>
      </c>
      <c r="I148" s="226" t="s">
        <v>74</v>
      </c>
      <c r="J148" s="226" t="s">
        <v>41</v>
      </c>
      <c r="K148" s="226">
        <v>79341</v>
      </c>
      <c r="L148" s="226">
        <v>27002692023</v>
      </c>
      <c r="M148" s="226">
        <v>27</v>
      </c>
      <c r="N148" s="226" t="s">
        <v>107</v>
      </c>
      <c r="O148" s="2">
        <v>2774500092006</v>
      </c>
      <c r="P148" s="226" t="s">
        <v>663</v>
      </c>
      <c r="Q148" s="226" t="s">
        <v>208</v>
      </c>
      <c r="R148" s="226" t="s">
        <v>56</v>
      </c>
      <c r="S148" s="226">
        <v>27</v>
      </c>
      <c r="T148" s="226" t="s">
        <v>107</v>
      </c>
      <c r="U148" s="226">
        <v>27745</v>
      </c>
      <c r="V148" s="226" t="s">
        <v>242</v>
      </c>
      <c r="W148" s="226" t="s">
        <v>43</v>
      </c>
      <c r="X148" s="226" t="s">
        <v>44</v>
      </c>
      <c r="Y148" s="226" t="s">
        <v>45</v>
      </c>
      <c r="Z148" s="226">
        <v>1</v>
      </c>
      <c r="AA148" s="226" t="s">
        <v>661</v>
      </c>
      <c r="AB148" s="226" t="s">
        <v>662</v>
      </c>
      <c r="AC148" s="226" t="s">
        <v>0</v>
      </c>
      <c r="AD148" s="226" t="s">
        <v>76</v>
      </c>
      <c r="AE148" s="226" t="s">
        <v>44</v>
      </c>
      <c r="AF148" s="226">
        <v>10</v>
      </c>
      <c r="AG148" s="226" t="s">
        <v>41</v>
      </c>
      <c r="AH148" s="226" t="s">
        <v>47</v>
      </c>
      <c r="AI148" s="226" t="s">
        <v>48</v>
      </c>
      <c r="AJ148" s="227">
        <f>'Proyección Comunitaria'!$L$240</f>
        <v>40568795</v>
      </c>
    </row>
    <row r="149" spans="1:36" x14ac:dyDescent="0.3">
      <c r="A149" s="226" t="s">
        <v>38</v>
      </c>
      <c r="B149" s="226" t="s">
        <v>39</v>
      </c>
      <c r="C149" s="226">
        <v>900192975</v>
      </c>
      <c r="D149" s="226" t="s">
        <v>55</v>
      </c>
      <c r="E149" s="226">
        <v>27</v>
      </c>
      <c r="F149" s="226" t="s">
        <v>74</v>
      </c>
      <c r="G149" s="226">
        <v>27361</v>
      </c>
      <c r="H149" s="226" t="s">
        <v>206</v>
      </c>
      <c r="I149" s="226" t="s">
        <v>74</v>
      </c>
      <c r="J149" s="226" t="s">
        <v>41</v>
      </c>
      <c r="K149" s="226">
        <v>83202</v>
      </c>
      <c r="L149" s="226">
        <v>27002092024</v>
      </c>
      <c r="M149" s="226">
        <v>27</v>
      </c>
      <c r="N149" s="226" t="s">
        <v>107</v>
      </c>
      <c r="O149" s="2">
        <v>2774500092007</v>
      </c>
      <c r="P149" s="226" t="s">
        <v>664</v>
      </c>
      <c r="Q149" s="226" t="s">
        <v>208</v>
      </c>
      <c r="R149" s="226" t="s">
        <v>56</v>
      </c>
      <c r="S149" s="226">
        <v>27</v>
      </c>
      <c r="T149" s="226" t="s">
        <v>107</v>
      </c>
      <c r="U149" s="226">
        <v>27745</v>
      </c>
      <c r="V149" s="226" t="s">
        <v>242</v>
      </c>
      <c r="W149" s="226" t="s">
        <v>43</v>
      </c>
      <c r="X149" s="226" t="s">
        <v>44</v>
      </c>
      <c r="Y149" s="226" t="s">
        <v>45</v>
      </c>
      <c r="Z149" s="226">
        <v>1</v>
      </c>
      <c r="AA149" s="226" t="s">
        <v>665</v>
      </c>
      <c r="AB149" s="226" t="s">
        <v>666</v>
      </c>
      <c r="AC149" s="226" t="s">
        <v>0</v>
      </c>
      <c r="AD149" s="226" t="s">
        <v>76</v>
      </c>
      <c r="AE149" s="226" t="s">
        <v>44</v>
      </c>
      <c r="AF149" s="226">
        <v>10</v>
      </c>
      <c r="AG149" s="226">
        <v>10</v>
      </c>
      <c r="AH149" s="226" t="s">
        <v>47</v>
      </c>
      <c r="AI149" s="226" t="s">
        <v>48</v>
      </c>
      <c r="AJ149" s="227">
        <f>'Proyección Comunitaria'!$L$240</f>
        <v>40568795</v>
      </c>
    </row>
    <row r="150" spans="1:36" x14ac:dyDescent="0.3">
      <c r="A150" s="226" t="s">
        <v>38</v>
      </c>
      <c r="B150" s="226" t="s">
        <v>39</v>
      </c>
      <c r="C150" s="226">
        <v>900192975</v>
      </c>
      <c r="D150" s="226" t="s">
        <v>55</v>
      </c>
      <c r="E150" s="226">
        <v>27</v>
      </c>
      <c r="F150" s="226" t="s">
        <v>74</v>
      </c>
      <c r="G150" s="226">
        <v>27361</v>
      </c>
      <c r="H150" s="226" t="s">
        <v>206</v>
      </c>
      <c r="I150" s="226" t="s">
        <v>74</v>
      </c>
      <c r="J150" s="226" t="s">
        <v>41</v>
      </c>
      <c r="K150" s="226">
        <v>79341</v>
      </c>
      <c r="L150" s="226">
        <v>27002692023</v>
      </c>
      <c r="M150" s="226">
        <v>27</v>
      </c>
      <c r="N150" s="226" t="s">
        <v>107</v>
      </c>
      <c r="O150" s="2">
        <v>2774500092008</v>
      </c>
      <c r="P150" s="226" t="s">
        <v>667</v>
      </c>
      <c r="Q150" s="226" t="s">
        <v>208</v>
      </c>
      <c r="R150" s="226" t="s">
        <v>56</v>
      </c>
      <c r="S150" s="226">
        <v>27</v>
      </c>
      <c r="T150" s="226" t="s">
        <v>107</v>
      </c>
      <c r="U150" s="226">
        <v>27745</v>
      </c>
      <c r="V150" s="226" t="s">
        <v>242</v>
      </c>
      <c r="W150" s="226" t="s">
        <v>43</v>
      </c>
      <c r="X150" s="226" t="s">
        <v>44</v>
      </c>
      <c r="Y150" s="226" t="s">
        <v>45</v>
      </c>
      <c r="Z150" s="226">
        <v>1</v>
      </c>
      <c r="AA150" s="226" t="s">
        <v>668</v>
      </c>
      <c r="AB150" s="226" t="s">
        <v>669</v>
      </c>
      <c r="AC150" s="226" t="s">
        <v>0</v>
      </c>
      <c r="AD150" s="226" t="s">
        <v>76</v>
      </c>
      <c r="AE150" s="226" t="s">
        <v>44</v>
      </c>
      <c r="AF150" s="226">
        <v>10</v>
      </c>
      <c r="AG150" s="226" t="s">
        <v>41</v>
      </c>
      <c r="AH150" s="226" t="s">
        <v>47</v>
      </c>
      <c r="AI150" s="226" t="s">
        <v>48</v>
      </c>
      <c r="AJ150" s="227">
        <f>'Proyección Comunitaria'!$L$240</f>
        <v>40568795</v>
      </c>
    </row>
    <row r="151" spans="1:36" x14ac:dyDescent="0.3">
      <c r="A151" s="226" t="s">
        <v>38</v>
      </c>
      <c r="B151" s="226" t="s">
        <v>39</v>
      </c>
      <c r="C151" s="226">
        <v>900192975</v>
      </c>
      <c r="D151" s="226" t="s">
        <v>55</v>
      </c>
      <c r="E151" s="226">
        <v>27</v>
      </c>
      <c r="F151" s="226" t="s">
        <v>74</v>
      </c>
      <c r="G151" s="226">
        <v>27361</v>
      </c>
      <c r="H151" s="226" t="s">
        <v>206</v>
      </c>
      <c r="I151" s="226" t="s">
        <v>74</v>
      </c>
      <c r="J151" s="226" t="s">
        <v>41</v>
      </c>
      <c r="K151" s="226">
        <v>83202</v>
      </c>
      <c r="L151" s="226">
        <v>27002092024</v>
      </c>
      <c r="M151" s="226">
        <v>27</v>
      </c>
      <c r="N151" s="226" t="s">
        <v>107</v>
      </c>
      <c r="O151" s="2">
        <v>2774500092009</v>
      </c>
      <c r="P151" s="226" t="s">
        <v>670</v>
      </c>
      <c r="Q151" s="226" t="s">
        <v>208</v>
      </c>
      <c r="R151" s="226" t="s">
        <v>56</v>
      </c>
      <c r="S151" s="226">
        <v>27</v>
      </c>
      <c r="T151" s="226" t="s">
        <v>107</v>
      </c>
      <c r="U151" s="226">
        <v>27745</v>
      </c>
      <c r="V151" s="226" t="s">
        <v>242</v>
      </c>
      <c r="W151" s="226" t="s">
        <v>43</v>
      </c>
      <c r="X151" s="226" t="s">
        <v>44</v>
      </c>
      <c r="Y151" s="226" t="s">
        <v>45</v>
      </c>
      <c r="Z151" s="226">
        <v>1</v>
      </c>
      <c r="AA151" s="226" t="s">
        <v>671</v>
      </c>
      <c r="AB151" s="226" t="s">
        <v>672</v>
      </c>
      <c r="AC151" s="226" t="s">
        <v>0</v>
      </c>
      <c r="AD151" s="226" t="s">
        <v>76</v>
      </c>
      <c r="AE151" s="226" t="s">
        <v>44</v>
      </c>
      <c r="AF151" s="226">
        <v>10</v>
      </c>
      <c r="AG151" s="226">
        <v>10</v>
      </c>
      <c r="AH151" s="226" t="s">
        <v>47</v>
      </c>
      <c r="AI151" s="226" t="s">
        <v>48</v>
      </c>
      <c r="AJ151" s="227">
        <f>'Proyección Comunitaria'!$L$240</f>
        <v>40568795</v>
      </c>
    </row>
    <row r="152" spans="1:36" x14ac:dyDescent="0.3">
      <c r="A152" s="226" t="s">
        <v>38</v>
      </c>
      <c r="B152" s="226" t="s">
        <v>39</v>
      </c>
      <c r="C152" s="226">
        <v>900192975</v>
      </c>
      <c r="D152" s="226" t="s">
        <v>55</v>
      </c>
      <c r="E152" s="226">
        <v>27</v>
      </c>
      <c r="F152" s="226" t="s">
        <v>74</v>
      </c>
      <c r="G152" s="226">
        <v>27361</v>
      </c>
      <c r="H152" s="226" t="s">
        <v>206</v>
      </c>
      <c r="I152" s="226" t="s">
        <v>74</v>
      </c>
      <c r="J152" s="226" t="s">
        <v>41</v>
      </c>
      <c r="K152" s="226">
        <v>79341</v>
      </c>
      <c r="L152" s="226">
        <v>27002692023</v>
      </c>
      <c r="M152" s="226">
        <v>27</v>
      </c>
      <c r="N152" s="226" t="s">
        <v>107</v>
      </c>
      <c r="O152" s="2">
        <v>2774500092010</v>
      </c>
      <c r="P152" s="226" t="s">
        <v>673</v>
      </c>
      <c r="Q152" s="226" t="s">
        <v>208</v>
      </c>
      <c r="R152" s="226" t="s">
        <v>56</v>
      </c>
      <c r="S152" s="226">
        <v>27</v>
      </c>
      <c r="T152" s="226" t="s">
        <v>107</v>
      </c>
      <c r="U152" s="226">
        <v>27745</v>
      </c>
      <c r="V152" s="226" t="s">
        <v>242</v>
      </c>
      <c r="W152" s="226" t="s">
        <v>43</v>
      </c>
      <c r="X152" s="226" t="s">
        <v>44</v>
      </c>
      <c r="Y152" s="226" t="s">
        <v>45</v>
      </c>
      <c r="Z152" s="226">
        <v>1</v>
      </c>
      <c r="AA152" s="226" t="s">
        <v>661</v>
      </c>
      <c r="AB152" s="226" t="s">
        <v>662</v>
      </c>
      <c r="AC152" s="226" t="s">
        <v>0</v>
      </c>
      <c r="AD152" s="226" t="s">
        <v>76</v>
      </c>
      <c r="AE152" s="226" t="s">
        <v>44</v>
      </c>
      <c r="AF152" s="226">
        <v>10</v>
      </c>
      <c r="AG152" s="226" t="s">
        <v>41</v>
      </c>
      <c r="AH152" s="226" t="s">
        <v>47</v>
      </c>
      <c r="AI152" s="226" t="s">
        <v>48</v>
      </c>
      <c r="AJ152" s="227">
        <f>'Proyección Comunitaria'!$L$240</f>
        <v>40568795</v>
      </c>
    </row>
    <row r="153" spans="1:36" x14ac:dyDescent="0.3">
      <c r="A153" s="226" t="s">
        <v>38</v>
      </c>
      <c r="B153" s="226" t="s">
        <v>39</v>
      </c>
      <c r="C153" s="226">
        <v>900192975</v>
      </c>
      <c r="D153" s="226" t="s">
        <v>55</v>
      </c>
      <c r="E153" s="226">
        <v>27</v>
      </c>
      <c r="F153" s="226" t="s">
        <v>74</v>
      </c>
      <c r="G153" s="226">
        <v>27361</v>
      </c>
      <c r="H153" s="226" t="s">
        <v>206</v>
      </c>
      <c r="I153" s="226" t="s">
        <v>74</v>
      </c>
      <c r="J153" s="226" t="s">
        <v>41</v>
      </c>
      <c r="K153" s="226">
        <v>83202</v>
      </c>
      <c r="L153" s="226">
        <v>27002092024</v>
      </c>
      <c r="M153" s="226">
        <v>27</v>
      </c>
      <c r="N153" s="226" t="s">
        <v>107</v>
      </c>
      <c r="O153" s="2">
        <v>2774500092012</v>
      </c>
      <c r="P153" s="226" t="s">
        <v>674</v>
      </c>
      <c r="Q153" s="226" t="s">
        <v>208</v>
      </c>
      <c r="R153" s="226" t="s">
        <v>56</v>
      </c>
      <c r="S153" s="226">
        <v>27</v>
      </c>
      <c r="T153" s="226" t="s">
        <v>107</v>
      </c>
      <c r="U153" s="226">
        <v>27745</v>
      </c>
      <c r="V153" s="226" t="s">
        <v>242</v>
      </c>
      <c r="W153" s="226" t="s">
        <v>43</v>
      </c>
      <c r="X153" s="226" t="s">
        <v>44</v>
      </c>
      <c r="Y153" s="226" t="s">
        <v>45</v>
      </c>
      <c r="Z153" s="226">
        <v>1</v>
      </c>
      <c r="AA153" s="226" t="s">
        <v>675</v>
      </c>
      <c r="AB153" s="226" t="s">
        <v>672</v>
      </c>
      <c r="AC153" s="226" t="s">
        <v>0</v>
      </c>
      <c r="AD153" s="226" t="s">
        <v>76</v>
      </c>
      <c r="AE153" s="226" t="s">
        <v>44</v>
      </c>
      <c r="AF153" s="226">
        <v>10</v>
      </c>
      <c r="AG153" s="226">
        <v>10</v>
      </c>
      <c r="AH153" s="226" t="s">
        <v>47</v>
      </c>
      <c r="AI153" s="226" t="s">
        <v>48</v>
      </c>
      <c r="AJ153" s="227">
        <f>'Proyección Comunitaria'!$L$240</f>
        <v>40568795</v>
      </c>
    </row>
    <row r="154" spans="1:36" x14ac:dyDescent="0.3">
      <c r="A154" s="226" t="s">
        <v>38</v>
      </c>
      <c r="B154" s="226" t="s">
        <v>39</v>
      </c>
      <c r="C154" s="226">
        <v>900192975</v>
      </c>
      <c r="D154" s="226" t="s">
        <v>55</v>
      </c>
      <c r="E154" s="226">
        <v>27</v>
      </c>
      <c r="F154" s="226" t="s">
        <v>74</v>
      </c>
      <c r="G154" s="226">
        <v>27361</v>
      </c>
      <c r="H154" s="226" t="s">
        <v>206</v>
      </c>
      <c r="I154" s="226" t="s">
        <v>74</v>
      </c>
      <c r="J154" s="226" t="s">
        <v>41</v>
      </c>
      <c r="K154" s="226">
        <v>79341</v>
      </c>
      <c r="L154" s="226">
        <v>27002692023</v>
      </c>
      <c r="M154" s="226">
        <v>27</v>
      </c>
      <c r="N154" s="226" t="s">
        <v>107</v>
      </c>
      <c r="O154" s="2">
        <v>2774500092013</v>
      </c>
      <c r="P154" s="226" t="s">
        <v>676</v>
      </c>
      <c r="Q154" s="226" t="s">
        <v>208</v>
      </c>
      <c r="R154" s="226" t="s">
        <v>56</v>
      </c>
      <c r="S154" s="226">
        <v>27</v>
      </c>
      <c r="T154" s="226" t="s">
        <v>107</v>
      </c>
      <c r="U154" s="226">
        <v>27745</v>
      </c>
      <c r="V154" s="226" t="s">
        <v>242</v>
      </c>
      <c r="W154" s="226" t="s">
        <v>43</v>
      </c>
      <c r="X154" s="226" t="s">
        <v>44</v>
      </c>
      <c r="Y154" s="226" t="s">
        <v>45</v>
      </c>
      <c r="Z154" s="226">
        <v>1</v>
      </c>
      <c r="AA154" s="226" t="s">
        <v>677</v>
      </c>
      <c r="AB154" s="226" t="s">
        <v>678</v>
      </c>
      <c r="AC154" s="226" t="s">
        <v>0</v>
      </c>
      <c r="AD154" s="226" t="s">
        <v>76</v>
      </c>
      <c r="AE154" s="226" t="s">
        <v>44</v>
      </c>
      <c r="AF154" s="226">
        <v>10</v>
      </c>
      <c r="AG154" s="226" t="s">
        <v>41</v>
      </c>
      <c r="AH154" s="226" t="s">
        <v>47</v>
      </c>
      <c r="AI154" s="226" t="s">
        <v>48</v>
      </c>
      <c r="AJ154" s="227">
        <f>'Proyección Comunitaria'!$L$240</f>
        <v>40568795</v>
      </c>
    </row>
    <row r="155" spans="1:36" x14ac:dyDescent="0.3">
      <c r="A155" s="226" t="s">
        <v>38</v>
      </c>
      <c r="B155" s="226" t="s">
        <v>39</v>
      </c>
      <c r="C155" s="226">
        <v>900192975</v>
      </c>
      <c r="D155" s="226" t="s">
        <v>55</v>
      </c>
      <c r="E155" s="226">
        <v>27</v>
      </c>
      <c r="F155" s="226" t="s">
        <v>74</v>
      </c>
      <c r="G155" s="226">
        <v>27361</v>
      </c>
      <c r="H155" s="226" t="s">
        <v>206</v>
      </c>
      <c r="I155" s="226" t="s">
        <v>74</v>
      </c>
      <c r="J155" s="226" t="s">
        <v>41</v>
      </c>
      <c r="K155" s="226">
        <v>83202</v>
      </c>
      <c r="L155" s="226">
        <v>27002092024</v>
      </c>
      <c r="M155" s="226">
        <v>27</v>
      </c>
      <c r="N155" s="226" t="s">
        <v>107</v>
      </c>
      <c r="O155" s="2">
        <v>2774500092014</v>
      </c>
      <c r="P155" s="226" t="s">
        <v>679</v>
      </c>
      <c r="Q155" s="226" t="s">
        <v>208</v>
      </c>
      <c r="R155" s="226" t="s">
        <v>56</v>
      </c>
      <c r="S155" s="226">
        <v>27</v>
      </c>
      <c r="T155" s="226" t="s">
        <v>107</v>
      </c>
      <c r="U155" s="226">
        <v>27745</v>
      </c>
      <c r="V155" s="226" t="s">
        <v>242</v>
      </c>
      <c r="W155" s="226" t="s">
        <v>43</v>
      </c>
      <c r="X155" s="226" t="s">
        <v>44</v>
      </c>
      <c r="Y155" s="226" t="s">
        <v>45</v>
      </c>
      <c r="Z155" s="226">
        <v>1</v>
      </c>
      <c r="AA155" s="226" t="s">
        <v>675</v>
      </c>
      <c r="AB155" s="226" t="s">
        <v>672</v>
      </c>
      <c r="AC155" s="226" t="s">
        <v>0</v>
      </c>
      <c r="AD155" s="226" t="s">
        <v>76</v>
      </c>
      <c r="AE155" s="226" t="s">
        <v>44</v>
      </c>
      <c r="AF155" s="226">
        <v>10</v>
      </c>
      <c r="AG155" s="226">
        <v>10</v>
      </c>
      <c r="AH155" s="226" t="s">
        <v>47</v>
      </c>
      <c r="AI155" s="226" t="s">
        <v>48</v>
      </c>
      <c r="AJ155" s="227">
        <f>'Proyección Comunitaria'!$L$240</f>
        <v>40568795</v>
      </c>
    </row>
    <row r="156" spans="1:36" x14ac:dyDescent="0.3">
      <c r="A156" s="226" t="s">
        <v>38</v>
      </c>
      <c r="B156" s="226" t="s">
        <v>39</v>
      </c>
      <c r="C156" s="226">
        <v>900192975</v>
      </c>
      <c r="D156" s="226" t="s">
        <v>55</v>
      </c>
      <c r="E156" s="226">
        <v>27</v>
      </c>
      <c r="F156" s="226" t="s">
        <v>74</v>
      </c>
      <c r="G156" s="226">
        <v>27361</v>
      </c>
      <c r="H156" s="226" t="s">
        <v>206</v>
      </c>
      <c r="I156" s="226" t="s">
        <v>74</v>
      </c>
      <c r="J156" s="226" t="s">
        <v>41</v>
      </c>
      <c r="K156" s="226">
        <v>79341</v>
      </c>
      <c r="L156" s="226">
        <v>27002692023</v>
      </c>
      <c r="M156" s="226">
        <v>27</v>
      </c>
      <c r="N156" s="226" t="s">
        <v>107</v>
      </c>
      <c r="O156" s="2">
        <v>2774500092016</v>
      </c>
      <c r="P156" s="226" t="s">
        <v>680</v>
      </c>
      <c r="Q156" s="226" t="s">
        <v>208</v>
      </c>
      <c r="R156" s="226" t="s">
        <v>42</v>
      </c>
      <c r="S156" s="226">
        <v>27</v>
      </c>
      <c r="T156" s="226" t="s">
        <v>107</v>
      </c>
      <c r="U156" s="226">
        <v>27745</v>
      </c>
      <c r="V156" s="226" t="s">
        <v>242</v>
      </c>
      <c r="W156" s="226" t="s">
        <v>43</v>
      </c>
      <c r="X156" s="226" t="s">
        <v>44</v>
      </c>
      <c r="Y156" s="226" t="s">
        <v>45</v>
      </c>
      <c r="Z156" s="226">
        <v>1</v>
      </c>
      <c r="AA156" s="226" t="s">
        <v>671</v>
      </c>
      <c r="AB156" s="226" t="s">
        <v>672</v>
      </c>
      <c r="AC156" s="226" t="s">
        <v>0</v>
      </c>
      <c r="AD156" s="226" t="s">
        <v>76</v>
      </c>
      <c r="AE156" s="226" t="s">
        <v>44</v>
      </c>
      <c r="AF156" s="226">
        <v>10</v>
      </c>
      <c r="AG156" s="226" t="s">
        <v>41</v>
      </c>
      <c r="AH156" s="226" t="s">
        <v>47</v>
      </c>
      <c r="AI156" s="226" t="s">
        <v>48</v>
      </c>
      <c r="AJ156" s="227">
        <f>'Proyección Comunitaria'!$L$240</f>
        <v>40568795</v>
      </c>
    </row>
    <row r="157" spans="1:36" x14ac:dyDescent="0.3">
      <c r="A157" s="226" t="s">
        <v>38</v>
      </c>
      <c r="B157" s="226" t="s">
        <v>39</v>
      </c>
      <c r="C157" s="226">
        <v>900192975</v>
      </c>
      <c r="D157" s="226" t="s">
        <v>55</v>
      </c>
      <c r="E157" s="226">
        <v>27</v>
      </c>
      <c r="F157" s="226" t="s">
        <v>74</v>
      </c>
      <c r="G157" s="226">
        <v>27361</v>
      </c>
      <c r="H157" s="226" t="s">
        <v>206</v>
      </c>
      <c r="I157" s="226" t="s">
        <v>74</v>
      </c>
      <c r="J157" s="226" t="s">
        <v>41</v>
      </c>
      <c r="K157" s="226">
        <v>79341</v>
      </c>
      <c r="L157" s="226">
        <v>27002692023</v>
      </c>
      <c r="M157" s="226">
        <v>27</v>
      </c>
      <c r="N157" s="226" t="s">
        <v>107</v>
      </c>
      <c r="O157" s="2">
        <v>2774500092017</v>
      </c>
      <c r="P157" s="226" t="s">
        <v>681</v>
      </c>
      <c r="Q157" s="226" t="s">
        <v>208</v>
      </c>
      <c r="R157" s="226" t="s">
        <v>42</v>
      </c>
      <c r="S157" s="226">
        <v>27</v>
      </c>
      <c r="T157" s="226" t="s">
        <v>107</v>
      </c>
      <c r="U157" s="226">
        <v>27745</v>
      </c>
      <c r="V157" s="226" t="s">
        <v>242</v>
      </c>
      <c r="W157" s="226" t="s">
        <v>43</v>
      </c>
      <c r="X157" s="226" t="s">
        <v>44</v>
      </c>
      <c r="Y157" s="226" t="s">
        <v>45</v>
      </c>
      <c r="Z157" s="226">
        <v>1</v>
      </c>
      <c r="AA157" s="226" t="s">
        <v>671</v>
      </c>
      <c r="AB157" s="226" t="s">
        <v>672</v>
      </c>
      <c r="AC157" s="226" t="s">
        <v>0</v>
      </c>
      <c r="AD157" s="226" t="s">
        <v>76</v>
      </c>
      <c r="AE157" s="226" t="s">
        <v>44</v>
      </c>
      <c r="AF157" s="226">
        <v>10</v>
      </c>
      <c r="AG157" s="226" t="s">
        <v>41</v>
      </c>
      <c r="AH157" s="226" t="s">
        <v>47</v>
      </c>
      <c r="AI157" s="226" t="s">
        <v>48</v>
      </c>
      <c r="AJ157" s="227">
        <f>'Proyección Comunitaria'!$L$240</f>
        <v>40568795</v>
      </c>
    </row>
    <row r="158" spans="1:36" x14ac:dyDescent="0.3">
      <c r="A158" s="226" t="s">
        <v>38</v>
      </c>
      <c r="B158" s="226" t="s">
        <v>39</v>
      </c>
      <c r="C158" s="226">
        <v>900192975</v>
      </c>
      <c r="D158" s="226" t="s">
        <v>55</v>
      </c>
      <c r="E158" s="226">
        <v>27</v>
      </c>
      <c r="F158" s="226" t="s">
        <v>74</v>
      </c>
      <c r="G158" s="226">
        <v>27361</v>
      </c>
      <c r="H158" s="226" t="s">
        <v>206</v>
      </c>
      <c r="I158" s="226" t="s">
        <v>74</v>
      </c>
      <c r="J158" s="226" t="s">
        <v>41</v>
      </c>
      <c r="K158" s="226">
        <v>79341</v>
      </c>
      <c r="L158" s="226">
        <v>27002692023</v>
      </c>
      <c r="M158" s="226">
        <v>27</v>
      </c>
      <c r="N158" s="226" t="s">
        <v>107</v>
      </c>
      <c r="O158" s="2">
        <v>2774500092019</v>
      </c>
      <c r="P158" s="226" t="s">
        <v>682</v>
      </c>
      <c r="Q158" s="226" t="s">
        <v>208</v>
      </c>
      <c r="R158" s="226" t="s">
        <v>56</v>
      </c>
      <c r="S158" s="226">
        <v>27</v>
      </c>
      <c r="T158" s="226" t="s">
        <v>107</v>
      </c>
      <c r="U158" s="226">
        <v>27745</v>
      </c>
      <c r="V158" s="226" t="s">
        <v>242</v>
      </c>
      <c r="W158" s="226" t="s">
        <v>43</v>
      </c>
      <c r="X158" s="226" t="s">
        <v>44</v>
      </c>
      <c r="Y158" s="226" t="s">
        <v>45</v>
      </c>
      <c r="Z158" s="226">
        <v>1</v>
      </c>
      <c r="AA158" s="226" t="s">
        <v>675</v>
      </c>
      <c r="AB158" s="226" t="s">
        <v>672</v>
      </c>
      <c r="AC158" s="226" t="s">
        <v>0</v>
      </c>
      <c r="AD158" s="226" t="s">
        <v>76</v>
      </c>
      <c r="AE158" s="226" t="s">
        <v>44</v>
      </c>
      <c r="AF158" s="226">
        <v>10</v>
      </c>
      <c r="AG158" s="226" t="s">
        <v>41</v>
      </c>
      <c r="AH158" s="226" t="s">
        <v>47</v>
      </c>
      <c r="AI158" s="226" t="s">
        <v>48</v>
      </c>
      <c r="AJ158" s="227">
        <f>'Proyección Comunitaria'!$L$240</f>
        <v>40568795</v>
      </c>
    </row>
    <row r="159" spans="1:36" x14ac:dyDescent="0.3">
      <c r="A159" s="226" t="s">
        <v>38</v>
      </c>
      <c r="B159" s="226" t="s">
        <v>39</v>
      </c>
      <c r="C159" s="226">
        <v>900192975</v>
      </c>
      <c r="D159" s="226" t="s">
        <v>55</v>
      </c>
      <c r="E159" s="226">
        <v>27</v>
      </c>
      <c r="F159" s="226" t="s">
        <v>74</v>
      </c>
      <c r="G159" s="226">
        <v>27361</v>
      </c>
      <c r="H159" s="226" t="s">
        <v>206</v>
      </c>
      <c r="I159" s="226" t="s">
        <v>74</v>
      </c>
      <c r="J159" s="226" t="s">
        <v>41</v>
      </c>
      <c r="K159" s="226">
        <v>79341</v>
      </c>
      <c r="L159" s="226">
        <v>27002692023</v>
      </c>
      <c r="M159" s="226">
        <v>27</v>
      </c>
      <c r="N159" s="226" t="s">
        <v>107</v>
      </c>
      <c r="O159" s="2">
        <v>2774500092020</v>
      </c>
      <c r="P159" s="226" t="s">
        <v>683</v>
      </c>
      <c r="Q159" s="226" t="s">
        <v>208</v>
      </c>
      <c r="R159" s="226" t="s">
        <v>56</v>
      </c>
      <c r="S159" s="226">
        <v>27</v>
      </c>
      <c r="T159" s="226" t="s">
        <v>107</v>
      </c>
      <c r="U159" s="226">
        <v>27745</v>
      </c>
      <c r="V159" s="226" t="s">
        <v>242</v>
      </c>
      <c r="W159" s="226" t="s">
        <v>43</v>
      </c>
      <c r="X159" s="226" t="s">
        <v>44</v>
      </c>
      <c r="Y159" s="226" t="s">
        <v>45</v>
      </c>
      <c r="Z159" s="226">
        <v>1</v>
      </c>
      <c r="AA159" s="226" t="s">
        <v>675</v>
      </c>
      <c r="AB159" s="226" t="s">
        <v>672</v>
      </c>
      <c r="AC159" s="226" t="s">
        <v>0</v>
      </c>
      <c r="AD159" s="226" t="s">
        <v>76</v>
      </c>
      <c r="AE159" s="226" t="s">
        <v>44</v>
      </c>
      <c r="AF159" s="226">
        <v>10</v>
      </c>
      <c r="AG159" s="226" t="s">
        <v>41</v>
      </c>
      <c r="AH159" s="226" t="s">
        <v>47</v>
      </c>
      <c r="AI159" s="226" t="s">
        <v>48</v>
      </c>
      <c r="AJ159" s="227">
        <f>'Proyección Comunitaria'!$L$240</f>
        <v>40568795</v>
      </c>
    </row>
    <row r="160" spans="1:36" x14ac:dyDescent="0.3">
      <c r="A160" s="226" t="s">
        <v>38</v>
      </c>
      <c r="B160" s="226" t="s">
        <v>39</v>
      </c>
      <c r="C160" s="226">
        <v>900192975</v>
      </c>
      <c r="D160" s="226" t="s">
        <v>55</v>
      </c>
      <c r="E160" s="226">
        <v>27</v>
      </c>
      <c r="F160" s="226" t="s">
        <v>74</v>
      </c>
      <c r="G160" s="226">
        <v>27361</v>
      </c>
      <c r="H160" s="226" t="s">
        <v>206</v>
      </c>
      <c r="I160" s="226" t="s">
        <v>74</v>
      </c>
      <c r="J160" s="226" t="s">
        <v>41</v>
      </c>
      <c r="K160" s="226">
        <v>83202</v>
      </c>
      <c r="L160" s="226">
        <v>27002092024</v>
      </c>
      <c r="M160" s="226">
        <v>27</v>
      </c>
      <c r="N160" s="226" t="s">
        <v>107</v>
      </c>
      <c r="O160" s="2">
        <v>2774500092021</v>
      </c>
      <c r="P160" s="226" t="s">
        <v>684</v>
      </c>
      <c r="Q160" s="226" t="s">
        <v>208</v>
      </c>
      <c r="R160" s="226" t="s">
        <v>56</v>
      </c>
      <c r="S160" s="226">
        <v>27</v>
      </c>
      <c r="T160" s="226" t="s">
        <v>107</v>
      </c>
      <c r="U160" s="226">
        <v>27745</v>
      </c>
      <c r="V160" s="226" t="s">
        <v>242</v>
      </c>
      <c r="W160" s="226" t="s">
        <v>43</v>
      </c>
      <c r="X160" s="226" t="s">
        <v>44</v>
      </c>
      <c r="Y160" s="226" t="s">
        <v>45</v>
      </c>
      <c r="Z160" s="226">
        <v>1</v>
      </c>
      <c r="AA160" s="226" t="s">
        <v>675</v>
      </c>
      <c r="AB160" s="226" t="s">
        <v>672</v>
      </c>
      <c r="AC160" s="226" t="s">
        <v>0</v>
      </c>
      <c r="AD160" s="226" t="s">
        <v>76</v>
      </c>
      <c r="AE160" s="226" t="s">
        <v>44</v>
      </c>
      <c r="AF160" s="226">
        <v>10</v>
      </c>
      <c r="AG160" s="226">
        <v>10</v>
      </c>
      <c r="AH160" s="226" t="s">
        <v>47</v>
      </c>
      <c r="AI160" s="226" t="s">
        <v>48</v>
      </c>
      <c r="AJ160" s="227">
        <f>'Proyección Comunitaria'!$L$240</f>
        <v>40568795</v>
      </c>
    </row>
    <row r="161" spans="1:36" x14ac:dyDescent="0.3">
      <c r="A161" s="226" t="s">
        <v>38</v>
      </c>
      <c r="B161" s="226" t="s">
        <v>39</v>
      </c>
      <c r="C161" s="226">
        <v>900192975</v>
      </c>
      <c r="D161" s="226" t="s">
        <v>55</v>
      </c>
      <c r="E161" s="226">
        <v>27</v>
      </c>
      <c r="F161" s="226" t="s">
        <v>74</v>
      </c>
      <c r="G161" s="226">
        <v>27361</v>
      </c>
      <c r="H161" s="226" t="s">
        <v>206</v>
      </c>
      <c r="I161" s="226" t="s">
        <v>74</v>
      </c>
      <c r="J161" s="226" t="s">
        <v>41</v>
      </c>
      <c r="K161" s="226">
        <v>79341</v>
      </c>
      <c r="L161" s="226">
        <v>27002692023</v>
      </c>
      <c r="M161" s="226">
        <v>27</v>
      </c>
      <c r="N161" s="226" t="s">
        <v>107</v>
      </c>
      <c r="O161" s="2">
        <v>2774500092023</v>
      </c>
      <c r="P161" s="226" t="s">
        <v>685</v>
      </c>
      <c r="Q161" s="226" t="s">
        <v>208</v>
      </c>
      <c r="R161" s="226" t="s">
        <v>56</v>
      </c>
      <c r="S161" s="226">
        <v>27</v>
      </c>
      <c r="T161" s="226" t="s">
        <v>107</v>
      </c>
      <c r="U161" s="226">
        <v>27745</v>
      </c>
      <c r="V161" s="226" t="s">
        <v>242</v>
      </c>
      <c r="W161" s="226" t="s">
        <v>43</v>
      </c>
      <c r="X161" s="226" t="s">
        <v>44</v>
      </c>
      <c r="Y161" s="226" t="s">
        <v>45</v>
      </c>
      <c r="Z161" s="226">
        <v>1</v>
      </c>
      <c r="AA161" s="226" t="s">
        <v>675</v>
      </c>
      <c r="AB161" s="226" t="s">
        <v>672</v>
      </c>
      <c r="AC161" s="226" t="s">
        <v>0</v>
      </c>
      <c r="AD161" s="226" t="s">
        <v>76</v>
      </c>
      <c r="AE161" s="226" t="s">
        <v>44</v>
      </c>
      <c r="AF161" s="226">
        <v>10</v>
      </c>
      <c r="AG161" s="226" t="s">
        <v>41</v>
      </c>
      <c r="AH161" s="226" t="s">
        <v>47</v>
      </c>
      <c r="AI161" s="226" t="s">
        <v>48</v>
      </c>
      <c r="AJ161" s="227">
        <f>'Proyección Comunitaria'!$L$240</f>
        <v>40568795</v>
      </c>
    </row>
    <row r="162" spans="1:36" x14ac:dyDescent="0.3">
      <c r="A162" s="226" t="s">
        <v>38</v>
      </c>
      <c r="B162" s="226" t="s">
        <v>39</v>
      </c>
      <c r="C162" s="226">
        <v>900174776</v>
      </c>
      <c r="D162" s="226" t="s">
        <v>55</v>
      </c>
      <c r="E162" s="226">
        <v>27</v>
      </c>
      <c r="F162" s="226" t="s">
        <v>74</v>
      </c>
      <c r="G162" s="226">
        <v>27615</v>
      </c>
      <c r="H162" s="226" t="s">
        <v>160</v>
      </c>
      <c r="I162" s="226" t="s">
        <v>74</v>
      </c>
      <c r="J162" s="226" t="s">
        <v>41</v>
      </c>
      <c r="K162" s="226">
        <v>83226</v>
      </c>
      <c r="L162" s="226">
        <v>27002132024</v>
      </c>
      <c r="M162" s="226">
        <v>27</v>
      </c>
      <c r="N162" s="226" t="s">
        <v>107</v>
      </c>
      <c r="O162" s="2">
        <v>2780000089232</v>
      </c>
      <c r="P162" s="226" t="s">
        <v>686</v>
      </c>
      <c r="Q162" s="226" t="s">
        <v>108</v>
      </c>
      <c r="R162" s="226" t="s">
        <v>42</v>
      </c>
      <c r="S162" s="226">
        <v>27</v>
      </c>
      <c r="T162" s="226" t="s">
        <v>107</v>
      </c>
      <c r="U162" s="226">
        <v>27800</v>
      </c>
      <c r="V162" s="226" t="s">
        <v>243</v>
      </c>
      <c r="W162" s="226" t="s">
        <v>43</v>
      </c>
      <c r="X162" s="226" t="s">
        <v>44</v>
      </c>
      <c r="Y162" s="226" t="s">
        <v>45</v>
      </c>
      <c r="Z162" s="226">
        <v>1</v>
      </c>
      <c r="AA162" s="226" t="s">
        <v>687</v>
      </c>
      <c r="AB162" s="226" t="s">
        <v>688</v>
      </c>
      <c r="AC162" s="226" t="s">
        <v>0</v>
      </c>
      <c r="AD162" s="226" t="s">
        <v>76</v>
      </c>
      <c r="AE162" s="226" t="s">
        <v>44</v>
      </c>
      <c r="AF162" s="226">
        <v>13</v>
      </c>
      <c r="AG162" s="226">
        <v>13</v>
      </c>
      <c r="AH162" s="226" t="s">
        <v>47</v>
      </c>
      <c r="AI162" s="226" t="s">
        <v>48</v>
      </c>
      <c r="AJ162" s="227">
        <f>'Proyección Comunitaria'!$L$240</f>
        <v>40568795</v>
      </c>
    </row>
    <row r="163" spans="1:36" x14ac:dyDescent="0.3">
      <c r="A163" s="226" t="s">
        <v>38</v>
      </c>
      <c r="B163" s="226" t="s">
        <v>39</v>
      </c>
      <c r="C163" s="226">
        <v>900174776</v>
      </c>
      <c r="D163" s="226" t="s">
        <v>55</v>
      </c>
      <c r="E163" s="226">
        <v>27</v>
      </c>
      <c r="F163" s="226" t="s">
        <v>74</v>
      </c>
      <c r="G163" s="226">
        <v>27615</v>
      </c>
      <c r="H163" s="226" t="s">
        <v>160</v>
      </c>
      <c r="I163" s="226" t="s">
        <v>74</v>
      </c>
      <c r="J163" s="226" t="s">
        <v>41</v>
      </c>
      <c r="K163" s="226">
        <v>83226</v>
      </c>
      <c r="L163" s="226">
        <v>27002132024</v>
      </c>
      <c r="M163" s="226">
        <v>27</v>
      </c>
      <c r="N163" s="226" t="s">
        <v>107</v>
      </c>
      <c r="O163" s="2">
        <v>2780000089290</v>
      </c>
      <c r="P163" s="226" t="s">
        <v>689</v>
      </c>
      <c r="Q163" s="226" t="s">
        <v>108</v>
      </c>
      <c r="R163" s="226" t="s">
        <v>42</v>
      </c>
      <c r="S163" s="226">
        <v>27</v>
      </c>
      <c r="T163" s="226" t="s">
        <v>107</v>
      </c>
      <c r="U163" s="226">
        <v>27800</v>
      </c>
      <c r="V163" s="226" t="s">
        <v>243</v>
      </c>
      <c r="W163" s="226" t="s">
        <v>43</v>
      </c>
      <c r="X163" s="226" t="s">
        <v>44</v>
      </c>
      <c r="Y163" s="226" t="s">
        <v>45</v>
      </c>
      <c r="Z163" s="226">
        <v>1</v>
      </c>
      <c r="AA163" s="226" t="s">
        <v>690</v>
      </c>
      <c r="AB163" s="226" t="s">
        <v>691</v>
      </c>
      <c r="AC163" s="226" t="s">
        <v>0</v>
      </c>
      <c r="AD163" s="226" t="s">
        <v>76</v>
      </c>
      <c r="AE163" s="226" t="s">
        <v>44</v>
      </c>
      <c r="AF163" s="226">
        <v>13</v>
      </c>
      <c r="AG163" s="226">
        <v>13</v>
      </c>
      <c r="AH163" s="226" t="s">
        <v>47</v>
      </c>
      <c r="AI163" s="226" t="s">
        <v>48</v>
      </c>
      <c r="AJ163" s="227">
        <f>'Proyección Comunitaria'!$L$240</f>
        <v>40568795</v>
      </c>
    </row>
    <row r="164" spans="1:36" x14ac:dyDescent="0.3">
      <c r="A164" s="226" t="s">
        <v>38</v>
      </c>
      <c r="B164" s="226" t="s">
        <v>39</v>
      </c>
      <c r="C164" s="226">
        <v>900174776</v>
      </c>
      <c r="D164" s="226" t="s">
        <v>55</v>
      </c>
      <c r="E164" s="226">
        <v>27</v>
      </c>
      <c r="F164" s="226" t="s">
        <v>74</v>
      </c>
      <c r="G164" s="226">
        <v>27615</v>
      </c>
      <c r="H164" s="226" t="s">
        <v>160</v>
      </c>
      <c r="I164" s="226" t="s">
        <v>74</v>
      </c>
      <c r="J164" s="226" t="s">
        <v>41</v>
      </c>
      <c r="K164" s="226">
        <v>83226</v>
      </c>
      <c r="L164" s="226">
        <v>27002132024</v>
      </c>
      <c r="M164" s="226">
        <v>27</v>
      </c>
      <c r="N164" s="226" t="s">
        <v>107</v>
      </c>
      <c r="O164" s="2">
        <v>2780000091507</v>
      </c>
      <c r="P164" s="226" t="s">
        <v>99</v>
      </c>
      <c r="Q164" s="226" t="s">
        <v>108</v>
      </c>
      <c r="R164" s="226" t="s">
        <v>42</v>
      </c>
      <c r="S164" s="226">
        <v>27</v>
      </c>
      <c r="T164" s="226" t="s">
        <v>107</v>
      </c>
      <c r="U164" s="226">
        <v>27800</v>
      </c>
      <c r="V164" s="226" t="s">
        <v>243</v>
      </c>
      <c r="W164" s="226" t="s">
        <v>43</v>
      </c>
      <c r="X164" s="226" t="s">
        <v>44</v>
      </c>
      <c r="Y164" s="226" t="s">
        <v>45</v>
      </c>
      <c r="Z164" s="226">
        <v>1</v>
      </c>
      <c r="AA164" s="226" t="s">
        <v>692</v>
      </c>
      <c r="AB164" s="226" t="s">
        <v>693</v>
      </c>
      <c r="AC164" s="226" t="s">
        <v>0</v>
      </c>
      <c r="AD164" s="226" t="s">
        <v>76</v>
      </c>
      <c r="AE164" s="226" t="s">
        <v>44</v>
      </c>
      <c r="AF164" s="226">
        <v>13</v>
      </c>
      <c r="AG164" s="226">
        <v>13</v>
      </c>
      <c r="AH164" s="226" t="s">
        <v>47</v>
      </c>
      <c r="AI164" s="226" t="s">
        <v>48</v>
      </c>
      <c r="AJ164" s="227">
        <f>'Proyección Comunitaria'!$L$240</f>
        <v>40568795</v>
      </c>
    </row>
    <row r="165" spans="1:36" x14ac:dyDescent="0.3">
      <c r="A165" s="226" t="s">
        <v>38</v>
      </c>
      <c r="B165" s="226" t="s">
        <v>39</v>
      </c>
      <c r="C165" s="226">
        <v>900174776</v>
      </c>
      <c r="D165" s="226" t="s">
        <v>55</v>
      </c>
      <c r="E165" s="226">
        <v>27</v>
      </c>
      <c r="F165" s="226" t="s">
        <v>74</v>
      </c>
      <c r="G165" s="226">
        <v>27615</v>
      </c>
      <c r="H165" s="226" t="s">
        <v>160</v>
      </c>
      <c r="I165" s="226" t="s">
        <v>74</v>
      </c>
      <c r="J165" s="226" t="s">
        <v>41</v>
      </c>
      <c r="K165" s="226">
        <v>83226</v>
      </c>
      <c r="L165" s="226">
        <v>27002132024</v>
      </c>
      <c r="M165" s="226">
        <v>27</v>
      </c>
      <c r="N165" s="226" t="s">
        <v>107</v>
      </c>
      <c r="O165" s="2">
        <v>2780000091688</v>
      </c>
      <c r="P165" s="226" t="s">
        <v>95</v>
      </c>
      <c r="Q165" s="226" t="s">
        <v>108</v>
      </c>
      <c r="R165" s="226" t="s">
        <v>56</v>
      </c>
      <c r="S165" s="226">
        <v>27</v>
      </c>
      <c r="T165" s="226" t="s">
        <v>107</v>
      </c>
      <c r="U165" s="226">
        <v>27800</v>
      </c>
      <c r="V165" s="226" t="s">
        <v>243</v>
      </c>
      <c r="W165" s="226" t="s">
        <v>43</v>
      </c>
      <c r="X165" s="226" t="s">
        <v>44</v>
      </c>
      <c r="Y165" s="226" t="s">
        <v>45</v>
      </c>
      <c r="Z165" s="226">
        <v>1</v>
      </c>
      <c r="AA165" s="226" t="s">
        <v>98</v>
      </c>
      <c r="AB165" s="226" t="s">
        <v>209</v>
      </c>
      <c r="AC165" s="226" t="s">
        <v>0</v>
      </c>
      <c r="AD165" s="226" t="s">
        <v>76</v>
      </c>
      <c r="AE165" s="226" t="s">
        <v>44</v>
      </c>
      <c r="AF165" s="226">
        <v>13</v>
      </c>
      <c r="AG165" s="226">
        <v>13</v>
      </c>
      <c r="AH165" s="226" t="s">
        <v>47</v>
      </c>
      <c r="AI165" s="226" t="s">
        <v>48</v>
      </c>
      <c r="AJ165" s="227">
        <f>'Proyección Comunitaria'!$L$240</f>
        <v>40568795</v>
      </c>
    </row>
    <row r="166" spans="1:36" x14ac:dyDescent="0.3">
      <c r="A166" s="226" t="s">
        <v>38</v>
      </c>
      <c r="B166" s="226" t="s">
        <v>39</v>
      </c>
      <c r="C166" s="226">
        <v>900174776</v>
      </c>
      <c r="D166" s="226" t="s">
        <v>55</v>
      </c>
      <c r="E166" s="226">
        <v>27</v>
      </c>
      <c r="F166" s="226" t="s">
        <v>74</v>
      </c>
      <c r="G166" s="226">
        <v>27615</v>
      </c>
      <c r="H166" s="226" t="s">
        <v>160</v>
      </c>
      <c r="I166" s="226" t="s">
        <v>74</v>
      </c>
      <c r="J166" s="226" t="s">
        <v>41</v>
      </c>
      <c r="K166" s="226">
        <v>83226</v>
      </c>
      <c r="L166" s="226">
        <v>27002132024</v>
      </c>
      <c r="M166" s="226">
        <v>27</v>
      </c>
      <c r="N166" s="226" t="s">
        <v>107</v>
      </c>
      <c r="O166" s="2">
        <v>2780000091763</v>
      </c>
      <c r="P166" s="226" t="s">
        <v>405</v>
      </c>
      <c r="Q166" s="226" t="s">
        <v>108</v>
      </c>
      <c r="R166" s="226" t="s">
        <v>42</v>
      </c>
      <c r="S166" s="226">
        <v>27</v>
      </c>
      <c r="T166" s="226" t="s">
        <v>107</v>
      </c>
      <c r="U166" s="226">
        <v>27800</v>
      </c>
      <c r="V166" s="226" t="s">
        <v>243</v>
      </c>
      <c r="W166" s="226" t="s">
        <v>43</v>
      </c>
      <c r="X166" s="226" t="s">
        <v>44</v>
      </c>
      <c r="Y166" s="226" t="s">
        <v>45</v>
      </c>
      <c r="Z166" s="226">
        <v>1</v>
      </c>
      <c r="AA166" s="226" t="s">
        <v>694</v>
      </c>
      <c r="AB166" s="226" t="s">
        <v>695</v>
      </c>
      <c r="AC166" s="226" t="s">
        <v>0</v>
      </c>
      <c r="AD166" s="226" t="s">
        <v>76</v>
      </c>
      <c r="AE166" s="226" t="s">
        <v>44</v>
      </c>
      <c r="AF166" s="226">
        <v>13</v>
      </c>
      <c r="AG166" s="226">
        <v>13</v>
      </c>
      <c r="AH166" s="226" t="s">
        <v>47</v>
      </c>
      <c r="AI166" s="226" t="s">
        <v>48</v>
      </c>
      <c r="AJ166" s="227">
        <f>'Proyección Comunitaria'!$L$240</f>
        <v>40568795</v>
      </c>
    </row>
    <row r="167" spans="1:36" x14ac:dyDescent="0.3">
      <c r="A167" s="226" t="s">
        <v>38</v>
      </c>
      <c r="B167" s="226" t="s">
        <v>39</v>
      </c>
      <c r="C167" s="226">
        <v>900174776</v>
      </c>
      <c r="D167" s="226" t="s">
        <v>55</v>
      </c>
      <c r="E167" s="226">
        <v>27</v>
      </c>
      <c r="F167" s="226" t="s">
        <v>74</v>
      </c>
      <c r="G167" s="226">
        <v>27615</v>
      </c>
      <c r="H167" s="226" t="s">
        <v>160</v>
      </c>
      <c r="I167" s="226" t="s">
        <v>74</v>
      </c>
      <c r="J167" s="226" t="s">
        <v>41</v>
      </c>
      <c r="K167" s="226">
        <v>83226</v>
      </c>
      <c r="L167" s="226">
        <v>27002132024</v>
      </c>
      <c r="M167" s="226">
        <v>27</v>
      </c>
      <c r="N167" s="226" t="s">
        <v>107</v>
      </c>
      <c r="O167" s="2">
        <v>2780000091765</v>
      </c>
      <c r="P167" s="226" t="s">
        <v>59</v>
      </c>
      <c r="Q167" s="226" t="s">
        <v>108</v>
      </c>
      <c r="R167" s="226" t="s">
        <v>42</v>
      </c>
      <c r="S167" s="226">
        <v>27</v>
      </c>
      <c r="T167" s="226" t="s">
        <v>107</v>
      </c>
      <c r="U167" s="226">
        <v>27800</v>
      </c>
      <c r="V167" s="226" t="s">
        <v>243</v>
      </c>
      <c r="W167" s="226" t="s">
        <v>43</v>
      </c>
      <c r="X167" s="226" t="s">
        <v>44</v>
      </c>
      <c r="Y167" s="226" t="s">
        <v>45</v>
      </c>
      <c r="Z167" s="226">
        <v>1</v>
      </c>
      <c r="AA167" s="226" t="s">
        <v>696</v>
      </c>
      <c r="AB167" s="226" t="s">
        <v>697</v>
      </c>
      <c r="AC167" s="226" t="s">
        <v>0</v>
      </c>
      <c r="AD167" s="226" t="s">
        <v>76</v>
      </c>
      <c r="AE167" s="226" t="s">
        <v>44</v>
      </c>
      <c r="AF167" s="226">
        <v>13</v>
      </c>
      <c r="AG167" s="226">
        <v>13</v>
      </c>
      <c r="AH167" s="226" t="s">
        <v>47</v>
      </c>
      <c r="AI167" s="226" t="s">
        <v>48</v>
      </c>
      <c r="AJ167" s="227">
        <f>'Proyección Comunitaria'!$L$240</f>
        <v>40568795</v>
      </c>
    </row>
    <row r="168" spans="1:36" x14ac:dyDescent="0.3">
      <c r="A168" s="226" t="s">
        <v>38</v>
      </c>
      <c r="B168" s="226" t="s">
        <v>39</v>
      </c>
      <c r="C168" s="226">
        <v>900174776</v>
      </c>
      <c r="D168" s="226" t="s">
        <v>55</v>
      </c>
      <c r="E168" s="226">
        <v>27</v>
      </c>
      <c r="F168" s="226" t="s">
        <v>74</v>
      </c>
      <c r="G168" s="226">
        <v>27615</v>
      </c>
      <c r="H168" s="226" t="s">
        <v>160</v>
      </c>
      <c r="I168" s="226" t="s">
        <v>74</v>
      </c>
      <c r="J168" s="226" t="s">
        <v>41</v>
      </c>
      <c r="K168" s="226">
        <v>83226</v>
      </c>
      <c r="L168" s="226">
        <v>27002132024</v>
      </c>
      <c r="M168" s="226">
        <v>27</v>
      </c>
      <c r="N168" s="226" t="s">
        <v>107</v>
      </c>
      <c r="O168" s="2">
        <v>2780000091768</v>
      </c>
      <c r="P168" s="226" t="s">
        <v>140</v>
      </c>
      <c r="Q168" s="226" t="s">
        <v>108</v>
      </c>
      <c r="R168" s="226" t="s">
        <v>42</v>
      </c>
      <c r="S168" s="226">
        <v>27</v>
      </c>
      <c r="T168" s="226" t="s">
        <v>107</v>
      </c>
      <c r="U168" s="226">
        <v>27800</v>
      </c>
      <c r="V168" s="226" t="s">
        <v>243</v>
      </c>
      <c r="W168" s="226" t="s">
        <v>43</v>
      </c>
      <c r="X168" s="226" t="s">
        <v>44</v>
      </c>
      <c r="Y168" s="226" t="s">
        <v>45</v>
      </c>
      <c r="Z168" s="226">
        <v>1</v>
      </c>
      <c r="AA168" s="226" t="s">
        <v>698</v>
      </c>
      <c r="AB168" s="226" t="s">
        <v>699</v>
      </c>
      <c r="AC168" s="226" t="s">
        <v>0</v>
      </c>
      <c r="AD168" s="226" t="s">
        <v>76</v>
      </c>
      <c r="AE168" s="226" t="s">
        <v>44</v>
      </c>
      <c r="AF168" s="226">
        <v>13</v>
      </c>
      <c r="AG168" s="226">
        <v>13</v>
      </c>
      <c r="AH168" s="226" t="s">
        <v>47</v>
      </c>
      <c r="AI168" s="226" t="s">
        <v>48</v>
      </c>
      <c r="AJ168" s="227">
        <f>'Proyección Comunitaria'!$L$240</f>
        <v>40568795</v>
      </c>
    </row>
    <row r="169" spans="1:36" x14ac:dyDescent="0.3">
      <c r="A169" s="226" t="s">
        <v>38</v>
      </c>
      <c r="B169" s="226" t="s">
        <v>39</v>
      </c>
      <c r="C169" s="226">
        <v>900174776</v>
      </c>
      <c r="D169" s="226" t="s">
        <v>55</v>
      </c>
      <c r="E169" s="226">
        <v>27</v>
      </c>
      <c r="F169" s="226" t="s">
        <v>74</v>
      </c>
      <c r="G169" s="226">
        <v>27615</v>
      </c>
      <c r="H169" s="226" t="s">
        <v>160</v>
      </c>
      <c r="I169" s="226" t="s">
        <v>74</v>
      </c>
      <c r="J169" s="226" t="s">
        <v>41</v>
      </c>
      <c r="K169" s="226">
        <v>83226</v>
      </c>
      <c r="L169" s="226">
        <v>27002132024</v>
      </c>
      <c r="M169" s="226">
        <v>27</v>
      </c>
      <c r="N169" s="226" t="s">
        <v>107</v>
      </c>
      <c r="O169" s="2">
        <v>2780000091771</v>
      </c>
      <c r="P169" s="226" t="s">
        <v>256</v>
      </c>
      <c r="Q169" s="226" t="s">
        <v>108</v>
      </c>
      <c r="R169" s="226" t="s">
        <v>42</v>
      </c>
      <c r="S169" s="226">
        <v>27</v>
      </c>
      <c r="T169" s="226" t="s">
        <v>107</v>
      </c>
      <c r="U169" s="226">
        <v>27800</v>
      </c>
      <c r="V169" s="226" t="s">
        <v>243</v>
      </c>
      <c r="W169" s="226" t="s">
        <v>43</v>
      </c>
      <c r="X169" s="226" t="s">
        <v>44</v>
      </c>
      <c r="Y169" s="226" t="s">
        <v>45</v>
      </c>
      <c r="Z169" s="226">
        <v>1</v>
      </c>
      <c r="AA169" s="226" t="s">
        <v>700</v>
      </c>
      <c r="AB169" s="226" t="s">
        <v>701</v>
      </c>
      <c r="AC169" s="226" t="s">
        <v>0</v>
      </c>
      <c r="AD169" s="226" t="s">
        <v>76</v>
      </c>
      <c r="AE169" s="226" t="s">
        <v>44</v>
      </c>
      <c r="AF169" s="226">
        <v>13</v>
      </c>
      <c r="AG169" s="226">
        <v>13</v>
      </c>
      <c r="AH169" s="226" t="s">
        <v>47</v>
      </c>
      <c r="AI169" s="226" t="s">
        <v>48</v>
      </c>
      <c r="AJ169" s="227">
        <f>'Proyección Comunitaria'!$L$240</f>
        <v>40568795</v>
      </c>
    </row>
    <row r="170" spans="1:36" x14ac:dyDescent="0.3">
      <c r="A170" s="226" t="s">
        <v>38</v>
      </c>
      <c r="B170" s="226" t="s">
        <v>39</v>
      </c>
      <c r="C170" s="226">
        <v>900174776</v>
      </c>
      <c r="D170" s="226" t="s">
        <v>55</v>
      </c>
      <c r="E170" s="226">
        <v>27</v>
      </c>
      <c r="F170" s="226" t="s">
        <v>74</v>
      </c>
      <c r="G170" s="226">
        <v>27615</v>
      </c>
      <c r="H170" s="226" t="s">
        <v>160</v>
      </c>
      <c r="I170" s="226" t="s">
        <v>74</v>
      </c>
      <c r="J170" s="226" t="s">
        <v>41</v>
      </c>
      <c r="K170" s="226">
        <v>83226</v>
      </c>
      <c r="L170" s="226">
        <v>27002132024</v>
      </c>
      <c r="M170" s="226">
        <v>27</v>
      </c>
      <c r="N170" s="226" t="s">
        <v>107</v>
      </c>
      <c r="O170" s="2">
        <v>2780000091775</v>
      </c>
      <c r="P170" s="226" t="s">
        <v>301</v>
      </c>
      <c r="Q170" s="226" t="s">
        <v>108</v>
      </c>
      <c r="R170" s="226" t="s">
        <v>42</v>
      </c>
      <c r="S170" s="226">
        <v>27</v>
      </c>
      <c r="T170" s="226" t="s">
        <v>107</v>
      </c>
      <c r="U170" s="226">
        <v>27800</v>
      </c>
      <c r="V170" s="226" t="s">
        <v>243</v>
      </c>
      <c r="W170" s="226" t="s">
        <v>43</v>
      </c>
      <c r="X170" s="226" t="s">
        <v>44</v>
      </c>
      <c r="Y170" s="226" t="s">
        <v>45</v>
      </c>
      <c r="Z170" s="226">
        <v>1</v>
      </c>
      <c r="AA170" s="226" t="s">
        <v>702</v>
      </c>
      <c r="AB170" s="226" t="s">
        <v>703</v>
      </c>
      <c r="AC170" s="226" t="s">
        <v>0</v>
      </c>
      <c r="AD170" s="226" t="s">
        <v>76</v>
      </c>
      <c r="AE170" s="226" t="s">
        <v>44</v>
      </c>
      <c r="AF170" s="226">
        <v>13</v>
      </c>
      <c r="AG170" s="226">
        <v>13</v>
      </c>
      <c r="AH170" s="226" t="s">
        <v>47</v>
      </c>
      <c r="AI170" s="226" t="s">
        <v>48</v>
      </c>
      <c r="AJ170" s="227">
        <f>'Proyección Comunitaria'!$L$240</f>
        <v>40568795</v>
      </c>
    </row>
    <row r="171" spans="1:36" x14ac:dyDescent="0.3">
      <c r="A171" s="226" t="s">
        <v>38</v>
      </c>
      <c r="B171" s="226" t="s">
        <v>39</v>
      </c>
      <c r="C171" s="226">
        <v>900174776</v>
      </c>
      <c r="D171" s="226" t="s">
        <v>55</v>
      </c>
      <c r="E171" s="226">
        <v>27</v>
      </c>
      <c r="F171" s="226" t="s">
        <v>74</v>
      </c>
      <c r="G171" s="226">
        <v>27615</v>
      </c>
      <c r="H171" s="226" t="s">
        <v>160</v>
      </c>
      <c r="I171" s="226" t="s">
        <v>74</v>
      </c>
      <c r="J171" s="226" t="s">
        <v>41</v>
      </c>
      <c r="K171" s="226">
        <v>83226</v>
      </c>
      <c r="L171" s="226">
        <v>27002132024</v>
      </c>
      <c r="M171" s="226">
        <v>27</v>
      </c>
      <c r="N171" s="226" t="s">
        <v>107</v>
      </c>
      <c r="O171" s="2">
        <v>2780000091777</v>
      </c>
      <c r="P171" s="226" t="s">
        <v>704</v>
      </c>
      <c r="Q171" s="226" t="s">
        <v>108</v>
      </c>
      <c r="R171" s="226" t="s">
        <v>42</v>
      </c>
      <c r="S171" s="226">
        <v>27</v>
      </c>
      <c r="T171" s="226" t="s">
        <v>107</v>
      </c>
      <c r="U171" s="226">
        <v>27800</v>
      </c>
      <c r="V171" s="226" t="s">
        <v>243</v>
      </c>
      <c r="W171" s="226" t="s">
        <v>43</v>
      </c>
      <c r="X171" s="226" t="s">
        <v>44</v>
      </c>
      <c r="Y171" s="226" t="s">
        <v>45</v>
      </c>
      <c r="Z171" s="226">
        <v>1</v>
      </c>
      <c r="AA171" s="226" t="s">
        <v>705</v>
      </c>
      <c r="AB171" s="226" t="s">
        <v>706</v>
      </c>
      <c r="AC171" s="226" t="s">
        <v>0</v>
      </c>
      <c r="AD171" s="226" t="s">
        <v>76</v>
      </c>
      <c r="AE171" s="226" t="s">
        <v>44</v>
      </c>
      <c r="AF171" s="226">
        <v>13</v>
      </c>
      <c r="AG171" s="226">
        <v>13</v>
      </c>
      <c r="AH171" s="226" t="s">
        <v>47</v>
      </c>
      <c r="AI171" s="226" t="s">
        <v>48</v>
      </c>
      <c r="AJ171" s="227">
        <f>'Proyección Comunitaria'!$L$240</f>
        <v>40568795</v>
      </c>
    </row>
    <row r="172" spans="1:36" x14ac:dyDescent="0.3">
      <c r="A172" s="226" t="s">
        <v>38</v>
      </c>
      <c r="B172" s="226" t="s">
        <v>39</v>
      </c>
      <c r="C172" s="226">
        <v>900174776</v>
      </c>
      <c r="D172" s="226" t="s">
        <v>55</v>
      </c>
      <c r="E172" s="226">
        <v>27</v>
      </c>
      <c r="F172" s="226" t="s">
        <v>74</v>
      </c>
      <c r="G172" s="226">
        <v>27615</v>
      </c>
      <c r="H172" s="226" t="s">
        <v>160</v>
      </c>
      <c r="I172" s="226" t="s">
        <v>74</v>
      </c>
      <c r="J172" s="226" t="s">
        <v>41</v>
      </c>
      <c r="K172" s="226">
        <v>83226</v>
      </c>
      <c r="L172" s="226">
        <v>27002132024</v>
      </c>
      <c r="M172" s="226">
        <v>27</v>
      </c>
      <c r="N172" s="226" t="s">
        <v>107</v>
      </c>
      <c r="O172" s="2">
        <v>2780000091785</v>
      </c>
      <c r="P172" s="226" t="s">
        <v>403</v>
      </c>
      <c r="Q172" s="226" t="s">
        <v>108</v>
      </c>
      <c r="R172" s="226" t="s">
        <v>42</v>
      </c>
      <c r="S172" s="226">
        <v>27</v>
      </c>
      <c r="T172" s="226" t="s">
        <v>107</v>
      </c>
      <c r="U172" s="226">
        <v>27800</v>
      </c>
      <c r="V172" s="226" t="s">
        <v>243</v>
      </c>
      <c r="W172" s="226" t="s">
        <v>43</v>
      </c>
      <c r="X172" s="226" t="s">
        <v>44</v>
      </c>
      <c r="Y172" s="226" t="s">
        <v>45</v>
      </c>
      <c r="Z172" s="226">
        <v>1</v>
      </c>
      <c r="AA172" s="226" t="s">
        <v>707</v>
      </c>
      <c r="AB172" s="226" t="s">
        <v>708</v>
      </c>
      <c r="AC172" s="226" t="s">
        <v>0</v>
      </c>
      <c r="AD172" s="226" t="s">
        <v>76</v>
      </c>
      <c r="AE172" s="226" t="s">
        <v>44</v>
      </c>
      <c r="AF172" s="226">
        <v>13</v>
      </c>
      <c r="AG172" s="226">
        <v>13</v>
      </c>
      <c r="AH172" s="226" t="s">
        <v>47</v>
      </c>
      <c r="AI172" s="226" t="s">
        <v>48</v>
      </c>
      <c r="AJ172" s="227">
        <f>'Proyección Comunitaria'!$L$240</f>
        <v>40568795</v>
      </c>
    </row>
    <row r="173" spans="1:36" x14ac:dyDescent="0.3">
      <c r="A173" s="226" t="s">
        <v>38</v>
      </c>
      <c r="B173" s="226" t="s">
        <v>39</v>
      </c>
      <c r="C173" s="226">
        <v>900174776</v>
      </c>
      <c r="D173" s="226" t="s">
        <v>55</v>
      </c>
      <c r="E173" s="226">
        <v>27</v>
      </c>
      <c r="F173" s="226" t="s">
        <v>74</v>
      </c>
      <c r="G173" s="226">
        <v>27615</v>
      </c>
      <c r="H173" s="226" t="s">
        <v>160</v>
      </c>
      <c r="I173" s="226" t="s">
        <v>74</v>
      </c>
      <c r="J173" s="226" t="s">
        <v>41</v>
      </c>
      <c r="K173" s="226">
        <v>83226</v>
      </c>
      <c r="L173" s="226">
        <v>27002132024</v>
      </c>
      <c r="M173" s="226">
        <v>27</v>
      </c>
      <c r="N173" s="226" t="s">
        <v>107</v>
      </c>
      <c r="O173" s="2">
        <v>2780000091786</v>
      </c>
      <c r="P173" s="226" t="s">
        <v>709</v>
      </c>
      <c r="Q173" s="226" t="s">
        <v>108</v>
      </c>
      <c r="R173" s="226" t="s">
        <v>42</v>
      </c>
      <c r="S173" s="226">
        <v>27</v>
      </c>
      <c r="T173" s="226" t="s">
        <v>107</v>
      </c>
      <c r="U173" s="226">
        <v>27800</v>
      </c>
      <c r="V173" s="226" t="s">
        <v>243</v>
      </c>
      <c r="W173" s="226" t="s">
        <v>43</v>
      </c>
      <c r="X173" s="226" t="s">
        <v>44</v>
      </c>
      <c r="Y173" s="226" t="s">
        <v>45</v>
      </c>
      <c r="Z173" s="226">
        <v>1</v>
      </c>
      <c r="AA173" s="226" t="s">
        <v>710</v>
      </c>
      <c r="AB173" s="226" t="s">
        <v>711</v>
      </c>
      <c r="AC173" s="226" t="s">
        <v>0</v>
      </c>
      <c r="AD173" s="226" t="s">
        <v>76</v>
      </c>
      <c r="AE173" s="226" t="s">
        <v>44</v>
      </c>
      <c r="AF173" s="226">
        <v>13</v>
      </c>
      <c r="AG173" s="226">
        <v>13</v>
      </c>
      <c r="AH173" s="226" t="s">
        <v>47</v>
      </c>
      <c r="AI173" s="226" t="s">
        <v>48</v>
      </c>
      <c r="AJ173" s="227">
        <f>'Proyección Comunitaria'!$L$240</f>
        <v>40568795</v>
      </c>
    </row>
    <row r="174" spans="1:36" x14ac:dyDescent="0.3">
      <c r="A174" s="226" t="s">
        <v>38</v>
      </c>
      <c r="B174" s="226" t="s">
        <v>39</v>
      </c>
      <c r="C174" s="226">
        <v>900174776</v>
      </c>
      <c r="D174" s="226" t="s">
        <v>55</v>
      </c>
      <c r="E174" s="226">
        <v>27</v>
      </c>
      <c r="F174" s="226" t="s">
        <v>74</v>
      </c>
      <c r="G174" s="226">
        <v>27615</v>
      </c>
      <c r="H174" s="226" t="s">
        <v>160</v>
      </c>
      <c r="I174" s="226" t="s">
        <v>74</v>
      </c>
      <c r="J174" s="226" t="s">
        <v>41</v>
      </c>
      <c r="K174" s="226">
        <v>83226</v>
      </c>
      <c r="L174" s="226">
        <v>27002132024</v>
      </c>
      <c r="M174" s="226">
        <v>27</v>
      </c>
      <c r="N174" s="226" t="s">
        <v>107</v>
      </c>
      <c r="O174" s="2">
        <v>2780000091798</v>
      </c>
      <c r="P174" s="226" t="s">
        <v>115</v>
      </c>
      <c r="Q174" s="226" t="s">
        <v>108</v>
      </c>
      <c r="R174" s="226" t="s">
        <v>42</v>
      </c>
      <c r="S174" s="226">
        <v>27</v>
      </c>
      <c r="T174" s="226" t="s">
        <v>107</v>
      </c>
      <c r="U174" s="226">
        <v>27800</v>
      </c>
      <c r="V174" s="226" t="s">
        <v>243</v>
      </c>
      <c r="W174" s="226" t="s">
        <v>43</v>
      </c>
      <c r="X174" s="226" t="s">
        <v>44</v>
      </c>
      <c r="Y174" s="226" t="s">
        <v>45</v>
      </c>
      <c r="Z174" s="226">
        <v>1</v>
      </c>
      <c r="AA174" s="226" t="s">
        <v>712</v>
      </c>
      <c r="AB174" s="226" t="s">
        <v>713</v>
      </c>
      <c r="AC174" s="226" t="s">
        <v>0</v>
      </c>
      <c r="AD174" s="226" t="s">
        <v>76</v>
      </c>
      <c r="AE174" s="226" t="s">
        <v>44</v>
      </c>
      <c r="AF174" s="226">
        <v>13</v>
      </c>
      <c r="AG174" s="226">
        <v>13</v>
      </c>
      <c r="AH174" s="226" t="s">
        <v>47</v>
      </c>
      <c r="AI174" s="226" t="s">
        <v>48</v>
      </c>
      <c r="AJ174" s="227">
        <f>'Proyección Comunitaria'!$L$240</f>
        <v>40568795</v>
      </c>
    </row>
    <row r="175" spans="1:36" x14ac:dyDescent="0.3">
      <c r="A175" s="226" t="s">
        <v>38</v>
      </c>
      <c r="B175" s="226" t="s">
        <v>39</v>
      </c>
      <c r="C175" s="226">
        <v>900174776</v>
      </c>
      <c r="D175" s="226" t="s">
        <v>55</v>
      </c>
      <c r="E175" s="226">
        <v>27</v>
      </c>
      <c r="F175" s="226" t="s">
        <v>74</v>
      </c>
      <c r="G175" s="226">
        <v>27615</v>
      </c>
      <c r="H175" s="226" t="s">
        <v>160</v>
      </c>
      <c r="I175" s="226" t="s">
        <v>74</v>
      </c>
      <c r="J175" s="226" t="s">
        <v>41</v>
      </c>
      <c r="K175" s="226">
        <v>83226</v>
      </c>
      <c r="L175" s="226">
        <v>27002132024</v>
      </c>
      <c r="M175" s="226">
        <v>27</v>
      </c>
      <c r="N175" s="226" t="s">
        <v>107</v>
      </c>
      <c r="O175" s="2">
        <v>2780000091811</v>
      </c>
      <c r="P175" s="226" t="s">
        <v>265</v>
      </c>
      <c r="Q175" s="226" t="s">
        <v>108</v>
      </c>
      <c r="R175" s="226" t="s">
        <v>42</v>
      </c>
      <c r="S175" s="226">
        <v>27</v>
      </c>
      <c r="T175" s="226" t="s">
        <v>107</v>
      </c>
      <c r="U175" s="226">
        <v>27800</v>
      </c>
      <c r="V175" s="226" t="s">
        <v>243</v>
      </c>
      <c r="W175" s="226" t="s">
        <v>43</v>
      </c>
      <c r="X175" s="226" t="s">
        <v>44</v>
      </c>
      <c r="Y175" s="226" t="s">
        <v>45</v>
      </c>
      <c r="Z175" s="226">
        <v>1</v>
      </c>
      <c r="AA175" s="226" t="s">
        <v>714</v>
      </c>
      <c r="AB175" s="226" t="s">
        <v>715</v>
      </c>
      <c r="AC175" s="226" t="s">
        <v>0</v>
      </c>
      <c r="AD175" s="226" t="s">
        <v>76</v>
      </c>
      <c r="AE175" s="226" t="s">
        <v>44</v>
      </c>
      <c r="AF175" s="226">
        <v>13</v>
      </c>
      <c r="AG175" s="226">
        <v>13</v>
      </c>
      <c r="AH175" s="226" t="s">
        <v>47</v>
      </c>
      <c r="AI175" s="226" t="s">
        <v>48</v>
      </c>
      <c r="AJ175" s="227">
        <f>'Proyección Comunitaria'!$L$240</f>
        <v>40568795</v>
      </c>
    </row>
    <row r="176" spans="1:36" x14ac:dyDescent="0.3">
      <c r="A176" s="226" t="s">
        <v>38</v>
      </c>
      <c r="B176" s="226" t="s">
        <v>39</v>
      </c>
      <c r="C176" s="226">
        <v>900174776</v>
      </c>
      <c r="D176" s="226" t="s">
        <v>55</v>
      </c>
      <c r="E176" s="226">
        <v>27</v>
      </c>
      <c r="F176" s="226" t="s">
        <v>74</v>
      </c>
      <c r="G176" s="226">
        <v>27615</v>
      </c>
      <c r="H176" s="226" t="s">
        <v>160</v>
      </c>
      <c r="I176" s="226" t="s">
        <v>74</v>
      </c>
      <c r="J176" s="226" t="s">
        <v>41</v>
      </c>
      <c r="K176" s="226">
        <v>83226</v>
      </c>
      <c r="L176" s="226">
        <v>27002132024</v>
      </c>
      <c r="M176" s="226">
        <v>27</v>
      </c>
      <c r="N176" s="226" t="s">
        <v>107</v>
      </c>
      <c r="O176" s="2">
        <v>2780000091817</v>
      </c>
      <c r="P176" s="226" t="s">
        <v>341</v>
      </c>
      <c r="Q176" s="226" t="s">
        <v>108</v>
      </c>
      <c r="R176" s="226" t="s">
        <v>56</v>
      </c>
      <c r="S176" s="226">
        <v>27</v>
      </c>
      <c r="T176" s="226" t="s">
        <v>107</v>
      </c>
      <c r="U176" s="226">
        <v>27800</v>
      </c>
      <c r="V176" s="226" t="s">
        <v>243</v>
      </c>
      <c r="W176" s="226" t="s">
        <v>43</v>
      </c>
      <c r="X176" s="226" t="s">
        <v>44</v>
      </c>
      <c r="Y176" s="226" t="s">
        <v>45</v>
      </c>
      <c r="Z176" s="226">
        <v>1</v>
      </c>
      <c r="AA176" s="226" t="s">
        <v>88</v>
      </c>
      <c r="AB176" s="226" t="s">
        <v>716</v>
      </c>
      <c r="AC176" s="226" t="s">
        <v>0</v>
      </c>
      <c r="AD176" s="226" t="s">
        <v>76</v>
      </c>
      <c r="AE176" s="226" t="s">
        <v>44</v>
      </c>
      <c r="AF176" s="226">
        <v>13</v>
      </c>
      <c r="AG176" s="226">
        <v>13</v>
      </c>
      <c r="AH176" s="226" t="s">
        <v>47</v>
      </c>
      <c r="AI176" s="226" t="s">
        <v>48</v>
      </c>
      <c r="AJ176" s="227">
        <f>'Proyección Comunitaria'!$L$240</f>
        <v>40568795</v>
      </c>
    </row>
    <row r="177" spans="1:36" x14ac:dyDescent="0.3">
      <c r="A177" s="226" t="s">
        <v>38</v>
      </c>
      <c r="B177" s="226" t="s">
        <v>39</v>
      </c>
      <c r="C177" s="226">
        <v>900174776</v>
      </c>
      <c r="D177" s="226" t="s">
        <v>55</v>
      </c>
      <c r="E177" s="226">
        <v>27</v>
      </c>
      <c r="F177" s="226" t="s">
        <v>74</v>
      </c>
      <c r="G177" s="226">
        <v>27615</v>
      </c>
      <c r="H177" s="226" t="s">
        <v>160</v>
      </c>
      <c r="I177" s="226" t="s">
        <v>74</v>
      </c>
      <c r="J177" s="226" t="s">
        <v>41</v>
      </c>
      <c r="K177" s="226">
        <v>83226</v>
      </c>
      <c r="L177" s="226">
        <v>27002132024</v>
      </c>
      <c r="M177" s="226">
        <v>27</v>
      </c>
      <c r="N177" s="226" t="s">
        <v>107</v>
      </c>
      <c r="O177" s="2">
        <v>2780000091862</v>
      </c>
      <c r="P177" s="226" t="s">
        <v>87</v>
      </c>
      <c r="Q177" s="226" t="s">
        <v>108</v>
      </c>
      <c r="R177" s="226" t="s">
        <v>42</v>
      </c>
      <c r="S177" s="226">
        <v>27</v>
      </c>
      <c r="T177" s="226" t="s">
        <v>107</v>
      </c>
      <c r="U177" s="226">
        <v>27800</v>
      </c>
      <c r="V177" s="226" t="s">
        <v>243</v>
      </c>
      <c r="W177" s="226" t="s">
        <v>43</v>
      </c>
      <c r="X177" s="226" t="s">
        <v>44</v>
      </c>
      <c r="Y177" s="226" t="s">
        <v>45</v>
      </c>
      <c r="Z177" s="226">
        <v>1</v>
      </c>
      <c r="AA177" s="226" t="s">
        <v>717</v>
      </c>
      <c r="AB177" s="226" t="s">
        <v>718</v>
      </c>
      <c r="AC177" s="226" t="s">
        <v>0</v>
      </c>
      <c r="AD177" s="226" t="s">
        <v>76</v>
      </c>
      <c r="AE177" s="226" t="s">
        <v>44</v>
      </c>
      <c r="AF177" s="226">
        <v>13</v>
      </c>
      <c r="AG177" s="226">
        <v>13</v>
      </c>
      <c r="AH177" s="226" t="s">
        <v>47</v>
      </c>
      <c r="AI177" s="226" t="s">
        <v>48</v>
      </c>
      <c r="AJ177" s="227">
        <f>'Proyección Comunitaria'!$L$240</f>
        <v>40568795</v>
      </c>
    </row>
    <row r="178" spans="1:36" x14ac:dyDescent="0.3">
      <c r="A178" s="226" t="s">
        <v>38</v>
      </c>
      <c r="B178" s="226" t="s">
        <v>39</v>
      </c>
      <c r="C178" s="226">
        <v>900734997</v>
      </c>
      <c r="D178" s="226" t="s">
        <v>65</v>
      </c>
      <c r="E178" s="226">
        <v>11</v>
      </c>
      <c r="F178" s="226" t="s">
        <v>49</v>
      </c>
      <c r="G178" s="226">
        <v>11001</v>
      </c>
      <c r="H178" s="226" t="s">
        <v>50</v>
      </c>
      <c r="I178" s="226" t="s">
        <v>323</v>
      </c>
      <c r="J178" s="226" t="s">
        <v>41</v>
      </c>
      <c r="K178" s="226">
        <v>79062</v>
      </c>
      <c r="L178" s="226">
        <v>95001012023</v>
      </c>
      <c r="M178" s="226">
        <v>95</v>
      </c>
      <c r="N178" s="226" t="s">
        <v>324</v>
      </c>
      <c r="O178" s="2">
        <v>950011111338</v>
      </c>
      <c r="P178" s="226" t="s">
        <v>148</v>
      </c>
      <c r="Q178" s="226" t="s">
        <v>325</v>
      </c>
      <c r="R178" s="226" t="s">
        <v>42</v>
      </c>
      <c r="S178" s="226">
        <v>95</v>
      </c>
      <c r="T178" s="226" t="s">
        <v>324</v>
      </c>
      <c r="U178" s="226">
        <v>95001</v>
      </c>
      <c r="V178" s="226" t="s">
        <v>326</v>
      </c>
      <c r="W178" s="226" t="s">
        <v>43</v>
      </c>
      <c r="X178" s="226" t="s">
        <v>44</v>
      </c>
      <c r="Y178" s="226" t="s">
        <v>45</v>
      </c>
      <c r="Z178" s="226">
        <v>1</v>
      </c>
      <c r="AA178" s="226" t="s">
        <v>327</v>
      </c>
      <c r="AB178" s="226" t="s">
        <v>328</v>
      </c>
      <c r="AC178" s="226" t="s">
        <v>0</v>
      </c>
      <c r="AD178" s="226" t="s">
        <v>76</v>
      </c>
      <c r="AE178" s="226" t="s">
        <v>44</v>
      </c>
      <c r="AF178" s="226">
        <v>12</v>
      </c>
      <c r="AG178" s="226">
        <v>12</v>
      </c>
      <c r="AH178" s="226" t="s">
        <v>47</v>
      </c>
      <c r="AI178" s="226" t="s">
        <v>48</v>
      </c>
      <c r="AJ178" s="227">
        <f>'Proyección Comunitaria'!$L$240</f>
        <v>40568795</v>
      </c>
    </row>
    <row r="179" spans="1:36" x14ac:dyDescent="0.3">
      <c r="A179" s="226" t="s">
        <v>38</v>
      </c>
      <c r="B179" s="226" t="s">
        <v>39</v>
      </c>
      <c r="C179" s="226">
        <v>900734997</v>
      </c>
      <c r="D179" s="226" t="s">
        <v>65</v>
      </c>
      <c r="E179" s="226">
        <v>11</v>
      </c>
      <c r="F179" s="226" t="s">
        <v>49</v>
      </c>
      <c r="G179" s="226">
        <v>11001</v>
      </c>
      <c r="H179" s="226" t="s">
        <v>50</v>
      </c>
      <c r="I179" s="226" t="s">
        <v>323</v>
      </c>
      <c r="J179" s="226" t="s">
        <v>41</v>
      </c>
      <c r="K179" s="226">
        <v>79062</v>
      </c>
      <c r="L179" s="226">
        <v>95001012023</v>
      </c>
      <c r="M179" s="226">
        <v>95</v>
      </c>
      <c r="N179" s="226" t="s">
        <v>324</v>
      </c>
      <c r="O179" s="2">
        <v>950011113623</v>
      </c>
      <c r="P179" s="226" t="s">
        <v>329</v>
      </c>
      <c r="Q179" s="226" t="s">
        <v>325</v>
      </c>
      <c r="R179" s="226" t="s">
        <v>42</v>
      </c>
      <c r="S179" s="226">
        <v>95</v>
      </c>
      <c r="T179" s="226" t="s">
        <v>324</v>
      </c>
      <c r="U179" s="226">
        <v>95001</v>
      </c>
      <c r="V179" s="226" t="s">
        <v>326</v>
      </c>
      <c r="W179" s="226" t="s">
        <v>43</v>
      </c>
      <c r="X179" s="226" t="s">
        <v>44</v>
      </c>
      <c r="Y179" s="226" t="s">
        <v>45</v>
      </c>
      <c r="Z179" s="226">
        <v>1</v>
      </c>
      <c r="AA179" s="226" t="s">
        <v>330</v>
      </c>
      <c r="AB179" s="226" t="s">
        <v>331</v>
      </c>
      <c r="AC179" s="226" t="s">
        <v>0</v>
      </c>
      <c r="AD179" s="226" t="s">
        <v>76</v>
      </c>
      <c r="AE179" s="226" t="s">
        <v>44</v>
      </c>
      <c r="AF179" s="226">
        <v>12</v>
      </c>
      <c r="AG179" s="226">
        <v>12</v>
      </c>
      <c r="AH179" s="226" t="s">
        <v>47</v>
      </c>
      <c r="AI179" s="226" t="s">
        <v>48</v>
      </c>
      <c r="AJ179" s="227">
        <f>'Proyección Comunitaria'!$L$240</f>
        <v>40568795</v>
      </c>
    </row>
    <row r="180" spans="1:36" x14ac:dyDescent="0.3">
      <c r="A180" s="226" t="s">
        <v>38</v>
      </c>
      <c r="B180" s="226" t="s">
        <v>39</v>
      </c>
      <c r="C180" s="226">
        <v>900734997</v>
      </c>
      <c r="D180" s="226" t="s">
        <v>65</v>
      </c>
      <c r="E180" s="226">
        <v>11</v>
      </c>
      <c r="F180" s="226" t="s">
        <v>49</v>
      </c>
      <c r="G180" s="226">
        <v>11001</v>
      </c>
      <c r="H180" s="226" t="s">
        <v>50</v>
      </c>
      <c r="I180" s="226" t="s">
        <v>323</v>
      </c>
      <c r="J180" s="226" t="s">
        <v>41</v>
      </c>
      <c r="K180" s="226">
        <v>79062</v>
      </c>
      <c r="L180" s="226">
        <v>95001012023</v>
      </c>
      <c r="M180" s="226">
        <v>95</v>
      </c>
      <c r="N180" s="226" t="s">
        <v>324</v>
      </c>
      <c r="O180" s="2">
        <v>950011113632</v>
      </c>
      <c r="P180" s="226" t="s">
        <v>67</v>
      </c>
      <c r="Q180" s="226" t="s">
        <v>325</v>
      </c>
      <c r="R180" s="226" t="s">
        <v>42</v>
      </c>
      <c r="S180" s="226">
        <v>95</v>
      </c>
      <c r="T180" s="226" t="s">
        <v>324</v>
      </c>
      <c r="U180" s="226">
        <v>95001</v>
      </c>
      <c r="V180" s="226" t="s">
        <v>326</v>
      </c>
      <c r="W180" s="226" t="s">
        <v>43</v>
      </c>
      <c r="X180" s="226" t="s">
        <v>44</v>
      </c>
      <c r="Y180" s="226" t="s">
        <v>45</v>
      </c>
      <c r="Z180" s="226">
        <v>1</v>
      </c>
      <c r="AA180" s="226" t="s">
        <v>332</v>
      </c>
      <c r="AB180" s="226" t="s">
        <v>333</v>
      </c>
      <c r="AC180" s="226" t="s">
        <v>0</v>
      </c>
      <c r="AD180" s="226" t="s">
        <v>76</v>
      </c>
      <c r="AE180" s="226" t="s">
        <v>44</v>
      </c>
      <c r="AF180" s="226">
        <v>12</v>
      </c>
      <c r="AG180" s="226">
        <v>12</v>
      </c>
      <c r="AH180" s="226" t="s">
        <v>47</v>
      </c>
      <c r="AI180" s="226" t="s">
        <v>48</v>
      </c>
      <c r="AJ180" s="227">
        <f>'Proyección Comunitaria'!$L$240</f>
        <v>40568795</v>
      </c>
    </row>
    <row r="181" spans="1:36" x14ac:dyDescent="0.3">
      <c r="A181" s="226" t="s">
        <v>38</v>
      </c>
      <c r="B181" s="226" t="s">
        <v>39</v>
      </c>
      <c r="C181" s="226">
        <v>900734997</v>
      </c>
      <c r="D181" s="226" t="s">
        <v>65</v>
      </c>
      <c r="E181" s="226">
        <v>11</v>
      </c>
      <c r="F181" s="226" t="s">
        <v>49</v>
      </c>
      <c r="G181" s="226">
        <v>11001</v>
      </c>
      <c r="H181" s="226" t="s">
        <v>50</v>
      </c>
      <c r="I181" s="226" t="s">
        <v>323</v>
      </c>
      <c r="J181" s="226" t="s">
        <v>41</v>
      </c>
      <c r="K181" s="226">
        <v>79062</v>
      </c>
      <c r="L181" s="226">
        <v>95001012023</v>
      </c>
      <c r="M181" s="226">
        <v>95</v>
      </c>
      <c r="N181" s="226" t="s">
        <v>324</v>
      </c>
      <c r="O181" s="2">
        <v>950011113841</v>
      </c>
      <c r="P181" s="226" t="s">
        <v>279</v>
      </c>
      <c r="Q181" s="226" t="s">
        <v>325</v>
      </c>
      <c r="R181" s="226" t="s">
        <v>42</v>
      </c>
      <c r="S181" s="226">
        <v>95</v>
      </c>
      <c r="T181" s="226" t="s">
        <v>324</v>
      </c>
      <c r="U181" s="226">
        <v>95001</v>
      </c>
      <c r="V181" s="226" t="s">
        <v>326</v>
      </c>
      <c r="W181" s="226" t="s">
        <v>43</v>
      </c>
      <c r="X181" s="226" t="s">
        <v>44</v>
      </c>
      <c r="Y181" s="226" t="s">
        <v>45</v>
      </c>
      <c r="Z181" s="226">
        <v>1</v>
      </c>
      <c r="AA181" s="226" t="s">
        <v>334</v>
      </c>
      <c r="AB181" s="226" t="s">
        <v>335</v>
      </c>
      <c r="AC181" s="226" t="s">
        <v>0</v>
      </c>
      <c r="AD181" s="226" t="s">
        <v>76</v>
      </c>
      <c r="AE181" s="226" t="s">
        <v>44</v>
      </c>
      <c r="AF181" s="226">
        <v>12</v>
      </c>
      <c r="AG181" s="226">
        <v>12</v>
      </c>
      <c r="AH181" s="226" t="s">
        <v>47</v>
      </c>
      <c r="AI181" s="226" t="s">
        <v>48</v>
      </c>
      <c r="AJ181" s="227">
        <f>'Proyección Comunitaria'!$L$240</f>
        <v>40568795</v>
      </c>
    </row>
    <row r="182" spans="1:36" x14ac:dyDescent="0.3">
      <c r="A182" s="226" t="s">
        <v>38</v>
      </c>
      <c r="B182" s="226" t="s">
        <v>39</v>
      </c>
      <c r="C182" s="226">
        <v>900734997</v>
      </c>
      <c r="D182" s="226" t="s">
        <v>65</v>
      </c>
      <c r="E182" s="226">
        <v>11</v>
      </c>
      <c r="F182" s="226" t="s">
        <v>49</v>
      </c>
      <c r="G182" s="226">
        <v>11001</v>
      </c>
      <c r="H182" s="226" t="s">
        <v>50</v>
      </c>
      <c r="I182" s="226" t="s">
        <v>323</v>
      </c>
      <c r="J182" s="226" t="s">
        <v>41</v>
      </c>
      <c r="K182" s="226">
        <v>79062</v>
      </c>
      <c r="L182" s="226">
        <v>95001012023</v>
      </c>
      <c r="M182" s="226">
        <v>95</v>
      </c>
      <c r="N182" s="226" t="s">
        <v>324</v>
      </c>
      <c r="O182" s="2">
        <v>950011116855</v>
      </c>
      <c r="P182" s="226" t="s">
        <v>257</v>
      </c>
      <c r="Q182" s="226" t="s">
        <v>325</v>
      </c>
      <c r="R182" s="226" t="s">
        <v>42</v>
      </c>
      <c r="S182" s="226">
        <v>95</v>
      </c>
      <c r="T182" s="226" t="s">
        <v>324</v>
      </c>
      <c r="U182" s="226">
        <v>95001</v>
      </c>
      <c r="V182" s="226" t="s">
        <v>326</v>
      </c>
      <c r="W182" s="226" t="s">
        <v>43</v>
      </c>
      <c r="X182" s="226" t="s">
        <v>44</v>
      </c>
      <c r="Y182" s="226" t="s">
        <v>45</v>
      </c>
      <c r="Z182" s="226">
        <v>1</v>
      </c>
      <c r="AA182" s="226" t="s">
        <v>336</v>
      </c>
      <c r="AB182" s="226" t="s">
        <v>337</v>
      </c>
      <c r="AC182" s="226" t="s">
        <v>0</v>
      </c>
      <c r="AD182" s="226" t="s">
        <v>76</v>
      </c>
      <c r="AE182" s="226" t="s">
        <v>44</v>
      </c>
      <c r="AF182" s="226">
        <v>12</v>
      </c>
      <c r="AG182" s="226">
        <v>12</v>
      </c>
      <c r="AH182" s="226" t="s">
        <v>47</v>
      </c>
      <c r="AI182" s="226" t="s">
        <v>48</v>
      </c>
      <c r="AJ182" s="227">
        <f>'Proyección Comunitaria'!$L$240</f>
        <v>40568795</v>
      </c>
    </row>
    <row r="183" spans="1:36" x14ac:dyDescent="0.3">
      <c r="A183" s="226" t="s">
        <v>38</v>
      </c>
      <c r="B183" s="226" t="s">
        <v>39</v>
      </c>
      <c r="C183" s="226">
        <v>900734997</v>
      </c>
      <c r="D183" s="226" t="s">
        <v>65</v>
      </c>
      <c r="E183" s="226">
        <v>11</v>
      </c>
      <c r="F183" s="226" t="s">
        <v>49</v>
      </c>
      <c r="G183" s="226">
        <v>11001</v>
      </c>
      <c r="H183" s="226" t="s">
        <v>50</v>
      </c>
      <c r="I183" s="226" t="s">
        <v>323</v>
      </c>
      <c r="J183" s="226" t="s">
        <v>41</v>
      </c>
      <c r="K183" s="226">
        <v>79062</v>
      </c>
      <c r="L183" s="226">
        <v>95001012023</v>
      </c>
      <c r="M183" s="226">
        <v>95</v>
      </c>
      <c r="N183" s="226" t="s">
        <v>324</v>
      </c>
      <c r="O183" s="2">
        <v>950011117958</v>
      </c>
      <c r="P183" s="226" t="s">
        <v>137</v>
      </c>
      <c r="Q183" s="226" t="s">
        <v>325</v>
      </c>
      <c r="R183" s="226" t="s">
        <v>42</v>
      </c>
      <c r="S183" s="226">
        <v>95</v>
      </c>
      <c r="T183" s="226" t="s">
        <v>324</v>
      </c>
      <c r="U183" s="226">
        <v>95001</v>
      </c>
      <c r="V183" s="226" t="s">
        <v>326</v>
      </c>
      <c r="W183" s="226" t="s">
        <v>43</v>
      </c>
      <c r="X183" s="226" t="s">
        <v>44</v>
      </c>
      <c r="Y183" s="226" t="s">
        <v>45</v>
      </c>
      <c r="Z183" s="226">
        <v>1</v>
      </c>
      <c r="AA183" s="226" t="s">
        <v>338</v>
      </c>
      <c r="AB183" s="226" t="s">
        <v>339</v>
      </c>
      <c r="AC183" s="226" t="s">
        <v>0</v>
      </c>
      <c r="AD183" s="226" t="s">
        <v>76</v>
      </c>
      <c r="AE183" s="226" t="s">
        <v>44</v>
      </c>
      <c r="AF183" s="226">
        <v>12</v>
      </c>
      <c r="AG183" s="226">
        <v>12</v>
      </c>
      <c r="AH183" s="226" t="s">
        <v>47</v>
      </c>
      <c r="AI183" s="226" t="s">
        <v>48</v>
      </c>
      <c r="AJ183" s="227">
        <f>'Proyección Comunitaria'!$L$240</f>
        <v>40568795</v>
      </c>
    </row>
    <row r="184" spans="1:36" x14ac:dyDescent="0.3">
      <c r="A184" s="226" t="s">
        <v>38</v>
      </c>
      <c r="B184" s="226" t="s">
        <v>39</v>
      </c>
      <c r="C184" s="226">
        <v>900734997</v>
      </c>
      <c r="D184" s="226" t="s">
        <v>65</v>
      </c>
      <c r="E184" s="226">
        <v>11</v>
      </c>
      <c r="F184" s="226" t="s">
        <v>49</v>
      </c>
      <c r="G184" s="226">
        <v>11001</v>
      </c>
      <c r="H184" s="226" t="s">
        <v>50</v>
      </c>
      <c r="I184" s="226" t="s">
        <v>323</v>
      </c>
      <c r="J184" s="226" t="s">
        <v>41</v>
      </c>
      <c r="K184" s="226">
        <v>79062</v>
      </c>
      <c r="L184" s="226">
        <v>95001012023</v>
      </c>
      <c r="M184" s="226">
        <v>95</v>
      </c>
      <c r="N184" s="226" t="s">
        <v>324</v>
      </c>
      <c r="O184" s="2">
        <v>9500100036714</v>
      </c>
      <c r="P184" s="226" t="s">
        <v>104</v>
      </c>
      <c r="Q184" s="226" t="s">
        <v>325</v>
      </c>
      <c r="R184" s="226" t="s">
        <v>42</v>
      </c>
      <c r="S184" s="226">
        <v>95</v>
      </c>
      <c r="T184" s="226" t="s">
        <v>324</v>
      </c>
      <c r="U184" s="226">
        <v>95001</v>
      </c>
      <c r="V184" s="226" t="s">
        <v>326</v>
      </c>
      <c r="W184" s="226" t="s">
        <v>43</v>
      </c>
      <c r="X184" s="226" t="s">
        <v>44</v>
      </c>
      <c r="Y184" s="226" t="s">
        <v>45</v>
      </c>
      <c r="Z184" s="226">
        <v>1</v>
      </c>
      <c r="AA184" s="226" t="s">
        <v>855</v>
      </c>
      <c r="AB184" s="226" t="s">
        <v>856</v>
      </c>
      <c r="AC184" s="226" t="s">
        <v>0</v>
      </c>
      <c r="AD184" s="226" t="s">
        <v>76</v>
      </c>
      <c r="AE184" s="226" t="s">
        <v>44</v>
      </c>
      <c r="AF184" s="226">
        <v>12</v>
      </c>
      <c r="AG184" s="226">
        <v>12</v>
      </c>
      <c r="AH184" s="226" t="s">
        <v>47</v>
      </c>
      <c r="AI184" s="226" t="s">
        <v>48</v>
      </c>
      <c r="AJ184" s="227">
        <f>'Proyección Comunitaria'!$L$240</f>
        <v>40568795</v>
      </c>
    </row>
    <row r="185" spans="1:36" x14ac:dyDescent="0.3">
      <c r="A185" s="226" t="s">
        <v>38</v>
      </c>
      <c r="B185" s="226" t="s">
        <v>39</v>
      </c>
      <c r="C185" s="226">
        <v>900734997</v>
      </c>
      <c r="D185" s="226" t="s">
        <v>65</v>
      </c>
      <c r="E185" s="226">
        <v>11</v>
      </c>
      <c r="F185" s="226" t="s">
        <v>49</v>
      </c>
      <c r="G185" s="226">
        <v>11001</v>
      </c>
      <c r="H185" s="226" t="s">
        <v>50</v>
      </c>
      <c r="I185" s="226" t="s">
        <v>323</v>
      </c>
      <c r="J185" s="226" t="s">
        <v>41</v>
      </c>
      <c r="K185" s="226">
        <v>79062</v>
      </c>
      <c r="L185" s="226">
        <v>95001012023</v>
      </c>
      <c r="M185" s="226">
        <v>95</v>
      </c>
      <c r="N185" s="226" t="s">
        <v>324</v>
      </c>
      <c r="O185" s="2">
        <v>9500100038421</v>
      </c>
      <c r="P185" s="226" t="s">
        <v>267</v>
      </c>
      <c r="Q185" s="226" t="s">
        <v>325</v>
      </c>
      <c r="R185" s="226" t="s">
        <v>42</v>
      </c>
      <c r="S185" s="226">
        <v>95</v>
      </c>
      <c r="T185" s="226" t="s">
        <v>324</v>
      </c>
      <c r="U185" s="226">
        <v>95001</v>
      </c>
      <c r="V185" s="226" t="s">
        <v>326</v>
      </c>
      <c r="W185" s="226" t="s">
        <v>43</v>
      </c>
      <c r="X185" s="226" t="s">
        <v>44</v>
      </c>
      <c r="Y185" s="226" t="s">
        <v>45</v>
      </c>
      <c r="Z185" s="226">
        <v>1</v>
      </c>
      <c r="AA185" s="226" t="s">
        <v>857</v>
      </c>
      <c r="AB185" s="226" t="s">
        <v>858</v>
      </c>
      <c r="AC185" s="226" t="s">
        <v>0</v>
      </c>
      <c r="AD185" s="226" t="s">
        <v>76</v>
      </c>
      <c r="AE185" s="226" t="s">
        <v>44</v>
      </c>
      <c r="AF185" s="226">
        <v>12</v>
      </c>
      <c r="AG185" s="226">
        <v>12</v>
      </c>
      <c r="AH185" s="226" t="s">
        <v>47</v>
      </c>
      <c r="AI185" s="226" t="s">
        <v>48</v>
      </c>
      <c r="AJ185" s="227">
        <f>'Proyección Comunitaria'!$L$240</f>
        <v>40568795</v>
      </c>
    </row>
    <row r="186" spans="1:36" x14ac:dyDescent="0.3">
      <c r="A186" s="226" t="s">
        <v>38</v>
      </c>
      <c r="B186" s="226" t="s">
        <v>39</v>
      </c>
      <c r="C186" s="226">
        <v>900734997</v>
      </c>
      <c r="D186" s="226" t="s">
        <v>65</v>
      </c>
      <c r="E186" s="226">
        <v>11</v>
      </c>
      <c r="F186" s="226" t="s">
        <v>49</v>
      </c>
      <c r="G186" s="226">
        <v>11001</v>
      </c>
      <c r="H186" s="226" t="s">
        <v>50</v>
      </c>
      <c r="I186" s="226" t="s">
        <v>323</v>
      </c>
      <c r="J186" s="226" t="s">
        <v>41</v>
      </c>
      <c r="K186" s="226">
        <v>79062</v>
      </c>
      <c r="L186" s="226">
        <v>95001012023</v>
      </c>
      <c r="M186" s="226">
        <v>95</v>
      </c>
      <c r="N186" s="226" t="s">
        <v>324</v>
      </c>
      <c r="O186" s="2">
        <v>9500100038901</v>
      </c>
      <c r="P186" s="226" t="s">
        <v>85</v>
      </c>
      <c r="Q186" s="226" t="s">
        <v>325</v>
      </c>
      <c r="R186" s="226" t="s">
        <v>42</v>
      </c>
      <c r="S186" s="226">
        <v>95</v>
      </c>
      <c r="T186" s="226" t="s">
        <v>324</v>
      </c>
      <c r="U186" s="226">
        <v>95001</v>
      </c>
      <c r="V186" s="226" t="s">
        <v>326</v>
      </c>
      <c r="W186" s="226" t="s">
        <v>43</v>
      </c>
      <c r="X186" s="226" t="s">
        <v>44</v>
      </c>
      <c r="Y186" s="226" t="s">
        <v>45</v>
      </c>
      <c r="Z186" s="226">
        <v>1</v>
      </c>
      <c r="AA186" s="226" t="s">
        <v>859</v>
      </c>
      <c r="AB186" s="226" t="s">
        <v>860</v>
      </c>
      <c r="AC186" s="226" t="s">
        <v>0</v>
      </c>
      <c r="AD186" s="226" t="s">
        <v>76</v>
      </c>
      <c r="AE186" s="226" t="s">
        <v>44</v>
      </c>
      <c r="AF186" s="226">
        <v>12</v>
      </c>
      <c r="AG186" s="226">
        <v>12</v>
      </c>
      <c r="AH186" s="226" t="s">
        <v>47</v>
      </c>
      <c r="AI186" s="226" t="s">
        <v>48</v>
      </c>
      <c r="AJ186" s="227">
        <f>'Proyección Comunitaria'!$L$240</f>
        <v>40568795</v>
      </c>
    </row>
    <row r="187" spans="1:36" x14ac:dyDescent="0.3">
      <c r="A187" s="226" t="s">
        <v>38</v>
      </c>
      <c r="B187" s="226" t="s">
        <v>39</v>
      </c>
      <c r="C187" s="226">
        <v>900734997</v>
      </c>
      <c r="D187" s="226" t="s">
        <v>65</v>
      </c>
      <c r="E187" s="226">
        <v>11</v>
      </c>
      <c r="F187" s="226" t="s">
        <v>49</v>
      </c>
      <c r="G187" s="226">
        <v>11001</v>
      </c>
      <c r="H187" s="226" t="s">
        <v>50</v>
      </c>
      <c r="I187" s="226" t="s">
        <v>323</v>
      </c>
      <c r="J187" s="226" t="s">
        <v>41</v>
      </c>
      <c r="K187" s="226">
        <v>79062</v>
      </c>
      <c r="L187" s="226">
        <v>95001012023</v>
      </c>
      <c r="M187" s="226">
        <v>95</v>
      </c>
      <c r="N187" s="226" t="s">
        <v>324</v>
      </c>
      <c r="O187" s="2">
        <v>9500100044638</v>
      </c>
      <c r="P187" s="226" t="s">
        <v>282</v>
      </c>
      <c r="Q187" s="226" t="s">
        <v>325</v>
      </c>
      <c r="R187" s="226" t="s">
        <v>42</v>
      </c>
      <c r="S187" s="226">
        <v>95</v>
      </c>
      <c r="T187" s="226" t="s">
        <v>324</v>
      </c>
      <c r="U187" s="226">
        <v>95001</v>
      </c>
      <c r="V187" s="226" t="s">
        <v>326</v>
      </c>
      <c r="W187" s="226" t="s">
        <v>43</v>
      </c>
      <c r="X187" s="226" t="s">
        <v>44</v>
      </c>
      <c r="Y187" s="226" t="s">
        <v>45</v>
      </c>
      <c r="Z187" s="226">
        <v>1</v>
      </c>
      <c r="AA187" s="226" t="s">
        <v>861</v>
      </c>
      <c r="AB187" s="226" t="s">
        <v>862</v>
      </c>
      <c r="AC187" s="226" t="s">
        <v>0</v>
      </c>
      <c r="AD187" s="226" t="s">
        <v>76</v>
      </c>
      <c r="AE187" s="226" t="s">
        <v>44</v>
      </c>
      <c r="AF187" s="226">
        <v>12</v>
      </c>
      <c r="AG187" s="226">
        <v>12</v>
      </c>
      <c r="AH187" s="226" t="s">
        <v>47</v>
      </c>
      <c r="AI187" s="226" t="s">
        <v>48</v>
      </c>
      <c r="AJ187" s="227">
        <f>'Proyección Comunitaria'!$L$240</f>
        <v>40568795</v>
      </c>
    </row>
    <row r="188" spans="1:36" x14ac:dyDescent="0.3">
      <c r="A188" s="226" t="s">
        <v>38</v>
      </c>
      <c r="B188" s="226" t="s">
        <v>39</v>
      </c>
      <c r="C188" s="226">
        <v>900734997</v>
      </c>
      <c r="D188" s="226" t="s">
        <v>65</v>
      </c>
      <c r="E188" s="226">
        <v>11</v>
      </c>
      <c r="F188" s="226" t="s">
        <v>49</v>
      </c>
      <c r="G188" s="226">
        <v>11001</v>
      </c>
      <c r="H188" s="226" t="s">
        <v>50</v>
      </c>
      <c r="I188" s="226" t="s">
        <v>323</v>
      </c>
      <c r="J188" s="226" t="s">
        <v>41</v>
      </c>
      <c r="K188" s="226">
        <v>79062</v>
      </c>
      <c r="L188" s="226">
        <v>95001012023</v>
      </c>
      <c r="M188" s="226">
        <v>95</v>
      </c>
      <c r="N188" s="226" t="s">
        <v>324</v>
      </c>
      <c r="O188" s="2">
        <v>9500100050005</v>
      </c>
      <c r="P188" s="226" t="s">
        <v>259</v>
      </c>
      <c r="Q188" s="226" t="s">
        <v>325</v>
      </c>
      <c r="R188" s="226" t="s">
        <v>42</v>
      </c>
      <c r="S188" s="226">
        <v>95</v>
      </c>
      <c r="T188" s="226" t="s">
        <v>324</v>
      </c>
      <c r="U188" s="226">
        <v>95001</v>
      </c>
      <c r="V188" s="226" t="s">
        <v>326</v>
      </c>
      <c r="W188" s="226" t="s">
        <v>43</v>
      </c>
      <c r="X188" s="226" t="s">
        <v>44</v>
      </c>
      <c r="Y188" s="226" t="s">
        <v>45</v>
      </c>
      <c r="Z188" s="226">
        <v>1</v>
      </c>
      <c r="AA188" s="226" t="s">
        <v>863</v>
      </c>
      <c r="AB188" s="226" t="s">
        <v>864</v>
      </c>
      <c r="AC188" s="226" t="s">
        <v>0</v>
      </c>
      <c r="AD188" s="226" t="s">
        <v>76</v>
      </c>
      <c r="AE188" s="226" t="s">
        <v>44</v>
      </c>
      <c r="AF188" s="226">
        <v>12</v>
      </c>
      <c r="AG188" s="226">
        <v>12</v>
      </c>
      <c r="AH188" s="226" t="s">
        <v>47</v>
      </c>
      <c r="AI188" s="226" t="s">
        <v>48</v>
      </c>
      <c r="AJ188" s="227">
        <f>'Proyección Comunitaria'!$L$240</f>
        <v>40568795</v>
      </c>
    </row>
    <row r="189" spans="1:36" x14ac:dyDescent="0.3">
      <c r="A189" s="226" t="s">
        <v>38</v>
      </c>
      <c r="B189" s="226" t="s">
        <v>39</v>
      </c>
      <c r="C189" s="226">
        <v>900734997</v>
      </c>
      <c r="D189" s="226" t="s">
        <v>65</v>
      </c>
      <c r="E189" s="226">
        <v>11</v>
      </c>
      <c r="F189" s="226" t="s">
        <v>49</v>
      </c>
      <c r="G189" s="226">
        <v>11001</v>
      </c>
      <c r="H189" s="226" t="s">
        <v>50</v>
      </c>
      <c r="I189" s="226" t="s">
        <v>323</v>
      </c>
      <c r="J189" s="226" t="s">
        <v>41</v>
      </c>
      <c r="K189" s="226">
        <v>79062</v>
      </c>
      <c r="L189" s="226">
        <v>95001012023</v>
      </c>
      <c r="M189" s="226">
        <v>95</v>
      </c>
      <c r="N189" s="226" t="s">
        <v>324</v>
      </c>
      <c r="O189" s="2">
        <v>9500100050006</v>
      </c>
      <c r="P189" s="226" t="s">
        <v>82</v>
      </c>
      <c r="Q189" s="226" t="s">
        <v>325</v>
      </c>
      <c r="R189" s="226" t="s">
        <v>42</v>
      </c>
      <c r="S189" s="226">
        <v>95</v>
      </c>
      <c r="T189" s="226" t="s">
        <v>324</v>
      </c>
      <c r="U189" s="226">
        <v>95001</v>
      </c>
      <c r="V189" s="226" t="s">
        <v>326</v>
      </c>
      <c r="W189" s="226" t="s">
        <v>43</v>
      </c>
      <c r="X189" s="226" t="s">
        <v>44</v>
      </c>
      <c r="Y189" s="226" t="s">
        <v>45</v>
      </c>
      <c r="Z189" s="226">
        <v>1</v>
      </c>
      <c r="AA189" s="226" t="s">
        <v>865</v>
      </c>
      <c r="AB189" s="226" t="s">
        <v>866</v>
      </c>
      <c r="AC189" s="226" t="s">
        <v>0</v>
      </c>
      <c r="AD189" s="226" t="s">
        <v>76</v>
      </c>
      <c r="AE189" s="226" t="s">
        <v>44</v>
      </c>
      <c r="AF189" s="226">
        <v>12</v>
      </c>
      <c r="AG189" s="226">
        <v>12</v>
      </c>
      <c r="AH189" s="226" t="s">
        <v>47</v>
      </c>
      <c r="AI189" s="226" t="s">
        <v>48</v>
      </c>
      <c r="AJ189" s="227">
        <f>'Proyección Comunitaria'!$L$240</f>
        <v>40568795</v>
      </c>
    </row>
    <row r="190" spans="1:36" x14ac:dyDescent="0.3">
      <c r="A190" s="226" t="s">
        <v>38</v>
      </c>
      <c r="B190" s="226" t="s">
        <v>39</v>
      </c>
      <c r="C190" s="226">
        <v>900734997</v>
      </c>
      <c r="D190" s="226" t="s">
        <v>65</v>
      </c>
      <c r="E190" s="226">
        <v>11</v>
      </c>
      <c r="F190" s="226" t="s">
        <v>49</v>
      </c>
      <c r="G190" s="226">
        <v>11001</v>
      </c>
      <c r="H190" s="226" t="s">
        <v>50</v>
      </c>
      <c r="I190" s="226" t="s">
        <v>323</v>
      </c>
      <c r="J190" s="226" t="s">
        <v>41</v>
      </c>
      <c r="K190" s="226">
        <v>79062</v>
      </c>
      <c r="L190" s="226">
        <v>95001012023</v>
      </c>
      <c r="M190" s="226">
        <v>95</v>
      </c>
      <c r="N190" s="226" t="s">
        <v>324</v>
      </c>
      <c r="O190" s="2">
        <v>9500100050007</v>
      </c>
      <c r="P190" s="226" t="s">
        <v>89</v>
      </c>
      <c r="Q190" s="226" t="s">
        <v>325</v>
      </c>
      <c r="R190" s="226" t="s">
        <v>42</v>
      </c>
      <c r="S190" s="226">
        <v>95</v>
      </c>
      <c r="T190" s="226" t="s">
        <v>324</v>
      </c>
      <c r="U190" s="226">
        <v>95001</v>
      </c>
      <c r="V190" s="226" t="s">
        <v>326</v>
      </c>
      <c r="W190" s="226" t="s">
        <v>43</v>
      </c>
      <c r="X190" s="226" t="s">
        <v>44</v>
      </c>
      <c r="Y190" s="226" t="s">
        <v>45</v>
      </c>
      <c r="Z190" s="226">
        <v>1</v>
      </c>
      <c r="AA190" s="226" t="s">
        <v>867</v>
      </c>
      <c r="AB190" s="226" t="s">
        <v>868</v>
      </c>
      <c r="AC190" s="226" t="s">
        <v>0</v>
      </c>
      <c r="AD190" s="226" t="s">
        <v>76</v>
      </c>
      <c r="AE190" s="226" t="s">
        <v>44</v>
      </c>
      <c r="AF190" s="226">
        <v>12</v>
      </c>
      <c r="AG190" s="226">
        <v>12</v>
      </c>
      <c r="AH190" s="226" t="s">
        <v>47</v>
      </c>
      <c r="AI190" s="226" t="s">
        <v>48</v>
      </c>
      <c r="AJ190" s="227">
        <f>'Proyección Comunitaria'!$L$240</f>
        <v>40568795</v>
      </c>
    </row>
    <row r="191" spans="1:36" x14ac:dyDescent="0.3">
      <c r="A191" s="226" t="s">
        <v>38</v>
      </c>
      <c r="B191" s="226" t="s">
        <v>39</v>
      </c>
      <c r="C191" s="226">
        <v>900734997</v>
      </c>
      <c r="D191" s="226" t="s">
        <v>65</v>
      </c>
      <c r="E191" s="226">
        <v>11</v>
      </c>
      <c r="F191" s="226" t="s">
        <v>49</v>
      </c>
      <c r="G191" s="226">
        <v>11001</v>
      </c>
      <c r="H191" s="226" t="s">
        <v>50</v>
      </c>
      <c r="I191" s="226" t="s">
        <v>323</v>
      </c>
      <c r="J191" s="226" t="s">
        <v>41</v>
      </c>
      <c r="K191" s="226">
        <v>79062</v>
      </c>
      <c r="L191" s="226">
        <v>95001012023</v>
      </c>
      <c r="M191" s="226">
        <v>95</v>
      </c>
      <c r="N191" s="226" t="s">
        <v>324</v>
      </c>
      <c r="O191" s="2">
        <v>9500100050008</v>
      </c>
      <c r="P191" s="226" t="s">
        <v>342</v>
      </c>
      <c r="Q191" s="226" t="s">
        <v>325</v>
      </c>
      <c r="R191" s="226" t="s">
        <v>42</v>
      </c>
      <c r="S191" s="226">
        <v>95</v>
      </c>
      <c r="T191" s="226" t="s">
        <v>324</v>
      </c>
      <c r="U191" s="226">
        <v>95001</v>
      </c>
      <c r="V191" s="226" t="s">
        <v>326</v>
      </c>
      <c r="W191" s="226" t="s">
        <v>43</v>
      </c>
      <c r="X191" s="226" t="s">
        <v>44</v>
      </c>
      <c r="Y191" s="226" t="s">
        <v>45</v>
      </c>
      <c r="Z191" s="226">
        <v>1</v>
      </c>
      <c r="AA191" s="226" t="s">
        <v>869</v>
      </c>
      <c r="AB191" s="226" t="s">
        <v>870</v>
      </c>
      <c r="AC191" s="226" t="s">
        <v>0</v>
      </c>
      <c r="AD191" s="226" t="s">
        <v>76</v>
      </c>
      <c r="AE191" s="226" t="s">
        <v>44</v>
      </c>
      <c r="AF191" s="226">
        <v>12</v>
      </c>
      <c r="AG191" s="226">
        <v>12</v>
      </c>
      <c r="AH191" s="226" t="s">
        <v>47</v>
      </c>
      <c r="AI191" s="226" t="s">
        <v>48</v>
      </c>
      <c r="AJ191" s="227">
        <f>'Proyección Comunitaria'!$L$240</f>
        <v>40568795</v>
      </c>
    </row>
    <row r="192" spans="1:36" x14ac:dyDescent="0.3">
      <c r="A192" s="226" t="s">
        <v>38</v>
      </c>
      <c r="B192" s="226" t="s">
        <v>39</v>
      </c>
      <c r="C192" s="226">
        <v>900734997</v>
      </c>
      <c r="D192" s="226" t="s">
        <v>65</v>
      </c>
      <c r="E192" s="226">
        <v>11</v>
      </c>
      <c r="F192" s="226" t="s">
        <v>49</v>
      </c>
      <c r="G192" s="226">
        <v>11001</v>
      </c>
      <c r="H192" s="226" t="s">
        <v>50</v>
      </c>
      <c r="I192" s="226" t="s">
        <v>323</v>
      </c>
      <c r="J192" s="226" t="s">
        <v>41</v>
      </c>
      <c r="K192" s="226">
        <v>79062</v>
      </c>
      <c r="L192" s="226">
        <v>95001012023</v>
      </c>
      <c r="M192" s="226">
        <v>95</v>
      </c>
      <c r="N192" s="226" t="s">
        <v>324</v>
      </c>
      <c r="O192" s="2">
        <v>9500100050016</v>
      </c>
      <c r="P192" s="226" t="s">
        <v>115</v>
      </c>
      <c r="Q192" s="226" t="s">
        <v>325</v>
      </c>
      <c r="R192" s="226" t="s">
        <v>42</v>
      </c>
      <c r="S192" s="226">
        <v>95</v>
      </c>
      <c r="T192" s="226" t="s">
        <v>324</v>
      </c>
      <c r="U192" s="226">
        <v>95001</v>
      </c>
      <c r="V192" s="226" t="s">
        <v>326</v>
      </c>
      <c r="W192" s="226" t="s">
        <v>43</v>
      </c>
      <c r="X192" s="226" t="s">
        <v>44</v>
      </c>
      <c r="Y192" s="226" t="s">
        <v>45</v>
      </c>
      <c r="Z192" s="226">
        <v>1</v>
      </c>
      <c r="AA192" s="226" t="s">
        <v>871</v>
      </c>
      <c r="AB192" s="226" t="s">
        <v>872</v>
      </c>
      <c r="AC192" s="226" t="s">
        <v>0</v>
      </c>
      <c r="AD192" s="226" t="s">
        <v>76</v>
      </c>
      <c r="AE192" s="226" t="s">
        <v>44</v>
      </c>
      <c r="AF192" s="226">
        <v>12</v>
      </c>
      <c r="AG192" s="226">
        <v>12</v>
      </c>
      <c r="AH192" s="226" t="s">
        <v>47</v>
      </c>
      <c r="AI192" s="226" t="s">
        <v>48</v>
      </c>
      <c r="AJ192" s="227">
        <f>'Proyección Comunitaria'!$L$240</f>
        <v>40568795</v>
      </c>
    </row>
    <row r="193" spans="1:36" x14ac:dyDescent="0.3">
      <c r="A193" s="226" t="s">
        <v>38</v>
      </c>
      <c r="B193" s="226" t="s">
        <v>39</v>
      </c>
      <c r="C193" s="226">
        <v>900734997</v>
      </c>
      <c r="D193" s="226" t="s">
        <v>65</v>
      </c>
      <c r="E193" s="226">
        <v>11</v>
      </c>
      <c r="F193" s="226" t="s">
        <v>49</v>
      </c>
      <c r="G193" s="226">
        <v>11001</v>
      </c>
      <c r="H193" s="226" t="s">
        <v>50</v>
      </c>
      <c r="I193" s="226" t="s">
        <v>323</v>
      </c>
      <c r="J193" s="226" t="s">
        <v>41</v>
      </c>
      <c r="K193" s="226">
        <v>79062</v>
      </c>
      <c r="L193" s="226">
        <v>95001012023</v>
      </c>
      <c r="M193" s="226">
        <v>95</v>
      </c>
      <c r="N193" s="226" t="s">
        <v>324</v>
      </c>
      <c r="O193" s="2">
        <v>9500100057745</v>
      </c>
      <c r="P193" s="226" t="s">
        <v>152</v>
      </c>
      <c r="Q193" s="226" t="s">
        <v>325</v>
      </c>
      <c r="R193" s="226" t="s">
        <v>42</v>
      </c>
      <c r="S193" s="226">
        <v>95</v>
      </c>
      <c r="T193" s="226" t="s">
        <v>324</v>
      </c>
      <c r="U193" s="226">
        <v>95001</v>
      </c>
      <c r="V193" s="226" t="s">
        <v>326</v>
      </c>
      <c r="W193" s="226" t="s">
        <v>43</v>
      </c>
      <c r="X193" s="226" t="s">
        <v>44</v>
      </c>
      <c r="Y193" s="226" t="s">
        <v>45</v>
      </c>
      <c r="Z193" s="226">
        <v>1</v>
      </c>
      <c r="AA193" s="226" t="s">
        <v>873</v>
      </c>
      <c r="AB193" s="226" t="s">
        <v>874</v>
      </c>
      <c r="AC193" s="226" t="s">
        <v>0</v>
      </c>
      <c r="AD193" s="226" t="s">
        <v>76</v>
      </c>
      <c r="AE193" s="226" t="s">
        <v>44</v>
      </c>
      <c r="AF193" s="226">
        <v>12</v>
      </c>
      <c r="AG193" s="226">
        <v>12</v>
      </c>
      <c r="AH193" s="226" t="s">
        <v>47</v>
      </c>
      <c r="AI193" s="226" t="s">
        <v>48</v>
      </c>
      <c r="AJ193" s="227">
        <f>'Proyección Comunitaria'!$L$240</f>
        <v>40568795</v>
      </c>
    </row>
    <row r="194" spans="1:36" x14ac:dyDescent="0.3">
      <c r="A194" s="226" t="s">
        <v>38</v>
      </c>
      <c r="B194" s="226" t="s">
        <v>39</v>
      </c>
      <c r="C194" s="226">
        <v>900734997</v>
      </c>
      <c r="D194" s="226" t="s">
        <v>65</v>
      </c>
      <c r="E194" s="226">
        <v>11</v>
      </c>
      <c r="F194" s="226" t="s">
        <v>49</v>
      </c>
      <c r="G194" s="226">
        <v>11001</v>
      </c>
      <c r="H194" s="226" t="s">
        <v>50</v>
      </c>
      <c r="I194" s="226" t="s">
        <v>323</v>
      </c>
      <c r="J194" s="226" t="s">
        <v>41</v>
      </c>
      <c r="K194" s="226">
        <v>79062</v>
      </c>
      <c r="L194" s="226">
        <v>95001012023</v>
      </c>
      <c r="M194" s="226">
        <v>95</v>
      </c>
      <c r="N194" s="226" t="s">
        <v>324</v>
      </c>
      <c r="O194" s="2">
        <v>9500100113297</v>
      </c>
      <c r="P194" s="226" t="s">
        <v>156</v>
      </c>
      <c r="Q194" s="226" t="s">
        <v>325</v>
      </c>
      <c r="R194" s="226" t="s">
        <v>42</v>
      </c>
      <c r="S194" s="226">
        <v>95</v>
      </c>
      <c r="T194" s="226" t="s">
        <v>324</v>
      </c>
      <c r="U194" s="226">
        <v>95001</v>
      </c>
      <c r="V194" s="226" t="s">
        <v>326</v>
      </c>
      <c r="W194" s="226" t="s">
        <v>43</v>
      </c>
      <c r="X194" s="226" t="s">
        <v>44</v>
      </c>
      <c r="Y194" s="226" t="s">
        <v>45</v>
      </c>
      <c r="Z194" s="226">
        <v>1</v>
      </c>
      <c r="AA194" s="226" t="s">
        <v>875</v>
      </c>
      <c r="AB194" s="226" t="s">
        <v>876</v>
      </c>
      <c r="AC194" s="226" t="s">
        <v>0</v>
      </c>
      <c r="AD194" s="226" t="s">
        <v>76</v>
      </c>
      <c r="AE194" s="226" t="s">
        <v>44</v>
      </c>
      <c r="AF194" s="226">
        <v>12</v>
      </c>
      <c r="AG194" s="226">
        <v>12</v>
      </c>
      <c r="AH194" s="226" t="s">
        <v>47</v>
      </c>
      <c r="AI194" s="226" t="s">
        <v>48</v>
      </c>
      <c r="AJ194" s="227">
        <f>'Proyección Comunitaria'!$L$240</f>
        <v>40568795</v>
      </c>
    </row>
    <row r="195" spans="1:36" x14ac:dyDescent="0.3">
      <c r="A195" s="226" t="s">
        <v>38</v>
      </c>
      <c r="B195" s="226" t="s">
        <v>39</v>
      </c>
      <c r="C195" s="226">
        <v>832001701</v>
      </c>
      <c r="D195" s="226" t="s">
        <v>55</v>
      </c>
      <c r="E195" s="226">
        <v>95</v>
      </c>
      <c r="F195" s="226" t="s">
        <v>323</v>
      </c>
      <c r="G195" s="226">
        <v>95001</v>
      </c>
      <c r="H195" s="226" t="s">
        <v>877</v>
      </c>
      <c r="I195" s="226" t="s">
        <v>323</v>
      </c>
      <c r="J195" s="226" t="s">
        <v>41</v>
      </c>
      <c r="K195" s="226">
        <v>81562</v>
      </c>
      <c r="L195" s="226">
        <v>95000512024</v>
      </c>
      <c r="M195" s="226">
        <v>95</v>
      </c>
      <c r="N195" s="226" t="s">
        <v>324</v>
      </c>
      <c r="O195" s="2">
        <v>9500100114620</v>
      </c>
      <c r="P195" s="226" t="s">
        <v>789</v>
      </c>
      <c r="Q195" s="226" t="s">
        <v>325</v>
      </c>
      <c r="R195" s="226" t="s">
        <v>42</v>
      </c>
      <c r="S195" s="226">
        <v>95</v>
      </c>
      <c r="T195" s="226" t="s">
        <v>324</v>
      </c>
      <c r="U195" s="226">
        <v>95001</v>
      </c>
      <c r="V195" s="226" t="s">
        <v>326</v>
      </c>
      <c r="W195" s="226" t="s">
        <v>51</v>
      </c>
      <c r="X195" s="226" t="s">
        <v>52</v>
      </c>
      <c r="Y195" s="226" t="s">
        <v>45</v>
      </c>
      <c r="Z195" s="226">
        <v>1</v>
      </c>
      <c r="AA195" s="226" t="s">
        <v>878</v>
      </c>
      <c r="AB195" s="226" t="s">
        <v>787</v>
      </c>
      <c r="AC195" s="226" t="s">
        <v>0</v>
      </c>
      <c r="AD195" s="226" t="s">
        <v>76</v>
      </c>
      <c r="AE195" s="226" t="s">
        <v>52</v>
      </c>
      <c r="AF195" s="226">
        <v>95</v>
      </c>
      <c r="AG195" s="226" t="s">
        <v>41</v>
      </c>
      <c r="AH195" s="226" t="s">
        <v>47</v>
      </c>
      <c r="AI195" s="226" t="s">
        <v>53</v>
      </c>
      <c r="AJ195" s="227">
        <v>434256253</v>
      </c>
    </row>
    <row r="196" spans="1:36" x14ac:dyDescent="0.3">
      <c r="A196" s="226" t="s">
        <v>38</v>
      </c>
      <c r="B196" s="226" t="s">
        <v>39</v>
      </c>
      <c r="C196" s="226">
        <v>900734997</v>
      </c>
      <c r="D196" s="226" t="s">
        <v>65</v>
      </c>
      <c r="E196" s="226">
        <v>11</v>
      </c>
      <c r="F196" s="226" t="s">
        <v>49</v>
      </c>
      <c r="G196" s="226">
        <v>11001</v>
      </c>
      <c r="H196" s="226" t="s">
        <v>50</v>
      </c>
      <c r="I196" s="226" t="s">
        <v>323</v>
      </c>
      <c r="J196" s="226" t="s">
        <v>41</v>
      </c>
      <c r="K196" s="226">
        <v>79062</v>
      </c>
      <c r="L196" s="226">
        <v>95001012023</v>
      </c>
      <c r="M196" s="226">
        <v>95</v>
      </c>
      <c r="N196" s="226" t="s">
        <v>324</v>
      </c>
      <c r="O196" s="2">
        <v>9501500018022</v>
      </c>
      <c r="P196" s="226" t="s">
        <v>130</v>
      </c>
      <c r="Q196" s="226" t="s">
        <v>325</v>
      </c>
      <c r="R196" s="226" t="s">
        <v>42</v>
      </c>
      <c r="S196" s="226">
        <v>95</v>
      </c>
      <c r="T196" s="226" t="s">
        <v>324</v>
      </c>
      <c r="U196" s="226">
        <v>95015</v>
      </c>
      <c r="V196" s="226" t="s">
        <v>146</v>
      </c>
      <c r="W196" s="226" t="s">
        <v>43</v>
      </c>
      <c r="X196" s="226" t="s">
        <v>44</v>
      </c>
      <c r="Y196" s="226" t="s">
        <v>45</v>
      </c>
      <c r="Z196" s="226">
        <v>1</v>
      </c>
      <c r="AA196" s="226" t="s">
        <v>879</v>
      </c>
      <c r="AB196" s="226" t="s">
        <v>880</v>
      </c>
      <c r="AC196" s="226" t="s">
        <v>0</v>
      </c>
      <c r="AD196" s="226" t="s">
        <v>76</v>
      </c>
      <c r="AE196" s="226" t="s">
        <v>44</v>
      </c>
      <c r="AF196" s="226">
        <v>12</v>
      </c>
      <c r="AG196" s="226">
        <v>12</v>
      </c>
      <c r="AH196" s="226" t="s">
        <v>47</v>
      </c>
      <c r="AI196" s="226" t="s">
        <v>48</v>
      </c>
      <c r="AJ196" s="227">
        <f>'Proyección Comunitaria'!$L$240</f>
        <v>40568795</v>
      </c>
    </row>
    <row r="197" spans="1:36" x14ac:dyDescent="0.3">
      <c r="A197" s="226" t="s">
        <v>38</v>
      </c>
      <c r="B197" s="226" t="s">
        <v>39</v>
      </c>
      <c r="C197" s="226">
        <v>900734997</v>
      </c>
      <c r="D197" s="226" t="s">
        <v>65</v>
      </c>
      <c r="E197" s="226">
        <v>11</v>
      </c>
      <c r="F197" s="226" t="s">
        <v>49</v>
      </c>
      <c r="G197" s="226">
        <v>11001</v>
      </c>
      <c r="H197" s="226" t="s">
        <v>50</v>
      </c>
      <c r="I197" s="226" t="s">
        <v>323</v>
      </c>
      <c r="J197" s="226" t="s">
        <v>41</v>
      </c>
      <c r="K197" s="226">
        <v>79062</v>
      </c>
      <c r="L197" s="226">
        <v>95001012023</v>
      </c>
      <c r="M197" s="226">
        <v>95</v>
      </c>
      <c r="N197" s="226" t="s">
        <v>324</v>
      </c>
      <c r="O197" s="2">
        <v>9501500105135</v>
      </c>
      <c r="P197" s="226" t="s">
        <v>322</v>
      </c>
      <c r="Q197" s="226" t="s">
        <v>325</v>
      </c>
      <c r="R197" s="226" t="s">
        <v>42</v>
      </c>
      <c r="S197" s="226">
        <v>95</v>
      </c>
      <c r="T197" s="226" t="s">
        <v>324</v>
      </c>
      <c r="U197" s="226">
        <v>95015</v>
      </c>
      <c r="V197" s="226" t="s">
        <v>146</v>
      </c>
      <c r="W197" s="226" t="s">
        <v>43</v>
      </c>
      <c r="X197" s="226" t="s">
        <v>44</v>
      </c>
      <c r="Y197" s="226" t="s">
        <v>45</v>
      </c>
      <c r="Z197" s="226">
        <v>1</v>
      </c>
      <c r="AA197" s="226" t="s">
        <v>881</v>
      </c>
      <c r="AB197" s="226" t="s">
        <v>882</v>
      </c>
      <c r="AC197" s="226" t="s">
        <v>0</v>
      </c>
      <c r="AD197" s="226" t="s">
        <v>76</v>
      </c>
      <c r="AE197" s="226" t="s">
        <v>44</v>
      </c>
      <c r="AF197" s="226">
        <v>12</v>
      </c>
      <c r="AG197" s="226">
        <v>12</v>
      </c>
      <c r="AH197" s="226" t="s">
        <v>47</v>
      </c>
      <c r="AI197" s="226" t="s">
        <v>48</v>
      </c>
      <c r="AJ197" s="227">
        <f>'Proyección Comunitaria'!$L$240</f>
        <v>40568795</v>
      </c>
    </row>
    <row r="198" spans="1:36" x14ac:dyDescent="0.3">
      <c r="A198" s="226" t="s">
        <v>38</v>
      </c>
      <c r="B198" s="226" t="s">
        <v>39</v>
      </c>
      <c r="C198" s="226">
        <v>900734997</v>
      </c>
      <c r="D198" s="226" t="s">
        <v>65</v>
      </c>
      <c r="E198" s="226">
        <v>11</v>
      </c>
      <c r="F198" s="226" t="s">
        <v>49</v>
      </c>
      <c r="G198" s="226">
        <v>11001</v>
      </c>
      <c r="H198" s="226" t="s">
        <v>50</v>
      </c>
      <c r="I198" s="226" t="s">
        <v>323</v>
      </c>
      <c r="J198" s="226" t="s">
        <v>41</v>
      </c>
      <c r="K198" s="226">
        <v>79062</v>
      </c>
      <c r="L198" s="226">
        <v>95001012023</v>
      </c>
      <c r="M198" s="226">
        <v>95</v>
      </c>
      <c r="N198" s="226" t="s">
        <v>324</v>
      </c>
      <c r="O198" s="2">
        <v>9501500113299</v>
      </c>
      <c r="P198" s="226" t="s">
        <v>883</v>
      </c>
      <c r="Q198" s="226" t="s">
        <v>325</v>
      </c>
      <c r="R198" s="226" t="s">
        <v>42</v>
      </c>
      <c r="S198" s="226">
        <v>95</v>
      </c>
      <c r="T198" s="226" t="s">
        <v>324</v>
      </c>
      <c r="U198" s="226">
        <v>95015</v>
      </c>
      <c r="V198" s="226" t="s">
        <v>146</v>
      </c>
      <c r="W198" s="226" t="s">
        <v>43</v>
      </c>
      <c r="X198" s="226" t="s">
        <v>44</v>
      </c>
      <c r="Y198" s="226" t="s">
        <v>45</v>
      </c>
      <c r="Z198" s="226">
        <v>1</v>
      </c>
      <c r="AA198" s="226" t="s">
        <v>884</v>
      </c>
      <c r="AB198" s="226" t="s">
        <v>786</v>
      </c>
      <c r="AC198" s="226" t="s">
        <v>0</v>
      </c>
      <c r="AD198" s="226" t="s">
        <v>76</v>
      </c>
      <c r="AE198" s="226" t="s">
        <v>44</v>
      </c>
      <c r="AF198" s="226">
        <v>12</v>
      </c>
      <c r="AG198" s="226">
        <v>12</v>
      </c>
      <c r="AH198" s="226" t="s">
        <v>47</v>
      </c>
      <c r="AI198" s="226" t="s">
        <v>48</v>
      </c>
      <c r="AJ198" s="227">
        <f>'Proyección Comunitaria'!$L$240</f>
        <v>40568795</v>
      </c>
    </row>
    <row r="199" spans="1:36" x14ac:dyDescent="0.3">
      <c r="A199" s="226" t="s">
        <v>38</v>
      </c>
      <c r="B199" s="226" t="s">
        <v>39</v>
      </c>
      <c r="C199" s="226">
        <v>900734997</v>
      </c>
      <c r="D199" s="226" t="s">
        <v>65</v>
      </c>
      <c r="E199" s="226">
        <v>11</v>
      </c>
      <c r="F199" s="226" t="s">
        <v>49</v>
      </c>
      <c r="G199" s="226">
        <v>11001</v>
      </c>
      <c r="H199" s="226" t="s">
        <v>50</v>
      </c>
      <c r="I199" s="226" t="s">
        <v>323</v>
      </c>
      <c r="J199" s="226" t="s">
        <v>41</v>
      </c>
      <c r="K199" s="226">
        <v>79062</v>
      </c>
      <c r="L199" s="226">
        <v>95001012023</v>
      </c>
      <c r="M199" s="226">
        <v>95</v>
      </c>
      <c r="N199" s="226" t="s">
        <v>324</v>
      </c>
      <c r="O199" s="2">
        <v>9501500113301</v>
      </c>
      <c r="P199" s="226" t="s">
        <v>747</v>
      </c>
      <c r="Q199" s="226" t="s">
        <v>325</v>
      </c>
      <c r="R199" s="226" t="s">
        <v>42</v>
      </c>
      <c r="S199" s="226">
        <v>95</v>
      </c>
      <c r="T199" s="226" t="s">
        <v>324</v>
      </c>
      <c r="U199" s="226">
        <v>95015</v>
      </c>
      <c r="V199" s="226" t="s">
        <v>146</v>
      </c>
      <c r="W199" s="226" t="s">
        <v>43</v>
      </c>
      <c r="X199" s="226" t="s">
        <v>44</v>
      </c>
      <c r="Y199" s="226" t="s">
        <v>45</v>
      </c>
      <c r="Z199" s="226">
        <v>1</v>
      </c>
      <c r="AA199" s="226" t="s">
        <v>884</v>
      </c>
      <c r="AB199" s="226" t="s">
        <v>786</v>
      </c>
      <c r="AC199" s="226" t="s">
        <v>0</v>
      </c>
      <c r="AD199" s="226" t="s">
        <v>76</v>
      </c>
      <c r="AE199" s="226" t="s">
        <v>44</v>
      </c>
      <c r="AF199" s="226">
        <v>12</v>
      </c>
      <c r="AG199" s="226">
        <v>12</v>
      </c>
      <c r="AH199" s="226" t="s">
        <v>47</v>
      </c>
      <c r="AI199" s="226" t="s">
        <v>48</v>
      </c>
      <c r="AJ199" s="227">
        <f>'Proyección Comunitaria'!$L$240</f>
        <v>40568795</v>
      </c>
    </row>
    <row r="200" spans="1:36" x14ac:dyDescent="0.3">
      <c r="A200" s="226" t="s">
        <v>38</v>
      </c>
      <c r="B200" s="226" t="s">
        <v>39</v>
      </c>
      <c r="C200" s="226">
        <v>900734997</v>
      </c>
      <c r="D200" s="226" t="s">
        <v>65</v>
      </c>
      <c r="E200" s="226">
        <v>11</v>
      </c>
      <c r="F200" s="226" t="s">
        <v>49</v>
      </c>
      <c r="G200" s="226">
        <v>11001</v>
      </c>
      <c r="H200" s="226" t="s">
        <v>50</v>
      </c>
      <c r="I200" s="226" t="s">
        <v>323</v>
      </c>
      <c r="J200" s="226" t="s">
        <v>41</v>
      </c>
      <c r="K200" s="226">
        <v>79062</v>
      </c>
      <c r="L200" s="226">
        <v>95001012023</v>
      </c>
      <c r="M200" s="226">
        <v>95</v>
      </c>
      <c r="N200" s="226" t="s">
        <v>324</v>
      </c>
      <c r="O200" s="2">
        <v>9501500113302</v>
      </c>
      <c r="P200" s="226" t="s">
        <v>736</v>
      </c>
      <c r="Q200" s="226" t="s">
        <v>325</v>
      </c>
      <c r="R200" s="226" t="s">
        <v>42</v>
      </c>
      <c r="S200" s="226">
        <v>95</v>
      </c>
      <c r="T200" s="226" t="s">
        <v>324</v>
      </c>
      <c r="U200" s="226">
        <v>95015</v>
      </c>
      <c r="V200" s="226" t="s">
        <v>146</v>
      </c>
      <c r="W200" s="226" t="s">
        <v>43</v>
      </c>
      <c r="X200" s="226" t="s">
        <v>44</v>
      </c>
      <c r="Y200" s="226" t="s">
        <v>45</v>
      </c>
      <c r="Z200" s="226">
        <v>1</v>
      </c>
      <c r="AA200" s="226" t="s">
        <v>884</v>
      </c>
      <c r="AB200" s="226" t="s">
        <v>786</v>
      </c>
      <c r="AC200" s="226" t="s">
        <v>0</v>
      </c>
      <c r="AD200" s="226" t="s">
        <v>76</v>
      </c>
      <c r="AE200" s="226" t="s">
        <v>44</v>
      </c>
      <c r="AF200" s="226">
        <v>12</v>
      </c>
      <c r="AG200" s="226">
        <v>12</v>
      </c>
      <c r="AH200" s="226" t="s">
        <v>47</v>
      </c>
      <c r="AI200" s="226" t="s">
        <v>48</v>
      </c>
      <c r="AJ200" s="227">
        <f>'Proyección Comunitaria'!$L$240</f>
        <v>40568795</v>
      </c>
    </row>
    <row r="201" spans="1:36" x14ac:dyDescent="0.3">
      <c r="A201" s="226" t="s">
        <v>38</v>
      </c>
      <c r="B201" s="226" t="s">
        <v>39</v>
      </c>
      <c r="C201" s="226">
        <v>900734997</v>
      </c>
      <c r="D201" s="226" t="s">
        <v>65</v>
      </c>
      <c r="E201" s="226">
        <v>11</v>
      </c>
      <c r="F201" s="226" t="s">
        <v>49</v>
      </c>
      <c r="G201" s="226">
        <v>11001</v>
      </c>
      <c r="H201" s="226" t="s">
        <v>50</v>
      </c>
      <c r="I201" s="226" t="s">
        <v>323</v>
      </c>
      <c r="J201" s="226" t="s">
        <v>41</v>
      </c>
      <c r="K201" s="226">
        <v>79687</v>
      </c>
      <c r="L201" s="226">
        <v>95000522024</v>
      </c>
      <c r="M201" s="226">
        <v>95</v>
      </c>
      <c r="N201" s="226" t="s">
        <v>324</v>
      </c>
      <c r="O201" s="2">
        <v>9502500039241</v>
      </c>
      <c r="P201" s="226" t="s">
        <v>885</v>
      </c>
      <c r="Q201" s="226" t="s">
        <v>325</v>
      </c>
      <c r="R201" s="226" t="s">
        <v>42</v>
      </c>
      <c r="S201" s="226">
        <v>95</v>
      </c>
      <c r="T201" s="226" t="s">
        <v>324</v>
      </c>
      <c r="U201" s="226">
        <v>95025</v>
      </c>
      <c r="V201" s="226" t="s">
        <v>340</v>
      </c>
      <c r="W201" s="226" t="s">
        <v>69</v>
      </c>
      <c r="X201" s="226" t="s">
        <v>52</v>
      </c>
      <c r="Y201" s="226" t="s">
        <v>45</v>
      </c>
      <c r="Z201" s="226">
        <v>1</v>
      </c>
      <c r="AA201" s="226" t="s">
        <v>886</v>
      </c>
      <c r="AB201" s="226" t="s">
        <v>887</v>
      </c>
      <c r="AC201" s="226" t="s">
        <v>0</v>
      </c>
      <c r="AD201" s="226" t="s">
        <v>76</v>
      </c>
      <c r="AE201" s="226" t="s">
        <v>52</v>
      </c>
      <c r="AF201" s="226">
        <v>70</v>
      </c>
      <c r="AG201" s="226">
        <v>70</v>
      </c>
      <c r="AH201" s="226" t="s">
        <v>47</v>
      </c>
      <c r="AI201" s="226" t="s">
        <v>53</v>
      </c>
      <c r="AJ201" s="227">
        <f>'Proyección Institucional'!$N$243</f>
        <v>434246477</v>
      </c>
    </row>
    <row r="202" spans="1:36" x14ac:dyDescent="0.3">
      <c r="A202" s="226" t="s">
        <v>38</v>
      </c>
      <c r="B202" s="226" t="s">
        <v>39</v>
      </c>
      <c r="C202" s="226">
        <v>900734997</v>
      </c>
      <c r="D202" s="226" t="s">
        <v>65</v>
      </c>
      <c r="E202" s="226">
        <v>11</v>
      </c>
      <c r="F202" s="226" t="s">
        <v>49</v>
      </c>
      <c r="G202" s="226">
        <v>11001</v>
      </c>
      <c r="H202" s="226" t="s">
        <v>50</v>
      </c>
      <c r="I202" s="226" t="s">
        <v>323</v>
      </c>
      <c r="J202" s="226" t="s">
        <v>41</v>
      </c>
      <c r="K202" s="226">
        <v>79687</v>
      </c>
      <c r="L202" s="226">
        <v>95000522024</v>
      </c>
      <c r="M202" s="226">
        <v>95</v>
      </c>
      <c r="N202" s="226" t="s">
        <v>324</v>
      </c>
      <c r="O202" s="2">
        <v>9502500135592</v>
      </c>
      <c r="P202" s="226" t="s">
        <v>888</v>
      </c>
      <c r="Q202" s="226" t="s">
        <v>325</v>
      </c>
      <c r="R202" s="226" t="s">
        <v>42</v>
      </c>
      <c r="S202" s="226">
        <v>95</v>
      </c>
      <c r="T202" s="226" t="s">
        <v>324</v>
      </c>
      <c r="U202" s="226">
        <v>95025</v>
      </c>
      <c r="V202" s="226" t="s">
        <v>340</v>
      </c>
      <c r="W202" s="226" t="s">
        <v>69</v>
      </c>
      <c r="X202" s="226" t="s">
        <v>52</v>
      </c>
      <c r="Y202" s="226" t="s">
        <v>45</v>
      </c>
      <c r="Z202" s="226">
        <v>1</v>
      </c>
      <c r="AA202" s="226" t="s">
        <v>889</v>
      </c>
      <c r="AB202" s="226" t="s">
        <v>788</v>
      </c>
      <c r="AC202" s="226" t="s">
        <v>0</v>
      </c>
      <c r="AD202" s="226" t="s">
        <v>76</v>
      </c>
      <c r="AE202" s="226" t="s">
        <v>52</v>
      </c>
      <c r="AF202" s="226">
        <v>23</v>
      </c>
      <c r="AG202" s="226">
        <v>23</v>
      </c>
      <c r="AH202" s="226" t="s">
        <v>47</v>
      </c>
      <c r="AI202" s="226" t="s">
        <v>64</v>
      </c>
      <c r="AJ202" s="227">
        <f>'Proyección Institucional'!$L$243</f>
        <v>293376041</v>
      </c>
    </row>
    <row r="203" spans="1:36" x14ac:dyDescent="0.3">
      <c r="A203" s="226" t="s">
        <v>38</v>
      </c>
      <c r="B203" s="226" t="s">
        <v>39</v>
      </c>
      <c r="C203" s="226">
        <v>825001098</v>
      </c>
      <c r="D203" s="226" t="s">
        <v>65</v>
      </c>
      <c r="E203" s="226">
        <v>44</v>
      </c>
      <c r="F203" s="226" t="s">
        <v>202</v>
      </c>
      <c r="G203" s="226">
        <v>44874</v>
      </c>
      <c r="H203" s="226" t="s">
        <v>245</v>
      </c>
      <c r="I203" s="226" t="s">
        <v>202</v>
      </c>
      <c r="J203" s="226" t="s">
        <v>41</v>
      </c>
      <c r="K203" s="226">
        <v>80417</v>
      </c>
      <c r="L203" s="226">
        <v>44003212023</v>
      </c>
      <c r="M203" s="226">
        <v>44</v>
      </c>
      <c r="N203" s="226" t="s">
        <v>244</v>
      </c>
      <c r="O203" s="2">
        <v>4465000000256</v>
      </c>
      <c r="P203" s="226" t="s">
        <v>104</v>
      </c>
      <c r="Q203" s="226" t="s">
        <v>246</v>
      </c>
      <c r="R203" s="226" t="s">
        <v>42</v>
      </c>
      <c r="S203" s="226">
        <v>44</v>
      </c>
      <c r="T203" s="226" t="s">
        <v>244</v>
      </c>
      <c r="U203" s="226">
        <v>44650</v>
      </c>
      <c r="V203" s="226" t="s">
        <v>247</v>
      </c>
      <c r="W203" s="226" t="s">
        <v>123</v>
      </c>
      <c r="X203" s="226" t="s">
        <v>44</v>
      </c>
      <c r="Y203" s="226" t="s">
        <v>45</v>
      </c>
      <c r="Z203" s="226">
        <v>1</v>
      </c>
      <c r="AA203" s="226" t="s">
        <v>720</v>
      </c>
      <c r="AB203" s="226" t="s">
        <v>438</v>
      </c>
      <c r="AC203" s="226" t="s">
        <v>0</v>
      </c>
      <c r="AD203" s="226" t="s">
        <v>145</v>
      </c>
      <c r="AE203" s="226" t="s">
        <v>44</v>
      </c>
      <c r="AF203" s="226">
        <v>24</v>
      </c>
      <c r="AG203" s="226">
        <v>24</v>
      </c>
      <c r="AH203" s="226" t="s">
        <v>47</v>
      </c>
      <c r="AI203" s="226" t="s">
        <v>112</v>
      </c>
      <c r="AJ203" s="227">
        <f>'Proyección Comunitaria'!$N$240</f>
        <v>71883851</v>
      </c>
    </row>
    <row r="204" spans="1:36" x14ac:dyDescent="0.3">
      <c r="A204" s="226" t="s">
        <v>38</v>
      </c>
      <c r="B204" s="226" t="s">
        <v>39</v>
      </c>
      <c r="C204" s="226">
        <v>825001098</v>
      </c>
      <c r="D204" s="226" t="s">
        <v>65</v>
      </c>
      <c r="E204" s="226">
        <v>44</v>
      </c>
      <c r="F204" s="226" t="s">
        <v>202</v>
      </c>
      <c r="G204" s="226">
        <v>44874</v>
      </c>
      <c r="H204" s="226" t="s">
        <v>245</v>
      </c>
      <c r="I204" s="226" t="s">
        <v>202</v>
      </c>
      <c r="J204" s="226" t="s">
        <v>41</v>
      </c>
      <c r="K204" s="226">
        <v>80417</v>
      </c>
      <c r="L204" s="226">
        <v>44003212023</v>
      </c>
      <c r="M204" s="226">
        <v>44</v>
      </c>
      <c r="N204" s="226" t="s">
        <v>244</v>
      </c>
      <c r="O204" s="2">
        <v>4465000012290</v>
      </c>
      <c r="P204" s="226" t="s">
        <v>721</v>
      </c>
      <c r="Q204" s="226" t="s">
        <v>246</v>
      </c>
      <c r="R204" s="226" t="s">
        <v>42</v>
      </c>
      <c r="S204" s="226">
        <v>44</v>
      </c>
      <c r="T204" s="226" t="s">
        <v>244</v>
      </c>
      <c r="U204" s="226">
        <v>44650</v>
      </c>
      <c r="V204" s="226" t="s">
        <v>247</v>
      </c>
      <c r="W204" s="226" t="s">
        <v>123</v>
      </c>
      <c r="X204" s="226" t="s">
        <v>44</v>
      </c>
      <c r="Y204" s="226" t="s">
        <v>45</v>
      </c>
      <c r="Z204" s="226">
        <v>1</v>
      </c>
      <c r="AA204" s="226" t="s">
        <v>722</v>
      </c>
      <c r="AB204" s="226" t="s">
        <v>723</v>
      </c>
      <c r="AC204" s="226" t="s">
        <v>0</v>
      </c>
      <c r="AD204" s="226" t="s">
        <v>145</v>
      </c>
      <c r="AE204" s="226" t="s">
        <v>44</v>
      </c>
      <c r="AF204" s="226">
        <v>60</v>
      </c>
      <c r="AG204" s="226">
        <v>60</v>
      </c>
      <c r="AH204" s="226" t="s">
        <v>47</v>
      </c>
      <c r="AI204" s="226" t="s">
        <v>154</v>
      </c>
      <c r="AJ204" s="227">
        <f>'Proyección Comunitaria'!$P$240</f>
        <v>179319618</v>
      </c>
    </row>
    <row r="205" spans="1:36" x14ac:dyDescent="0.3">
      <c r="A205" s="226" t="s">
        <v>38</v>
      </c>
      <c r="B205" s="226" t="s">
        <v>39</v>
      </c>
      <c r="C205" s="226">
        <v>825001098</v>
      </c>
      <c r="D205" s="226" t="s">
        <v>65</v>
      </c>
      <c r="E205" s="226">
        <v>44</v>
      </c>
      <c r="F205" s="226" t="s">
        <v>202</v>
      </c>
      <c r="G205" s="226">
        <v>44874</v>
      </c>
      <c r="H205" s="226" t="s">
        <v>245</v>
      </c>
      <c r="I205" s="226" t="s">
        <v>202</v>
      </c>
      <c r="J205" s="226" t="s">
        <v>41</v>
      </c>
      <c r="K205" s="226">
        <v>80417</v>
      </c>
      <c r="L205" s="226">
        <v>44003212023</v>
      </c>
      <c r="M205" s="226">
        <v>44</v>
      </c>
      <c r="N205" s="226" t="s">
        <v>244</v>
      </c>
      <c r="O205" s="2">
        <v>4465000012713</v>
      </c>
      <c r="P205" s="226" t="s">
        <v>130</v>
      </c>
      <c r="Q205" s="226" t="s">
        <v>246</v>
      </c>
      <c r="R205" s="226" t="s">
        <v>42</v>
      </c>
      <c r="S205" s="226">
        <v>44</v>
      </c>
      <c r="T205" s="226" t="s">
        <v>244</v>
      </c>
      <c r="U205" s="226">
        <v>44650</v>
      </c>
      <c r="V205" s="226" t="s">
        <v>247</v>
      </c>
      <c r="W205" s="226" t="s">
        <v>123</v>
      </c>
      <c r="X205" s="226" t="s">
        <v>44</v>
      </c>
      <c r="Y205" s="226" t="s">
        <v>45</v>
      </c>
      <c r="Z205" s="226">
        <v>1</v>
      </c>
      <c r="AA205" s="226" t="s">
        <v>724</v>
      </c>
      <c r="AB205" s="226" t="s">
        <v>725</v>
      </c>
      <c r="AC205" s="226" t="s">
        <v>0</v>
      </c>
      <c r="AD205" s="226" t="s">
        <v>145</v>
      </c>
      <c r="AE205" s="226" t="s">
        <v>44</v>
      </c>
      <c r="AF205" s="226">
        <v>60</v>
      </c>
      <c r="AG205" s="226">
        <v>60</v>
      </c>
      <c r="AH205" s="226" t="s">
        <v>47</v>
      </c>
      <c r="AI205" s="226" t="s">
        <v>154</v>
      </c>
      <c r="AJ205" s="227">
        <f>'Proyección Comunitaria'!$P$240</f>
        <v>179319618</v>
      </c>
    </row>
    <row r="206" spans="1:36" x14ac:dyDescent="0.3">
      <c r="A206" s="226" t="s">
        <v>38</v>
      </c>
      <c r="B206" s="226" t="s">
        <v>39</v>
      </c>
      <c r="C206" s="226">
        <v>825001098</v>
      </c>
      <c r="D206" s="226" t="s">
        <v>65</v>
      </c>
      <c r="E206" s="226">
        <v>44</v>
      </c>
      <c r="F206" s="226" t="s">
        <v>202</v>
      </c>
      <c r="G206" s="226">
        <v>44874</v>
      </c>
      <c r="H206" s="226" t="s">
        <v>245</v>
      </c>
      <c r="I206" s="226" t="s">
        <v>202</v>
      </c>
      <c r="J206" s="226" t="s">
        <v>41</v>
      </c>
      <c r="K206" s="226">
        <v>80417</v>
      </c>
      <c r="L206" s="226">
        <v>44003212023</v>
      </c>
      <c r="M206" s="226">
        <v>44</v>
      </c>
      <c r="N206" s="226" t="s">
        <v>244</v>
      </c>
      <c r="O206" s="2">
        <v>4465000012747</v>
      </c>
      <c r="P206" s="226" t="s">
        <v>726</v>
      </c>
      <c r="Q206" s="226" t="s">
        <v>246</v>
      </c>
      <c r="R206" s="226" t="s">
        <v>42</v>
      </c>
      <c r="S206" s="226">
        <v>44</v>
      </c>
      <c r="T206" s="226" t="s">
        <v>244</v>
      </c>
      <c r="U206" s="226">
        <v>44650</v>
      </c>
      <c r="V206" s="226" t="s">
        <v>247</v>
      </c>
      <c r="W206" s="226" t="s">
        <v>123</v>
      </c>
      <c r="X206" s="226" t="s">
        <v>44</v>
      </c>
      <c r="Y206" s="226" t="s">
        <v>45</v>
      </c>
      <c r="Z206" s="226">
        <v>1</v>
      </c>
      <c r="AA206" s="226" t="s">
        <v>727</v>
      </c>
      <c r="AB206" s="226" t="s">
        <v>723</v>
      </c>
      <c r="AC206" s="226" t="s">
        <v>0</v>
      </c>
      <c r="AD206" s="226" t="s">
        <v>145</v>
      </c>
      <c r="AE206" s="226" t="s">
        <v>44</v>
      </c>
      <c r="AF206" s="226">
        <v>24</v>
      </c>
      <c r="AG206" s="226">
        <v>24</v>
      </c>
      <c r="AH206" s="226" t="s">
        <v>47</v>
      </c>
      <c r="AI206" s="226" t="s">
        <v>112</v>
      </c>
      <c r="AJ206" s="227">
        <f>'Proyección Comunitaria'!$N$240</f>
        <v>71883851</v>
      </c>
    </row>
    <row r="207" spans="1:36" x14ac:dyDescent="0.3">
      <c r="A207" s="226" t="s">
        <v>38</v>
      </c>
      <c r="B207" s="226" t="s">
        <v>39</v>
      </c>
      <c r="C207" s="226">
        <v>825001098</v>
      </c>
      <c r="D207" s="226" t="s">
        <v>65</v>
      </c>
      <c r="E207" s="226">
        <v>44</v>
      </c>
      <c r="F207" s="226" t="s">
        <v>202</v>
      </c>
      <c r="G207" s="226">
        <v>44874</v>
      </c>
      <c r="H207" s="226" t="s">
        <v>245</v>
      </c>
      <c r="I207" s="226" t="s">
        <v>202</v>
      </c>
      <c r="J207" s="226" t="s">
        <v>41</v>
      </c>
      <c r="K207" s="226">
        <v>80417</v>
      </c>
      <c r="L207" s="226">
        <v>44003212023</v>
      </c>
      <c r="M207" s="226">
        <v>44</v>
      </c>
      <c r="N207" s="226" t="s">
        <v>244</v>
      </c>
      <c r="O207" s="2">
        <v>4465000012945</v>
      </c>
      <c r="P207" s="226" t="s">
        <v>728</v>
      </c>
      <c r="Q207" s="226" t="s">
        <v>246</v>
      </c>
      <c r="R207" s="226" t="s">
        <v>42</v>
      </c>
      <c r="S207" s="226">
        <v>44</v>
      </c>
      <c r="T207" s="226" t="s">
        <v>244</v>
      </c>
      <c r="U207" s="226">
        <v>44650</v>
      </c>
      <c r="V207" s="226" t="s">
        <v>247</v>
      </c>
      <c r="W207" s="226" t="s">
        <v>123</v>
      </c>
      <c r="X207" s="226" t="s">
        <v>44</v>
      </c>
      <c r="Y207" s="226" t="s">
        <v>45</v>
      </c>
      <c r="Z207" s="226">
        <v>1</v>
      </c>
      <c r="AA207" s="226" t="s">
        <v>304</v>
      </c>
      <c r="AB207" s="226" t="s">
        <v>729</v>
      </c>
      <c r="AC207" s="226" t="s">
        <v>0</v>
      </c>
      <c r="AD207" s="226" t="s">
        <v>145</v>
      </c>
      <c r="AE207" s="226" t="s">
        <v>44</v>
      </c>
      <c r="AF207" s="226">
        <v>36</v>
      </c>
      <c r="AG207" s="226">
        <v>36</v>
      </c>
      <c r="AH207" s="226" t="s">
        <v>47</v>
      </c>
      <c r="AI207" s="226" t="s">
        <v>112</v>
      </c>
      <c r="AJ207" s="227">
        <f>'Proyección Comunitaria'!$N$240</f>
        <v>71883851</v>
      </c>
    </row>
    <row r="208" spans="1:36" x14ac:dyDescent="0.3">
      <c r="A208" s="226" t="s">
        <v>38</v>
      </c>
      <c r="B208" s="226" t="s">
        <v>39</v>
      </c>
      <c r="C208" s="226">
        <v>825001098</v>
      </c>
      <c r="D208" s="226" t="s">
        <v>65</v>
      </c>
      <c r="E208" s="226">
        <v>44</v>
      </c>
      <c r="F208" s="226" t="s">
        <v>202</v>
      </c>
      <c r="G208" s="226">
        <v>44874</v>
      </c>
      <c r="H208" s="226" t="s">
        <v>245</v>
      </c>
      <c r="I208" s="226" t="s">
        <v>202</v>
      </c>
      <c r="J208" s="226" t="s">
        <v>41</v>
      </c>
      <c r="K208" s="226">
        <v>80417</v>
      </c>
      <c r="L208" s="226">
        <v>44003212023</v>
      </c>
      <c r="M208" s="226">
        <v>44</v>
      </c>
      <c r="N208" s="226" t="s">
        <v>244</v>
      </c>
      <c r="O208" s="2">
        <v>4465000012982</v>
      </c>
      <c r="P208" s="226" t="s">
        <v>302</v>
      </c>
      <c r="Q208" s="226" t="s">
        <v>246</v>
      </c>
      <c r="R208" s="226" t="s">
        <v>42</v>
      </c>
      <c r="S208" s="226">
        <v>44</v>
      </c>
      <c r="T208" s="226" t="s">
        <v>244</v>
      </c>
      <c r="U208" s="226">
        <v>44650</v>
      </c>
      <c r="V208" s="226" t="s">
        <v>247</v>
      </c>
      <c r="W208" s="226" t="s">
        <v>123</v>
      </c>
      <c r="X208" s="226" t="s">
        <v>44</v>
      </c>
      <c r="Y208" s="226" t="s">
        <v>45</v>
      </c>
      <c r="Z208" s="226">
        <v>1</v>
      </c>
      <c r="AA208" s="226" t="s">
        <v>730</v>
      </c>
      <c r="AB208" s="226" t="s">
        <v>723</v>
      </c>
      <c r="AC208" s="226" t="s">
        <v>0</v>
      </c>
      <c r="AD208" s="226" t="s">
        <v>145</v>
      </c>
      <c r="AE208" s="226" t="s">
        <v>44</v>
      </c>
      <c r="AF208" s="226">
        <v>24</v>
      </c>
      <c r="AG208" s="226">
        <v>24</v>
      </c>
      <c r="AH208" s="226" t="s">
        <v>47</v>
      </c>
      <c r="AI208" s="226" t="s">
        <v>112</v>
      </c>
      <c r="AJ208" s="227">
        <f>'Proyección Comunitaria'!$N$240</f>
        <v>71883851</v>
      </c>
    </row>
    <row r="209" spans="1:36" x14ac:dyDescent="0.3">
      <c r="A209" s="226" t="s">
        <v>38</v>
      </c>
      <c r="B209" s="226" t="s">
        <v>39</v>
      </c>
      <c r="C209" s="226">
        <v>825001098</v>
      </c>
      <c r="D209" s="226" t="s">
        <v>65</v>
      </c>
      <c r="E209" s="226">
        <v>44</v>
      </c>
      <c r="F209" s="226" t="s">
        <v>202</v>
      </c>
      <c r="G209" s="226">
        <v>44874</v>
      </c>
      <c r="H209" s="226" t="s">
        <v>245</v>
      </c>
      <c r="I209" s="226" t="s">
        <v>202</v>
      </c>
      <c r="J209" s="226" t="s">
        <v>41</v>
      </c>
      <c r="K209" s="226">
        <v>80417</v>
      </c>
      <c r="L209" s="226">
        <v>44003212023</v>
      </c>
      <c r="M209" s="226">
        <v>44</v>
      </c>
      <c r="N209" s="226" t="s">
        <v>244</v>
      </c>
      <c r="O209" s="2">
        <v>4465000013022</v>
      </c>
      <c r="P209" s="226" t="s">
        <v>192</v>
      </c>
      <c r="Q209" s="226" t="s">
        <v>246</v>
      </c>
      <c r="R209" s="226" t="s">
        <v>42</v>
      </c>
      <c r="S209" s="226">
        <v>44</v>
      </c>
      <c r="T209" s="226" t="s">
        <v>244</v>
      </c>
      <c r="U209" s="226">
        <v>44650</v>
      </c>
      <c r="V209" s="226" t="s">
        <v>247</v>
      </c>
      <c r="W209" s="226" t="s">
        <v>123</v>
      </c>
      <c r="X209" s="226" t="s">
        <v>44</v>
      </c>
      <c r="Y209" s="226" t="s">
        <v>45</v>
      </c>
      <c r="Z209" s="226">
        <v>1</v>
      </c>
      <c r="AA209" s="226" t="s">
        <v>437</v>
      </c>
      <c r="AB209" s="226" t="s">
        <v>731</v>
      </c>
      <c r="AC209" s="226" t="s">
        <v>0</v>
      </c>
      <c r="AD209" s="226" t="s">
        <v>145</v>
      </c>
      <c r="AE209" s="226" t="s">
        <v>44</v>
      </c>
      <c r="AF209" s="226">
        <v>36</v>
      </c>
      <c r="AG209" s="226">
        <v>36</v>
      </c>
      <c r="AH209" s="226" t="s">
        <v>47</v>
      </c>
      <c r="AI209" s="226" t="s">
        <v>112</v>
      </c>
      <c r="AJ209" s="227">
        <f>'Proyección Comunitaria'!$N$240</f>
        <v>71883851</v>
      </c>
    </row>
    <row r="210" spans="1:36" x14ac:dyDescent="0.3">
      <c r="A210" s="226" t="s">
        <v>38</v>
      </c>
      <c r="B210" s="226" t="s">
        <v>39</v>
      </c>
      <c r="C210" s="226">
        <v>825001098</v>
      </c>
      <c r="D210" s="226" t="s">
        <v>65</v>
      </c>
      <c r="E210" s="226">
        <v>44</v>
      </c>
      <c r="F210" s="226" t="s">
        <v>202</v>
      </c>
      <c r="G210" s="226">
        <v>44874</v>
      </c>
      <c r="H210" s="226" t="s">
        <v>245</v>
      </c>
      <c r="I210" s="226" t="s">
        <v>202</v>
      </c>
      <c r="J210" s="226" t="s">
        <v>41</v>
      </c>
      <c r="K210" s="226">
        <v>80417</v>
      </c>
      <c r="L210" s="226">
        <v>44003212023</v>
      </c>
      <c r="M210" s="226">
        <v>44</v>
      </c>
      <c r="N210" s="226" t="s">
        <v>244</v>
      </c>
      <c r="O210" s="2">
        <v>4465000013033</v>
      </c>
      <c r="P210" s="226" t="s">
        <v>719</v>
      </c>
      <c r="Q210" s="226" t="s">
        <v>246</v>
      </c>
      <c r="R210" s="226" t="s">
        <v>42</v>
      </c>
      <c r="S210" s="226">
        <v>44</v>
      </c>
      <c r="T210" s="226" t="s">
        <v>244</v>
      </c>
      <c r="U210" s="226">
        <v>44650</v>
      </c>
      <c r="V210" s="226" t="s">
        <v>247</v>
      </c>
      <c r="W210" s="226" t="s">
        <v>123</v>
      </c>
      <c r="X210" s="226" t="s">
        <v>44</v>
      </c>
      <c r="Y210" s="226" t="s">
        <v>45</v>
      </c>
      <c r="Z210" s="226">
        <v>1</v>
      </c>
      <c r="AA210" s="226" t="s">
        <v>730</v>
      </c>
      <c r="AB210" s="226" t="s">
        <v>723</v>
      </c>
      <c r="AC210" s="226" t="s">
        <v>0</v>
      </c>
      <c r="AD210" s="226" t="s">
        <v>145</v>
      </c>
      <c r="AE210" s="226" t="s">
        <v>44</v>
      </c>
      <c r="AF210" s="226">
        <v>60</v>
      </c>
      <c r="AG210" s="226">
        <v>60</v>
      </c>
      <c r="AH210" s="226" t="s">
        <v>47</v>
      </c>
      <c r="AI210" s="226" t="s">
        <v>154</v>
      </c>
      <c r="AJ210" s="227">
        <v>179319618</v>
      </c>
    </row>
    <row r="211" spans="1:36" x14ac:dyDescent="0.3">
      <c r="A211" s="226" t="s">
        <v>38</v>
      </c>
      <c r="B211" s="226" t="s">
        <v>39</v>
      </c>
      <c r="C211" s="226">
        <v>825001098</v>
      </c>
      <c r="D211" s="226" t="s">
        <v>65</v>
      </c>
      <c r="E211" s="226">
        <v>44</v>
      </c>
      <c r="F211" s="226" t="s">
        <v>202</v>
      </c>
      <c r="G211" s="226">
        <v>44874</v>
      </c>
      <c r="H211" s="226" t="s">
        <v>245</v>
      </c>
      <c r="I211" s="226" t="s">
        <v>202</v>
      </c>
      <c r="J211" s="226" t="s">
        <v>41</v>
      </c>
      <c r="K211" s="226">
        <v>80417</v>
      </c>
      <c r="L211" s="226">
        <v>44003212023</v>
      </c>
      <c r="M211" s="226">
        <v>44</v>
      </c>
      <c r="N211" s="226" t="s">
        <v>244</v>
      </c>
      <c r="O211" s="2">
        <v>4465000013058</v>
      </c>
      <c r="P211" s="226" t="s">
        <v>166</v>
      </c>
      <c r="Q211" s="226" t="s">
        <v>246</v>
      </c>
      <c r="R211" s="226" t="s">
        <v>42</v>
      </c>
      <c r="S211" s="226">
        <v>44</v>
      </c>
      <c r="T211" s="226" t="s">
        <v>244</v>
      </c>
      <c r="U211" s="226">
        <v>44650</v>
      </c>
      <c r="V211" s="226" t="s">
        <v>247</v>
      </c>
      <c r="W211" s="226" t="s">
        <v>123</v>
      </c>
      <c r="X211" s="226" t="s">
        <v>44</v>
      </c>
      <c r="Y211" s="226" t="s">
        <v>45</v>
      </c>
      <c r="Z211" s="226">
        <v>1</v>
      </c>
      <c r="AA211" s="226" t="s">
        <v>722</v>
      </c>
      <c r="AB211" s="226" t="s">
        <v>723</v>
      </c>
      <c r="AC211" s="226" t="s">
        <v>0</v>
      </c>
      <c r="AD211" s="226" t="s">
        <v>145</v>
      </c>
      <c r="AE211" s="226" t="s">
        <v>44</v>
      </c>
      <c r="AF211" s="226">
        <v>36</v>
      </c>
      <c r="AG211" s="226">
        <v>36</v>
      </c>
      <c r="AH211" s="226" t="s">
        <v>47</v>
      </c>
      <c r="AI211" s="226" t="s">
        <v>112</v>
      </c>
      <c r="AJ211" s="227">
        <f>'Proyección Comunitaria'!$N$240</f>
        <v>71883851</v>
      </c>
    </row>
    <row r="212" spans="1:36" x14ac:dyDescent="0.3">
      <c r="A212" s="226" t="s">
        <v>38</v>
      </c>
      <c r="B212" s="226" t="s">
        <v>39</v>
      </c>
      <c r="C212" s="226">
        <v>825001098</v>
      </c>
      <c r="D212" s="226" t="s">
        <v>65</v>
      </c>
      <c r="E212" s="226">
        <v>44</v>
      </c>
      <c r="F212" s="226" t="s">
        <v>202</v>
      </c>
      <c r="G212" s="226">
        <v>44874</v>
      </c>
      <c r="H212" s="226" t="s">
        <v>245</v>
      </c>
      <c r="I212" s="226" t="s">
        <v>202</v>
      </c>
      <c r="J212" s="226" t="s">
        <v>41</v>
      </c>
      <c r="K212" s="226">
        <v>80417</v>
      </c>
      <c r="L212" s="226">
        <v>44003212023</v>
      </c>
      <c r="M212" s="226">
        <v>44</v>
      </c>
      <c r="N212" s="226" t="s">
        <v>244</v>
      </c>
      <c r="O212" s="2">
        <v>4465000013079</v>
      </c>
      <c r="P212" s="226" t="s">
        <v>732</v>
      </c>
      <c r="Q212" s="226" t="s">
        <v>246</v>
      </c>
      <c r="R212" s="226" t="s">
        <v>42</v>
      </c>
      <c r="S212" s="226">
        <v>44</v>
      </c>
      <c r="T212" s="226" t="s">
        <v>244</v>
      </c>
      <c r="U212" s="226">
        <v>44650</v>
      </c>
      <c r="V212" s="226" t="s">
        <v>247</v>
      </c>
      <c r="W212" s="226" t="s">
        <v>123</v>
      </c>
      <c r="X212" s="226" t="s">
        <v>44</v>
      </c>
      <c r="Y212" s="226" t="s">
        <v>45</v>
      </c>
      <c r="Z212" s="226">
        <v>1</v>
      </c>
      <c r="AA212" s="226" t="s">
        <v>730</v>
      </c>
      <c r="AB212" s="226" t="s">
        <v>723</v>
      </c>
      <c r="AC212" s="226" t="s">
        <v>0</v>
      </c>
      <c r="AD212" s="226" t="s">
        <v>145</v>
      </c>
      <c r="AE212" s="226" t="s">
        <v>44</v>
      </c>
      <c r="AF212" s="226">
        <v>36</v>
      </c>
      <c r="AG212" s="226">
        <v>36</v>
      </c>
      <c r="AH212" s="226" t="s">
        <v>47</v>
      </c>
      <c r="AI212" s="226" t="s">
        <v>112</v>
      </c>
      <c r="AJ212" s="227">
        <f>'Proyección Comunitaria'!$N$240</f>
        <v>71883851</v>
      </c>
    </row>
    <row r="213" spans="1:36" x14ac:dyDescent="0.3">
      <c r="A213" s="226" t="s">
        <v>38</v>
      </c>
      <c r="B213" s="226" t="s">
        <v>39</v>
      </c>
      <c r="C213" s="226">
        <v>825001098</v>
      </c>
      <c r="D213" s="226" t="s">
        <v>65</v>
      </c>
      <c r="E213" s="226">
        <v>44</v>
      </c>
      <c r="F213" s="226" t="s">
        <v>202</v>
      </c>
      <c r="G213" s="226">
        <v>44874</v>
      </c>
      <c r="H213" s="226" t="s">
        <v>245</v>
      </c>
      <c r="I213" s="226" t="s">
        <v>202</v>
      </c>
      <c r="J213" s="226" t="s">
        <v>41</v>
      </c>
      <c r="K213" s="226">
        <v>80417</v>
      </c>
      <c r="L213" s="226">
        <v>44003212023</v>
      </c>
      <c r="M213" s="226">
        <v>44</v>
      </c>
      <c r="N213" s="226" t="s">
        <v>244</v>
      </c>
      <c r="O213" s="2">
        <v>4465000014010</v>
      </c>
      <c r="P213" s="226" t="s">
        <v>311</v>
      </c>
      <c r="Q213" s="226" t="s">
        <v>246</v>
      </c>
      <c r="R213" s="226" t="s">
        <v>42</v>
      </c>
      <c r="S213" s="226">
        <v>44</v>
      </c>
      <c r="T213" s="226" t="s">
        <v>244</v>
      </c>
      <c r="U213" s="226">
        <v>44650</v>
      </c>
      <c r="V213" s="226" t="s">
        <v>247</v>
      </c>
      <c r="W213" s="226" t="s">
        <v>123</v>
      </c>
      <c r="X213" s="226" t="s">
        <v>44</v>
      </c>
      <c r="Y213" s="226" t="s">
        <v>45</v>
      </c>
      <c r="Z213" s="226">
        <v>1</v>
      </c>
      <c r="AA213" s="226" t="s">
        <v>733</v>
      </c>
      <c r="AB213" s="226" t="s">
        <v>734</v>
      </c>
      <c r="AC213" s="226" t="s">
        <v>0</v>
      </c>
      <c r="AD213" s="226" t="s">
        <v>145</v>
      </c>
      <c r="AE213" s="226" t="s">
        <v>44</v>
      </c>
      <c r="AF213" s="226">
        <v>36</v>
      </c>
      <c r="AG213" s="226">
        <v>36</v>
      </c>
      <c r="AH213" s="226" t="s">
        <v>47</v>
      </c>
      <c r="AI213" s="226" t="s">
        <v>112</v>
      </c>
      <c r="AJ213" s="227">
        <f>'Proyección Comunitaria'!$N$240</f>
        <v>71883851</v>
      </c>
    </row>
    <row r="214" spans="1:36" x14ac:dyDescent="0.3">
      <c r="A214" s="226" t="s">
        <v>38</v>
      </c>
      <c r="B214" s="226" t="s">
        <v>39</v>
      </c>
      <c r="C214" s="226">
        <v>819000491</v>
      </c>
      <c r="D214" s="226" t="s">
        <v>55</v>
      </c>
      <c r="E214" s="226">
        <v>47</v>
      </c>
      <c r="F214" s="226" t="s">
        <v>57</v>
      </c>
      <c r="G214" s="226">
        <v>47001</v>
      </c>
      <c r="H214" s="226" t="s">
        <v>1217</v>
      </c>
      <c r="I214" s="226" t="s">
        <v>57</v>
      </c>
      <c r="J214" s="226" t="s">
        <v>41</v>
      </c>
      <c r="K214" s="226">
        <v>90443</v>
      </c>
      <c r="L214" s="228">
        <v>47001122025</v>
      </c>
      <c r="M214" s="226">
        <v>47</v>
      </c>
      <c r="N214" s="226" t="s">
        <v>248</v>
      </c>
      <c r="O214" s="228">
        <v>4700100026846</v>
      </c>
      <c r="P214" s="226" t="s">
        <v>1218</v>
      </c>
      <c r="Q214" s="226" t="s">
        <v>1219</v>
      </c>
      <c r="R214" s="226" t="s">
        <v>42</v>
      </c>
      <c r="S214" s="226">
        <v>47</v>
      </c>
      <c r="T214" s="226" t="s">
        <v>248</v>
      </c>
      <c r="U214" s="226">
        <v>47001</v>
      </c>
      <c r="V214" s="226" t="s">
        <v>1220</v>
      </c>
      <c r="W214" s="226" t="s">
        <v>51</v>
      </c>
      <c r="X214" s="226" t="s">
        <v>52</v>
      </c>
      <c r="Y214" s="226" t="s">
        <v>45</v>
      </c>
      <c r="Z214" s="226">
        <v>1</v>
      </c>
      <c r="AA214" s="226" t="s">
        <v>1221</v>
      </c>
      <c r="AB214" s="226" t="s">
        <v>1222</v>
      </c>
      <c r="AC214" s="226" t="s">
        <v>0</v>
      </c>
      <c r="AD214" s="226" t="s">
        <v>76</v>
      </c>
      <c r="AE214" s="226" t="s">
        <v>52</v>
      </c>
      <c r="AF214" s="226">
        <v>100</v>
      </c>
      <c r="AG214" s="226">
        <v>100</v>
      </c>
      <c r="AH214" s="226" t="s">
        <v>47</v>
      </c>
      <c r="AI214" s="226" t="s">
        <v>53</v>
      </c>
      <c r="AJ214" s="227">
        <f>'Proyección Institucional'!$N$243</f>
        <v>434246477</v>
      </c>
    </row>
    <row r="215" spans="1:36" x14ac:dyDescent="0.3">
      <c r="A215" s="226" t="s">
        <v>38</v>
      </c>
      <c r="B215" s="226" t="s">
        <v>39</v>
      </c>
      <c r="C215" s="226">
        <v>819005824</v>
      </c>
      <c r="D215" s="226" t="s">
        <v>72</v>
      </c>
      <c r="E215" s="226">
        <v>47</v>
      </c>
      <c r="F215" s="226" t="s">
        <v>57</v>
      </c>
      <c r="G215" s="226">
        <v>47189</v>
      </c>
      <c r="H215" s="226" t="s">
        <v>201</v>
      </c>
      <c r="I215" s="226" t="s">
        <v>57</v>
      </c>
      <c r="J215" s="226" t="s">
        <v>41</v>
      </c>
      <c r="K215" s="226">
        <v>79484</v>
      </c>
      <c r="L215" s="226">
        <v>47002492023</v>
      </c>
      <c r="M215" s="226">
        <v>47</v>
      </c>
      <c r="N215" s="226" t="s">
        <v>248</v>
      </c>
      <c r="O215" s="2">
        <v>471891116077</v>
      </c>
      <c r="P215" s="226" t="s">
        <v>251</v>
      </c>
      <c r="Q215" s="226" t="s">
        <v>249</v>
      </c>
      <c r="R215" s="226" t="s">
        <v>42</v>
      </c>
      <c r="S215" s="226">
        <v>47</v>
      </c>
      <c r="T215" s="226" t="s">
        <v>248</v>
      </c>
      <c r="U215" s="226">
        <v>47189</v>
      </c>
      <c r="V215" s="226" t="s">
        <v>250</v>
      </c>
      <c r="W215" s="226" t="s">
        <v>123</v>
      </c>
      <c r="X215" s="226" t="s">
        <v>44</v>
      </c>
      <c r="Y215" s="226" t="s">
        <v>45</v>
      </c>
      <c r="Z215" s="226">
        <v>1</v>
      </c>
      <c r="AA215" s="226" t="s">
        <v>252</v>
      </c>
      <c r="AB215" s="226" t="s">
        <v>253</v>
      </c>
      <c r="AC215" s="226" t="s">
        <v>0</v>
      </c>
      <c r="AD215" s="226" t="s">
        <v>145</v>
      </c>
      <c r="AE215" s="226" t="s">
        <v>44</v>
      </c>
      <c r="AF215" s="226">
        <v>60</v>
      </c>
      <c r="AG215" s="226">
        <v>60</v>
      </c>
      <c r="AH215" s="226" t="s">
        <v>47</v>
      </c>
      <c r="AI215" s="226" t="s">
        <v>154</v>
      </c>
      <c r="AJ215" s="227">
        <f>'Proyección Comunitaria'!$P$240</f>
        <v>179319618</v>
      </c>
    </row>
    <row r="216" spans="1:36" x14ac:dyDescent="0.3">
      <c r="A216" s="226" t="s">
        <v>38</v>
      </c>
      <c r="B216" s="226" t="s">
        <v>39</v>
      </c>
      <c r="C216" s="226">
        <v>822000365</v>
      </c>
      <c r="D216" s="226" t="s">
        <v>55</v>
      </c>
      <c r="E216" s="226">
        <v>50</v>
      </c>
      <c r="F216" s="226" t="s">
        <v>200</v>
      </c>
      <c r="G216" s="226">
        <v>50313</v>
      </c>
      <c r="H216" s="226" t="s">
        <v>110</v>
      </c>
      <c r="I216" s="226" t="s">
        <v>200</v>
      </c>
      <c r="J216" s="226" t="s">
        <v>41</v>
      </c>
      <c r="K216" s="226">
        <v>79266</v>
      </c>
      <c r="L216" s="226">
        <v>50002402023</v>
      </c>
      <c r="M216" s="226">
        <v>50</v>
      </c>
      <c r="N216" s="226" t="s">
        <v>255</v>
      </c>
      <c r="O216" s="2">
        <v>503301148263</v>
      </c>
      <c r="P216" s="226" t="s">
        <v>262</v>
      </c>
      <c r="Q216" s="226" t="s">
        <v>260</v>
      </c>
      <c r="R216" s="226" t="s">
        <v>42</v>
      </c>
      <c r="S216" s="226">
        <v>50</v>
      </c>
      <c r="T216" s="226" t="s">
        <v>255</v>
      </c>
      <c r="U216" s="226">
        <v>50330</v>
      </c>
      <c r="V216" s="226" t="s">
        <v>261</v>
      </c>
      <c r="W216" s="226" t="s">
        <v>43</v>
      </c>
      <c r="X216" s="226" t="s">
        <v>44</v>
      </c>
      <c r="Y216" s="226" t="s">
        <v>45</v>
      </c>
      <c r="Z216" s="226">
        <v>1</v>
      </c>
      <c r="AA216" s="226" t="s">
        <v>263</v>
      </c>
      <c r="AB216" s="226" t="s">
        <v>264</v>
      </c>
      <c r="AC216" s="226" t="s">
        <v>0</v>
      </c>
      <c r="AD216" s="226" t="s">
        <v>76</v>
      </c>
      <c r="AE216" s="226" t="s">
        <v>44</v>
      </c>
      <c r="AF216" s="226">
        <v>13</v>
      </c>
      <c r="AG216" s="226">
        <v>13</v>
      </c>
      <c r="AH216" s="226" t="s">
        <v>47</v>
      </c>
      <c r="AI216" s="226" t="s">
        <v>48</v>
      </c>
      <c r="AJ216" s="227">
        <f>'Proyección Comunitaria'!$L$240</f>
        <v>40568795</v>
      </c>
    </row>
    <row r="217" spans="1:36" x14ac:dyDescent="0.3">
      <c r="A217" s="226" t="s">
        <v>38</v>
      </c>
      <c r="B217" s="226" t="s">
        <v>39</v>
      </c>
      <c r="C217" s="226">
        <v>822000365</v>
      </c>
      <c r="D217" s="226" t="s">
        <v>55</v>
      </c>
      <c r="E217" s="226">
        <v>50</v>
      </c>
      <c r="F217" s="226" t="s">
        <v>200</v>
      </c>
      <c r="G217" s="226">
        <v>50313</v>
      </c>
      <c r="H217" s="226" t="s">
        <v>110</v>
      </c>
      <c r="I217" s="226" t="s">
        <v>200</v>
      </c>
      <c r="J217" s="226" t="s">
        <v>41</v>
      </c>
      <c r="K217" s="226">
        <v>79266</v>
      </c>
      <c r="L217" s="226">
        <v>50002402023</v>
      </c>
      <c r="M217" s="226">
        <v>50</v>
      </c>
      <c r="N217" s="226" t="s">
        <v>255</v>
      </c>
      <c r="O217" s="2">
        <v>5033000035416</v>
      </c>
      <c r="P217" s="226" t="s">
        <v>737</v>
      </c>
      <c r="Q217" s="226" t="s">
        <v>260</v>
      </c>
      <c r="R217" s="226" t="s">
        <v>42</v>
      </c>
      <c r="S217" s="226">
        <v>50</v>
      </c>
      <c r="T217" s="226" t="s">
        <v>255</v>
      </c>
      <c r="U217" s="226">
        <v>50330</v>
      </c>
      <c r="V217" s="226" t="s">
        <v>261</v>
      </c>
      <c r="W217" s="226" t="s">
        <v>43</v>
      </c>
      <c r="X217" s="226" t="s">
        <v>44</v>
      </c>
      <c r="Y217" s="226" t="s">
        <v>45</v>
      </c>
      <c r="Z217" s="226">
        <v>1</v>
      </c>
      <c r="AA217" s="226" t="s">
        <v>738</v>
      </c>
      <c r="AB217" s="226" t="s">
        <v>739</v>
      </c>
      <c r="AC217" s="226" t="s">
        <v>0</v>
      </c>
      <c r="AD217" s="226" t="s">
        <v>76</v>
      </c>
      <c r="AE217" s="226" t="s">
        <v>44</v>
      </c>
      <c r="AF217" s="226">
        <v>13</v>
      </c>
      <c r="AG217" s="226">
        <v>13</v>
      </c>
      <c r="AH217" s="226" t="s">
        <v>47</v>
      </c>
      <c r="AI217" s="226" t="s">
        <v>48</v>
      </c>
      <c r="AJ217" s="227">
        <f>'Proyección Comunitaria'!$L$240</f>
        <v>40568795</v>
      </c>
    </row>
    <row r="218" spans="1:36" x14ac:dyDescent="0.3">
      <c r="A218" s="226" t="s">
        <v>38</v>
      </c>
      <c r="B218" s="226" t="s">
        <v>39</v>
      </c>
      <c r="C218" s="226">
        <v>822000365</v>
      </c>
      <c r="D218" s="226" t="s">
        <v>55</v>
      </c>
      <c r="E218" s="226">
        <v>50</v>
      </c>
      <c r="F218" s="226" t="s">
        <v>200</v>
      </c>
      <c r="G218" s="226">
        <v>50313</v>
      </c>
      <c r="H218" s="226" t="s">
        <v>110</v>
      </c>
      <c r="I218" s="226" t="s">
        <v>200</v>
      </c>
      <c r="J218" s="226" t="s">
        <v>41</v>
      </c>
      <c r="K218" s="226">
        <v>79266</v>
      </c>
      <c r="L218" s="226">
        <v>50002402023</v>
      </c>
      <c r="M218" s="226">
        <v>50</v>
      </c>
      <c r="N218" s="226" t="s">
        <v>255</v>
      </c>
      <c r="O218" s="2">
        <v>5033000107649</v>
      </c>
      <c r="P218" s="226" t="s">
        <v>269</v>
      </c>
      <c r="Q218" s="226" t="s">
        <v>260</v>
      </c>
      <c r="R218" s="226" t="s">
        <v>42</v>
      </c>
      <c r="S218" s="226">
        <v>50</v>
      </c>
      <c r="T218" s="226" t="s">
        <v>255</v>
      </c>
      <c r="U218" s="226">
        <v>50330</v>
      </c>
      <c r="V218" s="226" t="s">
        <v>261</v>
      </c>
      <c r="W218" s="226" t="s">
        <v>43</v>
      </c>
      <c r="X218" s="226" t="s">
        <v>44</v>
      </c>
      <c r="Y218" s="226" t="s">
        <v>45</v>
      </c>
      <c r="Z218" s="226">
        <v>1</v>
      </c>
      <c r="AA218" s="226" t="s">
        <v>740</v>
      </c>
      <c r="AB218" s="226" t="s">
        <v>741</v>
      </c>
      <c r="AC218" s="226" t="s">
        <v>0</v>
      </c>
      <c r="AD218" s="226" t="s">
        <v>76</v>
      </c>
      <c r="AE218" s="226" t="s">
        <v>44</v>
      </c>
      <c r="AF218" s="226">
        <v>13</v>
      </c>
      <c r="AG218" s="226">
        <v>13</v>
      </c>
      <c r="AH218" s="226" t="s">
        <v>47</v>
      </c>
      <c r="AI218" s="226" t="s">
        <v>48</v>
      </c>
      <c r="AJ218" s="227">
        <f>'Proyección Comunitaria'!$L$240</f>
        <v>40568795</v>
      </c>
    </row>
    <row r="219" spans="1:36" x14ac:dyDescent="0.3">
      <c r="A219" s="226" t="s">
        <v>38</v>
      </c>
      <c r="B219" s="226" t="s">
        <v>39</v>
      </c>
      <c r="C219" s="226">
        <v>822000365</v>
      </c>
      <c r="D219" s="226" t="s">
        <v>55</v>
      </c>
      <c r="E219" s="226">
        <v>50</v>
      </c>
      <c r="F219" s="226" t="s">
        <v>200</v>
      </c>
      <c r="G219" s="226">
        <v>50313</v>
      </c>
      <c r="H219" s="226" t="s">
        <v>110</v>
      </c>
      <c r="I219" s="226" t="s">
        <v>200</v>
      </c>
      <c r="J219" s="226" t="s">
        <v>41</v>
      </c>
      <c r="K219" s="226">
        <v>79266</v>
      </c>
      <c r="L219" s="226">
        <v>50002402023</v>
      </c>
      <c r="M219" s="226">
        <v>50</v>
      </c>
      <c r="N219" s="226" t="s">
        <v>255</v>
      </c>
      <c r="O219" s="2">
        <v>5033000133956</v>
      </c>
      <c r="P219" s="226" t="s">
        <v>742</v>
      </c>
      <c r="Q219" s="226" t="s">
        <v>260</v>
      </c>
      <c r="R219" s="226" t="s">
        <v>42</v>
      </c>
      <c r="S219" s="226">
        <v>50</v>
      </c>
      <c r="T219" s="226" t="s">
        <v>255</v>
      </c>
      <c r="U219" s="226">
        <v>50330</v>
      </c>
      <c r="V219" s="226" t="s">
        <v>261</v>
      </c>
      <c r="W219" s="226" t="s">
        <v>43</v>
      </c>
      <c r="X219" s="226" t="s">
        <v>44</v>
      </c>
      <c r="Y219" s="226" t="s">
        <v>45</v>
      </c>
      <c r="Z219" s="226">
        <v>1</v>
      </c>
      <c r="AA219" s="226" t="s">
        <v>743</v>
      </c>
      <c r="AB219" s="226" t="s">
        <v>744</v>
      </c>
      <c r="AC219" s="226" t="s">
        <v>0</v>
      </c>
      <c r="AD219" s="226" t="s">
        <v>76</v>
      </c>
      <c r="AE219" s="226" t="s">
        <v>44</v>
      </c>
      <c r="AF219" s="226">
        <v>13</v>
      </c>
      <c r="AG219" s="226">
        <v>13</v>
      </c>
      <c r="AH219" s="226" t="s">
        <v>47</v>
      </c>
      <c r="AI219" s="226" t="s">
        <v>48</v>
      </c>
      <c r="AJ219" s="227">
        <f>'Proyección Comunitaria'!$L$240</f>
        <v>40568795</v>
      </c>
    </row>
    <row r="220" spans="1:36" x14ac:dyDescent="0.3">
      <c r="A220" s="226" t="s">
        <v>38</v>
      </c>
      <c r="B220" s="226" t="s">
        <v>39</v>
      </c>
      <c r="C220" s="226">
        <v>822000415</v>
      </c>
      <c r="D220" s="226" t="s">
        <v>55</v>
      </c>
      <c r="E220" s="226">
        <v>50</v>
      </c>
      <c r="F220" s="226" t="s">
        <v>200</v>
      </c>
      <c r="G220" s="226">
        <v>50313</v>
      </c>
      <c r="H220" s="226" t="s">
        <v>110</v>
      </c>
      <c r="I220" s="226" t="s">
        <v>200</v>
      </c>
      <c r="J220" s="226" t="s">
        <v>41</v>
      </c>
      <c r="K220" s="226">
        <v>79060</v>
      </c>
      <c r="L220" s="226">
        <v>50002392023</v>
      </c>
      <c r="M220" s="226">
        <v>50</v>
      </c>
      <c r="N220" s="226" t="s">
        <v>255</v>
      </c>
      <c r="O220" s="2">
        <v>5045000041067</v>
      </c>
      <c r="P220" s="226" t="s">
        <v>118</v>
      </c>
      <c r="Q220" s="226" t="s">
        <v>260</v>
      </c>
      <c r="R220" s="226" t="s">
        <v>42</v>
      </c>
      <c r="S220" s="226">
        <v>50</v>
      </c>
      <c r="T220" s="226" t="s">
        <v>255</v>
      </c>
      <c r="U220" s="226">
        <v>50450</v>
      </c>
      <c r="V220" s="226" t="s">
        <v>266</v>
      </c>
      <c r="W220" s="226" t="s">
        <v>43</v>
      </c>
      <c r="X220" s="226" t="s">
        <v>44</v>
      </c>
      <c r="Y220" s="226" t="s">
        <v>45</v>
      </c>
      <c r="Z220" s="226">
        <v>1</v>
      </c>
      <c r="AA220" s="226" t="s">
        <v>745</v>
      </c>
      <c r="AB220" s="226" t="s">
        <v>746</v>
      </c>
      <c r="AC220" s="226" t="s">
        <v>0</v>
      </c>
      <c r="AD220" s="226" t="s">
        <v>76</v>
      </c>
      <c r="AE220" s="226" t="s">
        <v>44</v>
      </c>
      <c r="AF220" s="226">
        <v>13</v>
      </c>
      <c r="AG220" s="226">
        <v>13</v>
      </c>
      <c r="AH220" s="226" t="s">
        <v>47</v>
      </c>
      <c r="AI220" s="226" t="s">
        <v>48</v>
      </c>
      <c r="AJ220" s="227">
        <f>'Proyección Comunitaria'!$L$240</f>
        <v>40568795</v>
      </c>
    </row>
    <row r="221" spans="1:36" x14ac:dyDescent="0.3">
      <c r="A221" s="226" t="s">
        <v>38</v>
      </c>
      <c r="B221" s="226" t="s">
        <v>39</v>
      </c>
      <c r="C221" s="226">
        <v>822000365</v>
      </c>
      <c r="D221" s="226" t="s">
        <v>55</v>
      </c>
      <c r="E221" s="226">
        <v>50</v>
      </c>
      <c r="F221" s="226" t="s">
        <v>200</v>
      </c>
      <c r="G221" s="226">
        <v>50313</v>
      </c>
      <c r="H221" s="226" t="s">
        <v>110</v>
      </c>
      <c r="I221" s="226" t="s">
        <v>200</v>
      </c>
      <c r="J221" s="226" t="s">
        <v>41</v>
      </c>
      <c r="K221" s="226">
        <v>79266</v>
      </c>
      <c r="L221" s="226">
        <v>50002402023</v>
      </c>
      <c r="M221" s="226">
        <v>50</v>
      </c>
      <c r="N221" s="226" t="s">
        <v>255</v>
      </c>
      <c r="O221" s="2">
        <v>5071100026594</v>
      </c>
      <c r="P221" s="226" t="s">
        <v>748</v>
      </c>
      <c r="Q221" s="226" t="s">
        <v>260</v>
      </c>
      <c r="R221" s="226" t="s">
        <v>42</v>
      </c>
      <c r="S221" s="226">
        <v>50</v>
      </c>
      <c r="T221" s="226" t="s">
        <v>255</v>
      </c>
      <c r="U221" s="226">
        <v>50711</v>
      </c>
      <c r="V221" s="226" t="s">
        <v>268</v>
      </c>
      <c r="W221" s="226" t="s">
        <v>43</v>
      </c>
      <c r="X221" s="226" t="s">
        <v>44</v>
      </c>
      <c r="Y221" s="226" t="s">
        <v>45</v>
      </c>
      <c r="Z221" s="226">
        <v>1</v>
      </c>
      <c r="AA221" s="226" t="s">
        <v>749</v>
      </c>
      <c r="AB221" s="226" t="s">
        <v>750</v>
      </c>
      <c r="AC221" s="226" t="s">
        <v>0</v>
      </c>
      <c r="AD221" s="226" t="s">
        <v>76</v>
      </c>
      <c r="AE221" s="226" t="s">
        <v>44</v>
      </c>
      <c r="AF221" s="226">
        <v>13</v>
      </c>
      <c r="AG221" s="226">
        <v>13</v>
      </c>
      <c r="AH221" s="226" t="s">
        <v>47</v>
      </c>
      <c r="AI221" s="226" t="s">
        <v>48</v>
      </c>
      <c r="AJ221" s="227">
        <f>'Proyección Comunitaria'!$L$240</f>
        <v>40568795</v>
      </c>
    </row>
    <row r="222" spans="1:36" x14ac:dyDescent="0.3">
      <c r="A222" s="226" t="s">
        <v>38</v>
      </c>
      <c r="B222" s="226" t="s">
        <v>39</v>
      </c>
      <c r="C222" s="226">
        <v>900231305</v>
      </c>
      <c r="D222" s="226" t="s">
        <v>65</v>
      </c>
      <c r="E222" s="226">
        <v>52</v>
      </c>
      <c r="F222" s="226" t="s">
        <v>187</v>
      </c>
      <c r="G222" s="226">
        <v>52250</v>
      </c>
      <c r="H222" s="226" t="s">
        <v>172</v>
      </c>
      <c r="I222" s="226" t="s">
        <v>187</v>
      </c>
      <c r="J222" s="226" t="s">
        <v>41</v>
      </c>
      <c r="K222" s="226">
        <v>79552</v>
      </c>
      <c r="L222" s="226">
        <v>52004362023</v>
      </c>
      <c r="M222" s="226">
        <v>52</v>
      </c>
      <c r="N222" s="226" t="s">
        <v>4</v>
      </c>
      <c r="O222" s="2">
        <v>5239000073986</v>
      </c>
      <c r="P222" s="226" t="s">
        <v>106</v>
      </c>
      <c r="Q222" s="226" t="s">
        <v>274</v>
      </c>
      <c r="R222" s="226" t="s">
        <v>56</v>
      </c>
      <c r="S222" s="226">
        <v>52</v>
      </c>
      <c r="T222" s="226" t="s">
        <v>4</v>
      </c>
      <c r="U222" s="226">
        <v>52390</v>
      </c>
      <c r="V222" s="226" t="s">
        <v>5</v>
      </c>
      <c r="W222" s="226" t="s">
        <v>43</v>
      </c>
      <c r="X222" s="226" t="s">
        <v>44</v>
      </c>
      <c r="Y222" s="226" t="s">
        <v>45</v>
      </c>
      <c r="Z222" s="226">
        <v>1</v>
      </c>
      <c r="AA222" s="226" t="s">
        <v>751</v>
      </c>
      <c r="AB222" s="226" t="s">
        <v>752</v>
      </c>
      <c r="AC222" s="226" t="s">
        <v>0</v>
      </c>
      <c r="AD222" s="226" t="s">
        <v>76</v>
      </c>
      <c r="AE222" s="226" t="s">
        <v>44</v>
      </c>
      <c r="AF222" s="226">
        <v>10</v>
      </c>
      <c r="AG222" s="226">
        <v>10</v>
      </c>
      <c r="AH222" s="226" t="s">
        <v>47</v>
      </c>
      <c r="AI222" s="226" t="s">
        <v>48</v>
      </c>
      <c r="AJ222" s="227">
        <f>'Proyección Comunitaria'!$L$240</f>
        <v>40568795</v>
      </c>
    </row>
    <row r="223" spans="1:36" x14ac:dyDescent="0.3">
      <c r="A223" s="226" t="s">
        <v>38</v>
      </c>
      <c r="B223" s="226" t="s">
        <v>39</v>
      </c>
      <c r="C223" s="226">
        <v>900231305</v>
      </c>
      <c r="D223" s="226" t="s">
        <v>65</v>
      </c>
      <c r="E223" s="226">
        <v>52</v>
      </c>
      <c r="F223" s="226" t="s">
        <v>187</v>
      </c>
      <c r="G223" s="226">
        <v>52250</v>
      </c>
      <c r="H223" s="226" t="s">
        <v>172</v>
      </c>
      <c r="I223" s="226" t="s">
        <v>187</v>
      </c>
      <c r="J223" s="226" t="s">
        <v>41</v>
      </c>
      <c r="K223" s="226">
        <v>79552</v>
      </c>
      <c r="L223" s="226">
        <v>52004362023</v>
      </c>
      <c r="M223" s="226">
        <v>52</v>
      </c>
      <c r="N223" s="226" t="s">
        <v>4</v>
      </c>
      <c r="O223" s="2">
        <v>5239000073987</v>
      </c>
      <c r="P223" s="226" t="s">
        <v>81</v>
      </c>
      <c r="Q223" s="226" t="s">
        <v>274</v>
      </c>
      <c r="R223" s="226" t="s">
        <v>56</v>
      </c>
      <c r="S223" s="226">
        <v>52</v>
      </c>
      <c r="T223" s="226" t="s">
        <v>4</v>
      </c>
      <c r="U223" s="226">
        <v>52390</v>
      </c>
      <c r="V223" s="226" t="s">
        <v>5</v>
      </c>
      <c r="W223" s="226" t="s">
        <v>43</v>
      </c>
      <c r="X223" s="226" t="s">
        <v>44</v>
      </c>
      <c r="Y223" s="226" t="s">
        <v>45</v>
      </c>
      <c r="Z223" s="226">
        <v>1</v>
      </c>
      <c r="AA223" s="226" t="s">
        <v>753</v>
      </c>
      <c r="AB223" s="226" t="s">
        <v>754</v>
      </c>
      <c r="AC223" s="226" t="s">
        <v>0</v>
      </c>
      <c r="AD223" s="226" t="s">
        <v>76</v>
      </c>
      <c r="AE223" s="226" t="s">
        <v>44</v>
      </c>
      <c r="AF223" s="226">
        <v>10</v>
      </c>
      <c r="AG223" s="226">
        <v>10</v>
      </c>
      <c r="AH223" s="226" t="s">
        <v>47</v>
      </c>
      <c r="AI223" s="226" t="s">
        <v>48</v>
      </c>
      <c r="AJ223" s="227">
        <f>'Proyección Comunitaria'!$L$240</f>
        <v>40568795</v>
      </c>
    </row>
    <row r="224" spans="1:36" x14ac:dyDescent="0.3">
      <c r="A224" s="226" t="s">
        <v>38</v>
      </c>
      <c r="B224" s="226" t="s">
        <v>39</v>
      </c>
      <c r="C224" s="226">
        <v>900231305</v>
      </c>
      <c r="D224" s="226" t="s">
        <v>65</v>
      </c>
      <c r="E224" s="226">
        <v>52</v>
      </c>
      <c r="F224" s="226" t="s">
        <v>187</v>
      </c>
      <c r="G224" s="226">
        <v>52250</v>
      </c>
      <c r="H224" s="226" t="s">
        <v>172</v>
      </c>
      <c r="I224" s="226" t="s">
        <v>187</v>
      </c>
      <c r="J224" s="226" t="s">
        <v>41</v>
      </c>
      <c r="K224" s="226">
        <v>79552</v>
      </c>
      <c r="L224" s="226">
        <v>52004362023</v>
      </c>
      <c r="M224" s="226">
        <v>52</v>
      </c>
      <c r="N224" s="226" t="s">
        <v>4</v>
      </c>
      <c r="O224" s="2">
        <v>5239000073988</v>
      </c>
      <c r="P224" s="226" t="s">
        <v>755</v>
      </c>
      <c r="Q224" s="226" t="s">
        <v>274</v>
      </c>
      <c r="R224" s="226" t="s">
        <v>56</v>
      </c>
      <c r="S224" s="226">
        <v>52</v>
      </c>
      <c r="T224" s="226" t="s">
        <v>4</v>
      </c>
      <c r="U224" s="226">
        <v>52390</v>
      </c>
      <c r="V224" s="226" t="s">
        <v>5</v>
      </c>
      <c r="W224" s="226" t="s">
        <v>43</v>
      </c>
      <c r="X224" s="226" t="s">
        <v>44</v>
      </c>
      <c r="Y224" s="226" t="s">
        <v>45</v>
      </c>
      <c r="Z224" s="226">
        <v>1</v>
      </c>
      <c r="AA224" s="226" t="s">
        <v>756</v>
      </c>
      <c r="AB224" s="226" t="s">
        <v>757</v>
      </c>
      <c r="AC224" s="226" t="s">
        <v>0</v>
      </c>
      <c r="AD224" s="226" t="s">
        <v>76</v>
      </c>
      <c r="AE224" s="226" t="s">
        <v>44</v>
      </c>
      <c r="AF224" s="226">
        <v>10</v>
      </c>
      <c r="AG224" s="226">
        <v>10</v>
      </c>
      <c r="AH224" s="226" t="s">
        <v>47</v>
      </c>
      <c r="AI224" s="226" t="s">
        <v>48</v>
      </c>
      <c r="AJ224" s="227">
        <f>'Proyección Comunitaria'!$L$240</f>
        <v>40568795</v>
      </c>
    </row>
    <row r="225" spans="1:36" x14ac:dyDescent="0.3">
      <c r="A225" s="226" t="s">
        <v>38</v>
      </c>
      <c r="B225" s="226" t="s">
        <v>39</v>
      </c>
      <c r="C225" s="226">
        <v>900231305</v>
      </c>
      <c r="D225" s="226" t="s">
        <v>65</v>
      </c>
      <c r="E225" s="226">
        <v>52</v>
      </c>
      <c r="F225" s="226" t="s">
        <v>187</v>
      </c>
      <c r="G225" s="226">
        <v>52250</v>
      </c>
      <c r="H225" s="226" t="s">
        <v>172</v>
      </c>
      <c r="I225" s="226" t="s">
        <v>187</v>
      </c>
      <c r="J225" s="226" t="s">
        <v>41</v>
      </c>
      <c r="K225" s="226">
        <v>79552</v>
      </c>
      <c r="L225" s="226">
        <v>52004362023</v>
      </c>
      <c r="M225" s="226">
        <v>52</v>
      </c>
      <c r="N225" s="226" t="s">
        <v>4</v>
      </c>
      <c r="O225" s="2">
        <v>5239000074823</v>
      </c>
      <c r="P225" s="226" t="s">
        <v>758</v>
      </c>
      <c r="Q225" s="226" t="s">
        <v>274</v>
      </c>
      <c r="R225" s="226" t="s">
        <v>56</v>
      </c>
      <c r="S225" s="226">
        <v>52</v>
      </c>
      <c r="T225" s="226" t="s">
        <v>4</v>
      </c>
      <c r="U225" s="226">
        <v>52390</v>
      </c>
      <c r="V225" s="226" t="s">
        <v>5</v>
      </c>
      <c r="W225" s="226" t="s">
        <v>43</v>
      </c>
      <c r="X225" s="226" t="s">
        <v>44</v>
      </c>
      <c r="Y225" s="226" t="s">
        <v>45</v>
      </c>
      <c r="Z225" s="226">
        <v>1</v>
      </c>
      <c r="AA225" s="226" t="s">
        <v>759</v>
      </c>
      <c r="AB225" s="226" t="s">
        <v>760</v>
      </c>
      <c r="AC225" s="226" t="s">
        <v>0</v>
      </c>
      <c r="AD225" s="226" t="s">
        <v>76</v>
      </c>
      <c r="AE225" s="226" t="s">
        <v>44</v>
      </c>
      <c r="AF225" s="226">
        <v>10</v>
      </c>
      <c r="AG225" s="226">
        <v>10</v>
      </c>
      <c r="AH225" s="226" t="s">
        <v>47</v>
      </c>
      <c r="AI225" s="226" t="s">
        <v>48</v>
      </c>
      <c r="AJ225" s="227">
        <f>'Proyección Comunitaria'!$L$240</f>
        <v>40568795</v>
      </c>
    </row>
    <row r="226" spans="1:36" x14ac:dyDescent="0.3">
      <c r="A226" s="226" t="s">
        <v>38</v>
      </c>
      <c r="B226" s="226" t="s">
        <v>39</v>
      </c>
      <c r="C226" s="226">
        <v>900231305</v>
      </c>
      <c r="D226" s="226" t="s">
        <v>65</v>
      </c>
      <c r="E226" s="226">
        <v>52</v>
      </c>
      <c r="F226" s="226" t="s">
        <v>187</v>
      </c>
      <c r="G226" s="226">
        <v>52250</v>
      </c>
      <c r="H226" s="226" t="s">
        <v>172</v>
      </c>
      <c r="I226" s="226" t="s">
        <v>187</v>
      </c>
      <c r="J226" s="226" t="s">
        <v>41</v>
      </c>
      <c r="K226" s="226">
        <v>79552</v>
      </c>
      <c r="L226" s="226">
        <v>52004362023</v>
      </c>
      <c r="M226" s="226">
        <v>52</v>
      </c>
      <c r="N226" s="226" t="s">
        <v>4</v>
      </c>
      <c r="O226" s="2">
        <v>5239000074825</v>
      </c>
      <c r="P226" s="226" t="s">
        <v>404</v>
      </c>
      <c r="Q226" s="226" t="s">
        <v>274</v>
      </c>
      <c r="R226" s="226" t="s">
        <v>56</v>
      </c>
      <c r="S226" s="226">
        <v>52</v>
      </c>
      <c r="T226" s="226" t="s">
        <v>4</v>
      </c>
      <c r="U226" s="226">
        <v>52390</v>
      </c>
      <c r="V226" s="226" t="s">
        <v>5</v>
      </c>
      <c r="W226" s="226" t="s">
        <v>43</v>
      </c>
      <c r="X226" s="226" t="s">
        <v>44</v>
      </c>
      <c r="Y226" s="226" t="s">
        <v>45</v>
      </c>
      <c r="Z226" s="226">
        <v>1</v>
      </c>
      <c r="AA226" s="226" t="s">
        <v>761</v>
      </c>
      <c r="AB226" s="226" t="s">
        <v>762</v>
      </c>
      <c r="AC226" s="226" t="s">
        <v>0</v>
      </c>
      <c r="AD226" s="226" t="s">
        <v>76</v>
      </c>
      <c r="AE226" s="226" t="s">
        <v>44</v>
      </c>
      <c r="AF226" s="226">
        <v>10</v>
      </c>
      <c r="AG226" s="226">
        <v>10</v>
      </c>
      <c r="AH226" s="226" t="s">
        <v>47</v>
      </c>
      <c r="AI226" s="226" t="s">
        <v>48</v>
      </c>
      <c r="AJ226" s="227">
        <f>'Proyección Comunitaria'!$L$240</f>
        <v>40568795</v>
      </c>
    </row>
    <row r="227" spans="1:36" x14ac:dyDescent="0.3">
      <c r="A227" s="226" t="s">
        <v>38</v>
      </c>
      <c r="B227" s="226" t="s">
        <v>39</v>
      </c>
      <c r="C227" s="226">
        <v>900231305</v>
      </c>
      <c r="D227" s="226" t="s">
        <v>65</v>
      </c>
      <c r="E227" s="226">
        <v>52</v>
      </c>
      <c r="F227" s="226" t="s">
        <v>187</v>
      </c>
      <c r="G227" s="226">
        <v>52250</v>
      </c>
      <c r="H227" s="226" t="s">
        <v>172</v>
      </c>
      <c r="I227" s="226" t="s">
        <v>187</v>
      </c>
      <c r="J227" s="226" t="s">
        <v>41</v>
      </c>
      <c r="K227" s="226">
        <v>79552</v>
      </c>
      <c r="L227" s="226">
        <v>52004362023</v>
      </c>
      <c r="M227" s="226">
        <v>52</v>
      </c>
      <c r="N227" s="226" t="s">
        <v>4</v>
      </c>
      <c r="O227" s="2">
        <v>5239000074831</v>
      </c>
      <c r="P227" s="226" t="s">
        <v>303</v>
      </c>
      <c r="Q227" s="226" t="s">
        <v>274</v>
      </c>
      <c r="R227" s="226" t="s">
        <v>42</v>
      </c>
      <c r="S227" s="226">
        <v>52</v>
      </c>
      <c r="T227" s="226" t="s">
        <v>4</v>
      </c>
      <c r="U227" s="226">
        <v>52390</v>
      </c>
      <c r="V227" s="226" t="s">
        <v>5</v>
      </c>
      <c r="W227" s="226" t="s">
        <v>43</v>
      </c>
      <c r="X227" s="226" t="s">
        <v>44</v>
      </c>
      <c r="Y227" s="226" t="s">
        <v>45</v>
      </c>
      <c r="Z227" s="226">
        <v>1</v>
      </c>
      <c r="AA227" s="226" t="s">
        <v>763</v>
      </c>
      <c r="AB227" s="226" t="s">
        <v>764</v>
      </c>
      <c r="AC227" s="226" t="s">
        <v>0</v>
      </c>
      <c r="AD227" s="226" t="s">
        <v>76</v>
      </c>
      <c r="AE227" s="226" t="s">
        <v>44</v>
      </c>
      <c r="AF227" s="226">
        <v>10</v>
      </c>
      <c r="AG227" s="226">
        <v>10</v>
      </c>
      <c r="AH227" s="226" t="s">
        <v>47</v>
      </c>
      <c r="AI227" s="226" t="s">
        <v>48</v>
      </c>
      <c r="AJ227" s="227">
        <f>'Proyección Comunitaria'!$L$240</f>
        <v>40568795</v>
      </c>
    </row>
    <row r="228" spans="1:36" x14ac:dyDescent="0.3">
      <c r="A228" s="226" t="s">
        <v>38</v>
      </c>
      <c r="B228" s="226" t="s">
        <v>39</v>
      </c>
      <c r="C228" s="226">
        <v>900231305</v>
      </c>
      <c r="D228" s="226" t="s">
        <v>65</v>
      </c>
      <c r="E228" s="226">
        <v>52</v>
      </c>
      <c r="F228" s="226" t="s">
        <v>187</v>
      </c>
      <c r="G228" s="226">
        <v>52250</v>
      </c>
      <c r="H228" s="226" t="s">
        <v>172</v>
      </c>
      <c r="I228" s="226" t="s">
        <v>187</v>
      </c>
      <c r="J228" s="226" t="s">
        <v>41</v>
      </c>
      <c r="K228" s="226">
        <v>79552</v>
      </c>
      <c r="L228" s="226">
        <v>52004362023</v>
      </c>
      <c r="M228" s="226">
        <v>52</v>
      </c>
      <c r="N228" s="226" t="s">
        <v>4</v>
      </c>
      <c r="O228" s="2">
        <v>5239000074832</v>
      </c>
      <c r="P228" s="226" t="s">
        <v>174</v>
      </c>
      <c r="Q228" s="226" t="s">
        <v>274</v>
      </c>
      <c r="R228" s="226" t="s">
        <v>56</v>
      </c>
      <c r="S228" s="226">
        <v>52</v>
      </c>
      <c r="T228" s="226" t="s">
        <v>4</v>
      </c>
      <c r="U228" s="226">
        <v>52390</v>
      </c>
      <c r="V228" s="226" t="s">
        <v>5</v>
      </c>
      <c r="W228" s="226" t="s">
        <v>43</v>
      </c>
      <c r="X228" s="226" t="s">
        <v>44</v>
      </c>
      <c r="Y228" s="226" t="s">
        <v>45</v>
      </c>
      <c r="Z228" s="226">
        <v>1</v>
      </c>
      <c r="AA228" s="226" t="s">
        <v>765</v>
      </c>
      <c r="AB228" s="226" t="s">
        <v>766</v>
      </c>
      <c r="AC228" s="226" t="s">
        <v>0</v>
      </c>
      <c r="AD228" s="226" t="s">
        <v>76</v>
      </c>
      <c r="AE228" s="226" t="s">
        <v>44</v>
      </c>
      <c r="AF228" s="226">
        <v>10</v>
      </c>
      <c r="AG228" s="226">
        <v>10</v>
      </c>
      <c r="AH228" s="226" t="s">
        <v>47</v>
      </c>
      <c r="AI228" s="226" t="s">
        <v>48</v>
      </c>
      <c r="AJ228" s="227">
        <f>'Proyección Comunitaria'!$L$240</f>
        <v>40568795</v>
      </c>
    </row>
    <row r="229" spans="1:36" x14ac:dyDescent="0.3">
      <c r="A229" s="226" t="s">
        <v>38</v>
      </c>
      <c r="B229" s="226" t="s">
        <v>39</v>
      </c>
      <c r="C229" s="226">
        <v>900231305</v>
      </c>
      <c r="D229" s="226" t="s">
        <v>65</v>
      </c>
      <c r="E229" s="226">
        <v>52</v>
      </c>
      <c r="F229" s="226" t="s">
        <v>187</v>
      </c>
      <c r="G229" s="226">
        <v>52250</v>
      </c>
      <c r="H229" s="226" t="s">
        <v>172</v>
      </c>
      <c r="I229" s="226" t="s">
        <v>187</v>
      </c>
      <c r="J229" s="226" t="s">
        <v>41</v>
      </c>
      <c r="K229" s="226">
        <v>79552</v>
      </c>
      <c r="L229" s="226">
        <v>52004362023</v>
      </c>
      <c r="M229" s="226">
        <v>52</v>
      </c>
      <c r="N229" s="226" t="s">
        <v>4</v>
      </c>
      <c r="O229" s="2">
        <v>5239000074835</v>
      </c>
      <c r="P229" s="226" t="s">
        <v>79</v>
      </c>
      <c r="Q229" s="226" t="s">
        <v>274</v>
      </c>
      <c r="R229" s="226" t="s">
        <v>56</v>
      </c>
      <c r="S229" s="226">
        <v>52</v>
      </c>
      <c r="T229" s="226" t="s">
        <v>4</v>
      </c>
      <c r="U229" s="226">
        <v>52390</v>
      </c>
      <c r="V229" s="226" t="s">
        <v>5</v>
      </c>
      <c r="W229" s="226" t="s">
        <v>43</v>
      </c>
      <c r="X229" s="226" t="s">
        <v>44</v>
      </c>
      <c r="Y229" s="226" t="s">
        <v>45</v>
      </c>
      <c r="Z229" s="226">
        <v>1</v>
      </c>
      <c r="AA229" s="226" t="s">
        <v>767</v>
      </c>
      <c r="AB229" s="226" t="s">
        <v>768</v>
      </c>
      <c r="AC229" s="226" t="s">
        <v>0</v>
      </c>
      <c r="AD229" s="226" t="s">
        <v>76</v>
      </c>
      <c r="AE229" s="226" t="s">
        <v>44</v>
      </c>
      <c r="AF229" s="226">
        <v>10</v>
      </c>
      <c r="AG229" s="226">
        <v>10</v>
      </c>
      <c r="AH229" s="226" t="s">
        <v>47</v>
      </c>
      <c r="AI229" s="226" t="s">
        <v>48</v>
      </c>
      <c r="AJ229" s="227">
        <f>'Proyección Comunitaria'!$L$240</f>
        <v>40568795</v>
      </c>
    </row>
    <row r="230" spans="1:36" x14ac:dyDescent="0.3">
      <c r="A230" s="226" t="s">
        <v>38</v>
      </c>
      <c r="B230" s="226" t="s">
        <v>39</v>
      </c>
      <c r="C230" s="226">
        <v>900231305</v>
      </c>
      <c r="D230" s="226" t="s">
        <v>65</v>
      </c>
      <c r="E230" s="226">
        <v>52</v>
      </c>
      <c r="F230" s="226" t="s">
        <v>187</v>
      </c>
      <c r="G230" s="226">
        <v>52250</v>
      </c>
      <c r="H230" s="226" t="s">
        <v>172</v>
      </c>
      <c r="I230" s="226" t="s">
        <v>187</v>
      </c>
      <c r="J230" s="226" t="s">
        <v>41</v>
      </c>
      <c r="K230" s="226">
        <v>79552</v>
      </c>
      <c r="L230" s="226">
        <v>52004362023</v>
      </c>
      <c r="M230" s="226">
        <v>52</v>
      </c>
      <c r="N230" s="226" t="s">
        <v>4</v>
      </c>
      <c r="O230" s="2">
        <v>5239000074836</v>
      </c>
      <c r="P230" s="226" t="s">
        <v>439</v>
      </c>
      <c r="Q230" s="226" t="s">
        <v>274</v>
      </c>
      <c r="R230" s="226" t="s">
        <v>56</v>
      </c>
      <c r="S230" s="226">
        <v>52</v>
      </c>
      <c r="T230" s="226" t="s">
        <v>4</v>
      </c>
      <c r="U230" s="226">
        <v>52390</v>
      </c>
      <c r="V230" s="226" t="s">
        <v>5</v>
      </c>
      <c r="W230" s="226" t="s">
        <v>43</v>
      </c>
      <c r="X230" s="226" t="s">
        <v>44</v>
      </c>
      <c r="Y230" s="226" t="s">
        <v>45</v>
      </c>
      <c r="Z230" s="226">
        <v>1</v>
      </c>
      <c r="AA230" s="226" t="s">
        <v>769</v>
      </c>
      <c r="AB230" s="226" t="s">
        <v>770</v>
      </c>
      <c r="AC230" s="226" t="s">
        <v>0</v>
      </c>
      <c r="AD230" s="226" t="s">
        <v>76</v>
      </c>
      <c r="AE230" s="226" t="s">
        <v>44</v>
      </c>
      <c r="AF230" s="226">
        <v>10</v>
      </c>
      <c r="AG230" s="226">
        <v>10</v>
      </c>
      <c r="AH230" s="226" t="s">
        <v>47</v>
      </c>
      <c r="AI230" s="226" t="s">
        <v>48</v>
      </c>
      <c r="AJ230" s="227">
        <f>'Proyección Comunitaria'!$L$240</f>
        <v>40568795</v>
      </c>
    </row>
    <row r="231" spans="1:36" x14ac:dyDescent="0.3">
      <c r="A231" s="226" t="s">
        <v>38</v>
      </c>
      <c r="B231" s="226" t="s">
        <v>39</v>
      </c>
      <c r="C231" s="226">
        <v>900231305</v>
      </c>
      <c r="D231" s="226" t="s">
        <v>65</v>
      </c>
      <c r="E231" s="226">
        <v>52</v>
      </c>
      <c r="F231" s="226" t="s">
        <v>187</v>
      </c>
      <c r="G231" s="226">
        <v>52250</v>
      </c>
      <c r="H231" s="226" t="s">
        <v>172</v>
      </c>
      <c r="I231" s="226" t="s">
        <v>187</v>
      </c>
      <c r="J231" s="226" t="s">
        <v>41</v>
      </c>
      <c r="K231" s="226">
        <v>79552</v>
      </c>
      <c r="L231" s="226">
        <v>52004362023</v>
      </c>
      <c r="M231" s="226">
        <v>52</v>
      </c>
      <c r="N231" s="226" t="s">
        <v>4</v>
      </c>
      <c r="O231" s="2">
        <v>5239000079202</v>
      </c>
      <c r="P231" s="226" t="s">
        <v>62</v>
      </c>
      <c r="Q231" s="226" t="s">
        <v>274</v>
      </c>
      <c r="R231" s="226" t="s">
        <v>42</v>
      </c>
      <c r="S231" s="226">
        <v>52</v>
      </c>
      <c r="T231" s="226" t="s">
        <v>4</v>
      </c>
      <c r="U231" s="226">
        <v>52390</v>
      </c>
      <c r="V231" s="226" t="s">
        <v>5</v>
      </c>
      <c r="W231" s="226" t="s">
        <v>43</v>
      </c>
      <c r="X231" s="226" t="s">
        <v>44</v>
      </c>
      <c r="Y231" s="226" t="s">
        <v>45</v>
      </c>
      <c r="Z231" s="226">
        <v>1</v>
      </c>
      <c r="AA231" s="226" t="s">
        <v>771</v>
      </c>
      <c r="AB231" s="226" t="s">
        <v>772</v>
      </c>
      <c r="AC231" s="226" t="s">
        <v>0</v>
      </c>
      <c r="AD231" s="226" t="s">
        <v>76</v>
      </c>
      <c r="AE231" s="226" t="s">
        <v>44</v>
      </c>
      <c r="AF231" s="226">
        <v>10</v>
      </c>
      <c r="AG231" s="226">
        <v>10</v>
      </c>
      <c r="AH231" s="226" t="s">
        <v>47</v>
      </c>
      <c r="AI231" s="226" t="s">
        <v>48</v>
      </c>
      <c r="AJ231" s="227">
        <f>'Proyección Comunitaria'!$L$240</f>
        <v>40568795</v>
      </c>
    </row>
    <row r="232" spans="1:36" x14ac:dyDescent="0.3">
      <c r="A232" s="226" t="s">
        <v>38</v>
      </c>
      <c r="B232" s="226" t="s">
        <v>39</v>
      </c>
      <c r="C232" s="226">
        <v>900231305</v>
      </c>
      <c r="D232" s="226" t="s">
        <v>65</v>
      </c>
      <c r="E232" s="226">
        <v>52</v>
      </c>
      <c r="F232" s="226" t="s">
        <v>187</v>
      </c>
      <c r="G232" s="226">
        <v>52250</v>
      </c>
      <c r="H232" s="226" t="s">
        <v>172</v>
      </c>
      <c r="I232" s="226" t="s">
        <v>187</v>
      </c>
      <c r="J232" s="226" t="s">
        <v>41</v>
      </c>
      <c r="K232" s="226">
        <v>79552</v>
      </c>
      <c r="L232" s="226">
        <v>52004362023</v>
      </c>
      <c r="M232" s="226">
        <v>52</v>
      </c>
      <c r="N232" s="226" t="s">
        <v>4</v>
      </c>
      <c r="O232" s="2">
        <v>5239000079213</v>
      </c>
      <c r="P232" s="226" t="s">
        <v>150</v>
      </c>
      <c r="Q232" s="226" t="s">
        <v>274</v>
      </c>
      <c r="R232" s="226" t="s">
        <v>56</v>
      </c>
      <c r="S232" s="226">
        <v>52</v>
      </c>
      <c r="T232" s="226" t="s">
        <v>4</v>
      </c>
      <c r="U232" s="226">
        <v>52390</v>
      </c>
      <c r="V232" s="226" t="s">
        <v>5</v>
      </c>
      <c r="W232" s="226" t="s">
        <v>43</v>
      </c>
      <c r="X232" s="226" t="s">
        <v>44</v>
      </c>
      <c r="Y232" s="226" t="s">
        <v>45</v>
      </c>
      <c r="Z232" s="226">
        <v>1</v>
      </c>
      <c r="AA232" s="226" t="s">
        <v>773</v>
      </c>
      <c r="AB232" s="226" t="s">
        <v>774</v>
      </c>
      <c r="AC232" s="226" t="s">
        <v>0</v>
      </c>
      <c r="AD232" s="226" t="s">
        <v>76</v>
      </c>
      <c r="AE232" s="226" t="s">
        <v>44</v>
      </c>
      <c r="AF232" s="226">
        <v>10</v>
      </c>
      <c r="AG232" s="226">
        <v>10</v>
      </c>
      <c r="AH232" s="226" t="s">
        <v>47</v>
      </c>
      <c r="AI232" s="226" t="s">
        <v>48</v>
      </c>
      <c r="AJ232" s="227">
        <f>'Proyección Comunitaria'!$L$240</f>
        <v>40568795</v>
      </c>
    </row>
    <row r="233" spans="1:36" x14ac:dyDescent="0.3">
      <c r="A233" s="226" t="s">
        <v>38</v>
      </c>
      <c r="B233" s="226" t="s">
        <v>39</v>
      </c>
      <c r="C233" s="226">
        <v>900231305</v>
      </c>
      <c r="D233" s="226" t="s">
        <v>65</v>
      </c>
      <c r="E233" s="226">
        <v>52</v>
      </c>
      <c r="F233" s="226" t="s">
        <v>187</v>
      </c>
      <c r="G233" s="226">
        <v>52250</v>
      </c>
      <c r="H233" s="226" t="s">
        <v>172</v>
      </c>
      <c r="I233" s="226" t="s">
        <v>187</v>
      </c>
      <c r="J233" s="226" t="s">
        <v>41</v>
      </c>
      <c r="K233" s="226">
        <v>79552</v>
      </c>
      <c r="L233" s="226">
        <v>52004362023</v>
      </c>
      <c r="M233" s="226">
        <v>52</v>
      </c>
      <c r="N233" s="226" t="s">
        <v>4</v>
      </c>
      <c r="O233" s="2">
        <v>5239000079227</v>
      </c>
      <c r="P233" s="226" t="s">
        <v>83</v>
      </c>
      <c r="Q233" s="226" t="s">
        <v>274</v>
      </c>
      <c r="R233" s="226" t="s">
        <v>56</v>
      </c>
      <c r="S233" s="226">
        <v>52</v>
      </c>
      <c r="T233" s="226" t="s">
        <v>4</v>
      </c>
      <c r="U233" s="226">
        <v>52390</v>
      </c>
      <c r="V233" s="226" t="s">
        <v>5</v>
      </c>
      <c r="W233" s="226" t="s">
        <v>43</v>
      </c>
      <c r="X233" s="226" t="s">
        <v>44</v>
      </c>
      <c r="Y233" s="226" t="s">
        <v>45</v>
      </c>
      <c r="Z233" s="226">
        <v>1</v>
      </c>
      <c r="AA233" s="226" t="s">
        <v>775</v>
      </c>
      <c r="AB233" s="226" t="s">
        <v>776</v>
      </c>
      <c r="AC233" s="226" t="s">
        <v>0</v>
      </c>
      <c r="AD233" s="226" t="s">
        <v>76</v>
      </c>
      <c r="AE233" s="226" t="s">
        <v>44</v>
      </c>
      <c r="AF233" s="226">
        <v>10</v>
      </c>
      <c r="AG233" s="226">
        <v>10</v>
      </c>
      <c r="AH233" s="226" t="s">
        <v>47</v>
      </c>
      <c r="AI233" s="226" t="s">
        <v>48</v>
      </c>
      <c r="AJ233" s="227">
        <f>'Proyección Comunitaria'!$L$240</f>
        <v>40568795</v>
      </c>
    </row>
    <row r="234" spans="1:36" x14ac:dyDescent="0.3">
      <c r="A234" s="226" t="s">
        <v>38</v>
      </c>
      <c r="B234" s="226" t="s">
        <v>39</v>
      </c>
      <c r="C234" s="226">
        <v>900231305</v>
      </c>
      <c r="D234" s="226" t="s">
        <v>65</v>
      </c>
      <c r="E234" s="226">
        <v>52</v>
      </c>
      <c r="F234" s="226" t="s">
        <v>187</v>
      </c>
      <c r="G234" s="226">
        <v>52250</v>
      </c>
      <c r="H234" s="226" t="s">
        <v>172</v>
      </c>
      <c r="I234" s="226" t="s">
        <v>187</v>
      </c>
      <c r="J234" s="226" t="s">
        <v>41</v>
      </c>
      <c r="K234" s="226">
        <v>79552</v>
      </c>
      <c r="L234" s="226">
        <v>52004362023</v>
      </c>
      <c r="M234" s="226">
        <v>52</v>
      </c>
      <c r="N234" s="226" t="s">
        <v>4</v>
      </c>
      <c r="O234" s="2">
        <v>5239000111703</v>
      </c>
      <c r="P234" s="226" t="s">
        <v>120</v>
      </c>
      <c r="Q234" s="226" t="s">
        <v>274</v>
      </c>
      <c r="R234" s="226" t="s">
        <v>56</v>
      </c>
      <c r="S234" s="226">
        <v>52</v>
      </c>
      <c r="T234" s="226" t="s">
        <v>4</v>
      </c>
      <c r="U234" s="226">
        <v>52390</v>
      </c>
      <c r="V234" s="226" t="s">
        <v>5</v>
      </c>
      <c r="W234" s="226" t="s">
        <v>43</v>
      </c>
      <c r="X234" s="226" t="s">
        <v>44</v>
      </c>
      <c r="Y234" s="226" t="s">
        <v>45</v>
      </c>
      <c r="Z234" s="226">
        <v>1</v>
      </c>
      <c r="AA234" s="226" t="s">
        <v>777</v>
      </c>
      <c r="AB234" s="226" t="s">
        <v>778</v>
      </c>
      <c r="AC234" s="226" t="s">
        <v>0</v>
      </c>
      <c r="AD234" s="226" t="s">
        <v>76</v>
      </c>
      <c r="AE234" s="226" t="s">
        <v>44</v>
      </c>
      <c r="AF234" s="226">
        <v>10</v>
      </c>
      <c r="AG234" s="226">
        <v>10</v>
      </c>
      <c r="AH234" s="226" t="s">
        <v>47</v>
      </c>
      <c r="AI234" s="226" t="s">
        <v>48</v>
      </c>
      <c r="AJ234" s="227">
        <f>'Proyección Comunitaria'!$L$240</f>
        <v>40568795</v>
      </c>
    </row>
    <row r="235" spans="1:36" x14ac:dyDescent="0.3">
      <c r="A235" s="226" t="s">
        <v>38</v>
      </c>
      <c r="B235" s="226" t="s">
        <v>39</v>
      </c>
      <c r="C235" s="226">
        <v>900231305</v>
      </c>
      <c r="D235" s="226" t="s">
        <v>65</v>
      </c>
      <c r="E235" s="226">
        <v>52</v>
      </c>
      <c r="F235" s="226" t="s">
        <v>187</v>
      </c>
      <c r="G235" s="226">
        <v>52250</v>
      </c>
      <c r="H235" s="226" t="s">
        <v>172</v>
      </c>
      <c r="I235" s="226" t="s">
        <v>187</v>
      </c>
      <c r="J235" s="226" t="s">
        <v>41</v>
      </c>
      <c r="K235" s="226">
        <v>79552</v>
      </c>
      <c r="L235" s="226">
        <v>52004362023</v>
      </c>
      <c r="M235" s="226">
        <v>52</v>
      </c>
      <c r="N235" s="226" t="s">
        <v>4</v>
      </c>
      <c r="O235" s="2">
        <v>5239000121910</v>
      </c>
      <c r="P235" s="226" t="s">
        <v>303</v>
      </c>
      <c r="Q235" s="226" t="s">
        <v>274</v>
      </c>
      <c r="R235" s="226" t="s">
        <v>56</v>
      </c>
      <c r="S235" s="226">
        <v>52</v>
      </c>
      <c r="T235" s="226" t="s">
        <v>4</v>
      </c>
      <c r="U235" s="226">
        <v>52390</v>
      </c>
      <c r="V235" s="226" t="s">
        <v>5</v>
      </c>
      <c r="W235" s="226" t="s">
        <v>43</v>
      </c>
      <c r="X235" s="226" t="s">
        <v>44</v>
      </c>
      <c r="Y235" s="226" t="s">
        <v>45</v>
      </c>
      <c r="Z235" s="226">
        <v>1</v>
      </c>
      <c r="AA235" s="226" t="s">
        <v>779</v>
      </c>
      <c r="AB235" s="226" t="s">
        <v>780</v>
      </c>
      <c r="AC235" s="226" t="s">
        <v>0</v>
      </c>
      <c r="AD235" s="226" t="s">
        <v>76</v>
      </c>
      <c r="AE235" s="226" t="s">
        <v>44</v>
      </c>
      <c r="AF235" s="226">
        <v>10</v>
      </c>
      <c r="AG235" s="226">
        <v>10</v>
      </c>
      <c r="AH235" s="226" t="s">
        <v>47</v>
      </c>
      <c r="AI235" s="226" t="s">
        <v>48</v>
      </c>
      <c r="AJ235" s="227">
        <f>'Proyección Comunitaria'!$L$240</f>
        <v>40568795</v>
      </c>
    </row>
    <row r="236" spans="1:36" x14ac:dyDescent="0.3">
      <c r="A236" s="226" t="s">
        <v>38</v>
      </c>
      <c r="B236" s="226" t="s">
        <v>39</v>
      </c>
      <c r="C236" s="226">
        <v>900231305</v>
      </c>
      <c r="D236" s="226" t="s">
        <v>65</v>
      </c>
      <c r="E236" s="226">
        <v>52</v>
      </c>
      <c r="F236" s="226" t="s">
        <v>187</v>
      </c>
      <c r="G236" s="226">
        <v>52250</v>
      </c>
      <c r="H236" s="226" t="s">
        <v>172</v>
      </c>
      <c r="I236" s="226" t="s">
        <v>187</v>
      </c>
      <c r="J236" s="226" t="s">
        <v>41</v>
      </c>
      <c r="K236" s="226">
        <v>79552</v>
      </c>
      <c r="L236" s="226">
        <v>52004362023</v>
      </c>
      <c r="M236" s="226">
        <v>52</v>
      </c>
      <c r="N236" s="226" t="s">
        <v>4</v>
      </c>
      <c r="O236" s="2">
        <v>5239000129580</v>
      </c>
      <c r="P236" s="226" t="s">
        <v>781</v>
      </c>
      <c r="Q236" s="226" t="s">
        <v>274</v>
      </c>
      <c r="R236" s="226" t="s">
        <v>42</v>
      </c>
      <c r="S236" s="226">
        <v>52</v>
      </c>
      <c r="T236" s="226" t="s">
        <v>4</v>
      </c>
      <c r="U236" s="226">
        <v>52390</v>
      </c>
      <c r="V236" s="226" t="s">
        <v>5</v>
      </c>
      <c r="W236" s="226" t="s">
        <v>43</v>
      </c>
      <c r="X236" s="226" t="s">
        <v>44</v>
      </c>
      <c r="Y236" s="226" t="s">
        <v>45</v>
      </c>
      <c r="Z236" s="226">
        <v>1</v>
      </c>
      <c r="AA236" s="226" t="s">
        <v>782</v>
      </c>
      <c r="AB236" s="226" t="s">
        <v>783</v>
      </c>
      <c r="AC236" s="226" t="s">
        <v>0</v>
      </c>
      <c r="AD236" s="226" t="s">
        <v>76</v>
      </c>
      <c r="AE236" s="226" t="s">
        <v>44</v>
      </c>
      <c r="AF236" s="226">
        <v>10</v>
      </c>
      <c r="AG236" s="226">
        <v>10</v>
      </c>
      <c r="AH236" s="226" t="s">
        <v>47</v>
      </c>
      <c r="AI236" s="226" t="s">
        <v>48</v>
      </c>
      <c r="AJ236" s="227">
        <f>'Proyección Comunitaria'!$L$240</f>
        <v>40568795</v>
      </c>
    </row>
    <row r="237" spans="1:36" x14ac:dyDescent="0.3">
      <c r="A237" s="226" t="s">
        <v>38</v>
      </c>
      <c r="B237" s="226" t="s">
        <v>39</v>
      </c>
      <c r="C237" s="226">
        <v>900886573</v>
      </c>
      <c r="D237" s="226" t="s">
        <v>40</v>
      </c>
      <c r="E237" s="226">
        <v>52</v>
      </c>
      <c r="F237" s="226" t="s">
        <v>187</v>
      </c>
      <c r="G237" s="226">
        <v>52835</v>
      </c>
      <c r="H237" s="226" t="s">
        <v>273</v>
      </c>
      <c r="I237" s="226" t="s">
        <v>187</v>
      </c>
      <c r="J237" s="226" t="s">
        <v>41</v>
      </c>
      <c r="K237" s="226">
        <v>79199</v>
      </c>
      <c r="L237" s="226">
        <v>52004402023</v>
      </c>
      <c r="M237" s="226">
        <v>52</v>
      </c>
      <c r="N237" s="226" t="s">
        <v>4</v>
      </c>
      <c r="O237" s="2">
        <v>5283500120117</v>
      </c>
      <c r="P237" s="226" t="s">
        <v>155</v>
      </c>
      <c r="Q237" s="226" t="s">
        <v>274</v>
      </c>
      <c r="R237" s="226" t="s">
        <v>42</v>
      </c>
      <c r="S237" s="226">
        <v>52</v>
      </c>
      <c r="T237" s="226" t="s">
        <v>4</v>
      </c>
      <c r="U237" s="226">
        <v>52835</v>
      </c>
      <c r="V237" s="226" t="s">
        <v>276</v>
      </c>
      <c r="W237" s="226" t="s">
        <v>123</v>
      </c>
      <c r="X237" s="226" t="s">
        <v>44</v>
      </c>
      <c r="Y237" s="226" t="s">
        <v>45</v>
      </c>
      <c r="Z237" s="226">
        <v>1</v>
      </c>
      <c r="AA237" s="226" t="s">
        <v>784</v>
      </c>
      <c r="AB237" s="226" t="s">
        <v>785</v>
      </c>
      <c r="AC237" s="226" t="s">
        <v>0</v>
      </c>
      <c r="AD237" s="226" t="s">
        <v>76</v>
      </c>
      <c r="AE237" s="226" t="s">
        <v>44</v>
      </c>
      <c r="AF237" s="226">
        <v>48</v>
      </c>
      <c r="AG237" s="226">
        <v>48</v>
      </c>
      <c r="AH237" s="226" t="s">
        <v>47</v>
      </c>
      <c r="AI237" s="226" t="s">
        <v>154</v>
      </c>
      <c r="AJ237" s="227">
        <f>'Proyección Comunitaria'!$P$240</f>
        <v>179319618</v>
      </c>
    </row>
    <row r="238" spans="1:36" x14ac:dyDescent="0.3">
      <c r="A238" s="226" t="s">
        <v>38</v>
      </c>
      <c r="B238" s="226" t="s">
        <v>39</v>
      </c>
      <c r="C238" s="226">
        <v>900135278</v>
      </c>
      <c r="D238" s="226" t="s">
        <v>40</v>
      </c>
      <c r="E238" s="226">
        <v>86</v>
      </c>
      <c r="F238" s="226" t="s">
        <v>271</v>
      </c>
      <c r="G238" s="226">
        <v>86001</v>
      </c>
      <c r="H238" s="226" t="s">
        <v>272</v>
      </c>
      <c r="I238" s="226" t="s">
        <v>271</v>
      </c>
      <c r="J238" s="226" t="s">
        <v>41</v>
      </c>
      <c r="K238" s="226">
        <v>79860</v>
      </c>
      <c r="L238" s="226">
        <v>86001622023</v>
      </c>
      <c r="M238" s="226">
        <v>86</v>
      </c>
      <c r="N238" s="226" t="s">
        <v>305</v>
      </c>
      <c r="O238" s="2">
        <v>865711154370</v>
      </c>
      <c r="P238" s="226" t="s">
        <v>58</v>
      </c>
      <c r="Q238" s="226" t="s">
        <v>306</v>
      </c>
      <c r="R238" s="226" t="s">
        <v>56</v>
      </c>
      <c r="S238" s="226">
        <v>86</v>
      </c>
      <c r="T238" s="226" t="s">
        <v>305</v>
      </c>
      <c r="U238" s="226">
        <v>86571</v>
      </c>
      <c r="V238" s="226" t="s">
        <v>315</v>
      </c>
      <c r="W238" s="226" t="s">
        <v>43</v>
      </c>
      <c r="X238" s="226" t="s">
        <v>44</v>
      </c>
      <c r="Y238" s="226" t="s">
        <v>45</v>
      </c>
      <c r="Z238" s="226">
        <v>1</v>
      </c>
      <c r="AA238" s="226" t="s">
        <v>316</v>
      </c>
      <c r="AB238" s="226" t="s">
        <v>317</v>
      </c>
      <c r="AC238" s="226" t="s">
        <v>0</v>
      </c>
      <c r="AD238" s="226" t="s">
        <v>76</v>
      </c>
      <c r="AE238" s="226" t="s">
        <v>44</v>
      </c>
      <c r="AF238" s="226">
        <v>14</v>
      </c>
      <c r="AG238" s="226">
        <v>14</v>
      </c>
      <c r="AH238" s="226" t="s">
        <v>47</v>
      </c>
      <c r="AI238" s="226" t="s">
        <v>48</v>
      </c>
      <c r="AJ238" s="227">
        <f>'Proyección Comunitaria'!$L$240</f>
        <v>40568795</v>
      </c>
    </row>
    <row r="239" spans="1:36" x14ac:dyDescent="0.3">
      <c r="A239" s="226" t="s">
        <v>38</v>
      </c>
      <c r="B239" s="226" t="s">
        <v>39</v>
      </c>
      <c r="C239" s="226">
        <v>900135278</v>
      </c>
      <c r="D239" s="226" t="s">
        <v>40</v>
      </c>
      <c r="E239" s="226">
        <v>86</v>
      </c>
      <c r="F239" s="226" t="s">
        <v>271</v>
      </c>
      <c r="G239" s="226">
        <v>86001</v>
      </c>
      <c r="H239" s="226" t="s">
        <v>272</v>
      </c>
      <c r="I239" s="226" t="s">
        <v>271</v>
      </c>
      <c r="J239" s="226" t="s">
        <v>41</v>
      </c>
      <c r="K239" s="226">
        <v>79860</v>
      </c>
      <c r="L239" s="226">
        <v>86001622023</v>
      </c>
      <c r="M239" s="226">
        <v>86</v>
      </c>
      <c r="N239" s="226" t="s">
        <v>305</v>
      </c>
      <c r="O239" s="2">
        <v>865711154380</v>
      </c>
      <c r="P239" s="226" t="s">
        <v>280</v>
      </c>
      <c r="Q239" s="226" t="s">
        <v>306</v>
      </c>
      <c r="R239" s="226" t="s">
        <v>56</v>
      </c>
      <c r="S239" s="226">
        <v>86</v>
      </c>
      <c r="T239" s="226" t="s">
        <v>305</v>
      </c>
      <c r="U239" s="226">
        <v>86571</v>
      </c>
      <c r="V239" s="226" t="s">
        <v>315</v>
      </c>
      <c r="W239" s="226" t="s">
        <v>43</v>
      </c>
      <c r="X239" s="226" t="s">
        <v>44</v>
      </c>
      <c r="Y239" s="226" t="s">
        <v>45</v>
      </c>
      <c r="Z239" s="226">
        <v>1</v>
      </c>
      <c r="AA239" s="226" t="s">
        <v>316</v>
      </c>
      <c r="AB239" s="226" t="s">
        <v>318</v>
      </c>
      <c r="AC239" s="226" t="s">
        <v>0</v>
      </c>
      <c r="AD239" s="226" t="s">
        <v>76</v>
      </c>
      <c r="AE239" s="226" t="s">
        <v>44</v>
      </c>
      <c r="AF239" s="226">
        <v>14</v>
      </c>
      <c r="AG239" s="226">
        <v>14</v>
      </c>
      <c r="AH239" s="226" t="s">
        <v>47</v>
      </c>
      <c r="AI239" s="226" t="s">
        <v>48</v>
      </c>
      <c r="AJ239" s="227">
        <f>'Proyección Comunitaria'!$L$240</f>
        <v>40568795</v>
      </c>
    </row>
    <row r="240" spans="1:36" x14ac:dyDescent="0.3">
      <c r="A240" s="226" t="s">
        <v>38</v>
      </c>
      <c r="B240" s="226" t="s">
        <v>39</v>
      </c>
      <c r="C240" s="226">
        <v>900135278</v>
      </c>
      <c r="D240" s="226" t="s">
        <v>40</v>
      </c>
      <c r="E240" s="226">
        <v>86</v>
      </c>
      <c r="F240" s="226" t="s">
        <v>271</v>
      </c>
      <c r="G240" s="226">
        <v>86001</v>
      </c>
      <c r="H240" s="226" t="s">
        <v>272</v>
      </c>
      <c r="I240" s="226" t="s">
        <v>271</v>
      </c>
      <c r="J240" s="226" t="s">
        <v>41</v>
      </c>
      <c r="K240" s="226">
        <v>79860</v>
      </c>
      <c r="L240" s="226">
        <v>86001622023</v>
      </c>
      <c r="M240" s="226">
        <v>86</v>
      </c>
      <c r="N240" s="226" t="s">
        <v>305</v>
      </c>
      <c r="O240" s="2">
        <v>8600100105505</v>
      </c>
      <c r="P240" s="226" t="s">
        <v>254</v>
      </c>
      <c r="Q240" s="226" t="s">
        <v>306</v>
      </c>
      <c r="R240" s="226" t="s">
        <v>42</v>
      </c>
      <c r="S240" s="226">
        <v>86</v>
      </c>
      <c r="T240" s="226" t="s">
        <v>305</v>
      </c>
      <c r="U240" s="226">
        <v>86001</v>
      </c>
      <c r="V240" s="226" t="s">
        <v>307</v>
      </c>
      <c r="W240" s="226" t="s">
        <v>43</v>
      </c>
      <c r="X240" s="226" t="s">
        <v>44</v>
      </c>
      <c r="Y240" s="226" t="s">
        <v>45</v>
      </c>
      <c r="Z240" s="226">
        <v>1</v>
      </c>
      <c r="AA240" s="226" t="s">
        <v>828</v>
      </c>
      <c r="AB240" s="226" t="s">
        <v>829</v>
      </c>
      <c r="AC240" s="226" t="s">
        <v>0</v>
      </c>
      <c r="AD240" s="226" t="s">
        <v>76</v>
      </c>
      <c r="AE240" s="226" t="s">
        <v>44</v>
      </c>
      <c r="AF240" s="226">
        <v>10</v>
      </c>
      <c r="AG240" s="226">
        <v>10</v>
      </c>
      <c r="AH240" s="226" t="s">
        <v>47</v>
      </c>
      <c r="AI240" s="226" t="s">
        <v>48</v>
      </c>
      <c r="AJ240" s="227">
        <f>'Proyección Comunitaria'!$L$240</f>
        <v>40568795</v>
      </c>
    </row>
    <row r="241" spans="1:36" x14ac:dyDescent="0.3">
      <c r="A241" s="226" t="s">
        <v>38</v>
      </c>
      <c r="B241" s="226" t="s">
        <v>39</v>
      </c>
      <c r="C241" s="226">
        <v>846003120</v>
      </c>
      <c r="D241" s="226" t="s">
        <v>55</v>
      </c>
      <c r="E241" s="226">
        <v>86</v>
      </c>
      <c r="F241" s="226" t="s">
        <v>271</v>
      </c>
      <c r="G241" s="226">
        <v>86320</v>
      </c>
      <c r="H241" s="226" t="s">
        <v>308</v>
      </c>
      <c r="I241" s="226" t="s">
        <v>271</v>
      </c>
      <c r="J241" s="226" t="s">
        <v>41</v>
      </c>
      <c r="K241" s="226">
        <v>81741</v>
      </c>
      <c r="L241" s="226">
        <v>86000722024</v>
      </c>
      <c r="M241" s="226">
        <v>86</v>
      </c>
      <c r="N241" s="226" t="s">
        <v>305</v>
      </c>
      <c r="O241" s="2">
        <v>8632000091739</v>
      </c>
      <c r="P241" s="226" t="s">
        <v>426</v>
      </c>
      <c r="Q241" s="226" t="s">
        <v>309</v>
      </c>
      <c r="R241" s="226" t="s">
        <v>42</v>
      </c>
      <c r="S241" s="226">
        <v>86</v>
      </c>
      <c r="T241" s="226" t="s">
        <v>305</v>
      </c>
      <c r="U241" s="226">
        <v>86320</v>
      </c>
      <c r="V241" s="226" t="s">
        <v>310</v>
      </c>
      <c r="W241" s="226" t="s">
        <v>51</v>
      </c>
      <c r="X241" s="226" t="s">
        <v>52</v>
      </c>
      <c r="Y241" s="226" t="s">
        <v>45</v>
      </c>
      <c r="Z241" s="226">
        <v>1</v>
      </c>
      <c r="AA241" s="226" t="s">
        <v>830</v>
      </c>
      <c r="AB241" s="226" t="s">
        <v>831</v>
      </c>
      <c r="AC241" s="226" t="s">
        <v>0</v>
      </c>
      <c r="AD241" s="226" t="s">
        <v>76</v>
      </c>
      <c r="AE241" s="226" t="s">
        <v>52</v>
      </c>
      <c r="AF241" s="226">
        <v>150</v>
      </c>
      <c r="AG241" s="226">
        <v>150</v>
      </c>
      <c r="AH241" s="226" t="s">
        <v>47</v>
      </c>
      <c r="AI241" s="226" t="s">
        <v>63</v>
      </c>
      <c r="AJ241" s="227">
        <f>'Proyección Institucional'!$P$243</f>
        <v>617729269</v>
      </c>
    </row>
    <row r="242" spans="1:36" x14ac:dyDescent="0.3">
      <c r="A242" s="226" t="s">
        <v>38</v>
      </c>
      <c r="B242" s="226" t="s">
        <v>39</v>
      </c>
      <c r="C242" s="226">
        <v>900135278</v>
      </c>
      <c r="D242" s="226" t="s">
        <v>40</v>
      </c>
      <c r="E242" s="226">
        <v>86</v>
      </c>
      <c r="F242" s="226" t="s">
        <v>271</v>
      </c>
      <c r="G242" s="226">
        <v>86001</v>
      </c>
      <c r="H242" s="226" t="s">
        <v>272</v>
      </c>
      <c r="I242" s="226" t="s">
        <v>271</v>
      </c>
      <c r="J242" s="226" t="s">
        <v>41</v>
      </c>
      <c r="K242" s="226">
        <v>79860</v>
      </c>
      <c r="L242" s="226">
        <v>86001622023</v>
      </c>
      <c r="M242" s="226">
        <v>86</v>
      </c>
      <c r="N242" s="226" t="s">
        <v>305</v>
      </c>
      <c r="O242" s="2">
        <v>8632000124436</v>
      </c>
      <c r="P242" s="226" t="s">
        <v>114</v>
      </c>
      <c r="Q242" s="226" t="s">
        <v>309</v>
      </c>
      <c r="R242" s="226" t="s">
        <v>42</v>
      </c>
      <c r="S242" s="226">
        <v>86</v>
      </c>
      <c r="T242" s="226" t="s">
        <v>305</v>
      </c>
      <c r="U242" s="226">
        <v>86320</v>
      </c>
      <c r="V242" s="226" t="s">
        <v>310</v>
      </c>
      <c r="W242" s="226" t="s">
        <v>43</v>
      </c>
      <c r="X242" s="226" t="s">
        <v>44</v>
      </c>
      <c r="Y242" s="226" t="s">
        <v>45</v>
      </c>
      <c r="Z242" s="226">
        <v>1</v>
      </c>
      <c r="AA242" s="226" t="s">
        <v>832</v>
      </c>
      <c r="AB242" s="226" t="s">
        <v>833</v>
      </c>
      <c r="AC242" s="226" t="s">
        <v>0</v>
      </c>
      <c r="AD242" s="226" t="s">
        <v>76</v>
      </c>
      <c r="AE242" s="226" t="s">
        <v>44</v>
      </c>
      <c r="AF242" s="226">
        <v>10</v>
      </c>
      <c r="AG242" s="226">
        <v>10</v>
      </c>
      <c r="AH242" s="226" t="s">
        <v>47</v>
      </c>
      <c r="AI242" s="226" t="s">
        <v>48</v>
      </c>
      <c r="AJ242" s="227">
        <f>'Proyección Comunitaria'!$L$240</f>
        <v>40568795</v>
      </c>
    </row>
    <row r="243" spans="1:36" x14ac:dyDescent="0.3">
      <c r="A243" s="226" t="s">
        <v>38</v>
      </c>
      <c r="B243" s="226" t="s">
        <v>39</v>
      </c>
      <c r="C243" s="226">
        <v>900135278</v>
      </c>
      <c r="D243" s="226" t="s">
        <v>40</v>
      </c>
      <c r="E243" s="226">
        <v>86</v>
      </c>
      <c r="F243" s="226" t="s">
        <v>271</v>
      </c>
      <c r="G243" s="226">
        <v>86001</v>
      </c>
      <c r="H243" s="226" t="s">
        <v>272</v>
      </c>
      <c r="I243" s="226" t="s">
        <v>271</v>
      </c>
      <c r="J243" s="226" t="s">
        <v>41</v>
      </c>
      <c r="K243" s="226">
        <v>79860</v>
      </c>
      <c r="L243" s="226">
        <v>86001622023</v>
      </c>
      <c r="M243" s="226">
        <v>86</v>
      </c>
      <c r="N243" s="226" t="s">
        <v>305</v>
      </c>
      <c r="O243" s="2">
        <v>8632000124809</v>
      </c>
      <c r="P243" s="226" t="s">
        <v>193</v>
      </c>
      <c r="Q243" s="226" t="s">
        <v>309</v>
      </c>
      <c r="R243" s="226" t="s">
        <v>56</v>
      </c>
      <c r="S243" s="226">
        <v>86</v>
      </c>
      <c r="T243" s="226" t="s">
        <v>305</v>
      </c>
      <c r="U243" s="226">
        <v>86320</v>
      </c>
      <c r="V243" s="226" t="s">
        <v>310</v>
      </c>
      <c r="W243" s="226" t="s">
        <v>43</v>
      </c>
      <c r="X243" s="226" t="s">
        <v>44</v>
      </c>
      <c r="Y243" s="226" t="s">
        <v>45</v>
      </c>
      <c r="Z243" s="226">
        <v>1</v>
      </c>
      <c r="AA243" s="226" t="s">
        <v>834</v>
      </c>
      <c r="AB243" s="226" t="s">
        <v>835</v>
      </c>
      <c r="AC243" s="226" t="s">
        <v>0</v>
      </c>
      <c r="AD243" s="226" t="s">
        <v>76</v>
      </c>
      <c r="AE243" s="226" t="s">
        <v>44</v>
      </c>
      <c r="AF243" s="226">
        <v>10</v>
      </c>
      <c r="AG243" s="226">
        <v>10</v>
      </c>
      <c r="AH243" s="226" t="s">
        <v>47</v>
      </c>
      <c r="AI243" s="226" t="s">
        <v>48</v>
      </c>
      <c r="AJ243" s="227">
        <f>'Proyección Comunitaria'!$L$240</f>
        <v>40568795</v>
      </c>
    </row>
    <row r="244" spans="1:36" x14ac:dyDescent="0.3">
      <c r="A244" s="226" t="s">
        <v>38</v>
      </c>
      <c r="B244" s="226" t="s">
        <v>39</v>
      </c>
      <c r="C244" s="226">
        <v>900135278</v>
      </c>
      <c r="D244" s="226" t="s">
        <v>40</v>
      </c>
      <c r="E244" s="226">
        <v>86</v>
      </c>
      <c r="F244" s="226" t="s">
        <v>271</v>
      </c>
      <c r="G244" s="226">
        <v>86001</v>
      </c>
      <c r="H244" s="226" t="s">
        <v>272</v>
      </c>
      <c r="I244" s="226" t="s">
        <v>271</v>
      </c>
      <c r="J244" s="226" t="s">
        <v>41</v>
      </c>
      <c r="K244" s="226">
        <v>79860</v>
      </c>
      <c r="L244" s="226">
        <v>86001622023</v>
      </c>
      <c r="M244" s="226">
        <v>86</v>
      </c>
      <c r="N244" s="226" t="s">
        <v>305</v>
      </c>
      <c r="O244" s="2">
        <v>8656800121795</v>
      </c>
      <c r="P244" s="226" t="s">
        <v>109</v>
      </c>
      <c r="Q244" s="226" t="s">
        <v>312</v>
      </c>
      <c r="R244" s="226" t="s">
        <v>56</v>
      </c>
      <c r="S244" s="226">
        <v>86</v>
      </c>
      <c r="T244" s="226" t="s">
        <v>305</v>
      </c>
      <c r="U244" s="226">
        <v>86568</v>
      </c>
      <c r="V244" s="226" t="s">
        <v>313</v>
      </c>
      <c r="W244" s="226" t="s">
        <v>43</v>
      </c>
      <c r="X244" s="226" t="s">
        <v>44</v>
      </c>
      <c r="Y244" s="226" t="s">
        <v>45</v>
      </c>
      <c r="Z244" s="226">
        <v>1</v>
      </c>
      <c r="AA244" s="226" t="s">
        <v>836</v>
      </c>
      <c r="AB244" s="226" t="s">
        <v>837</v>
      </c>
      <c r="AC244" s="226" t="s">
        <v>0</v>
      </c>
      <c r="AD244" s="226" t="s">
        <v>76</v>
      </c>
      <c r="AE244" s="226" t="s">
        <v>44</v>
      </c>
      <c r="AF244" s="226">
        <v>12</v>
      </c>
      <c r="AG244" s="226">
        <v>12</v>
      </c>
      <c r="AH244" s="226" t="s">
        <v>47</v>
      </c>
      <c r="AI244" s="226" t="s">
        <v>48</v>
      </c>
      <c r="AJ244" s="227">
        <f>'Proyección Comunitaria'!$L$240</f>
        <v>40568795</v>
      </c>
    </row>
    <row r="245" spans="1:36" x14ac:dyDescent="0.3">
      <c r="A245" s="226" t="s">
        <v>38</v>
      </c>
      <c r="B245" s="226" t="s">
        <v>39</v>
      </c>
      <c r="C245" s="226">
        <v>900135278</v>
      </c>
      <c r="D245" s="226" t="s">
        <v>40</v>
      </c>
      <c r="E245" s="226">
        <v>86</v>
      </c>
      <c r="F245" s="226" t="s">
        <v>271</v>
      </c>
      <c r="G245" s="226">
        <v>86001</v>
      </c>
      <c r="H245" s="226" t="s">
        <v>272</v>
      </c>
      <c r="I245" s="226" t="s">
        <v>271</v>
      </c>
      <c r="J245" s="226" t="s">
        <v>41</v>
      </c>
      <c r="K245" s="226">
        <v>79860</v>
      </c>
      <c r="L245" s="226">
        <v>86001622023</v>
      </c>
      <c r="M245" s="226">
        <v>86</v>
      </c>
      <c r="N245" s="226" t="s">
        <v>305</v>
      </c>
      <c r="O245" s="2">
        <v>8656900105954</v>
      </c>
      <c r="P245" s="226" t="s">
        <v>838</v>
      </c>
      <c r="Q245" s="226" t="s">
        <v>312</v>
      </c>
      <c r="R245" s="226" t="s">
        <v>56</v>
      </c>
      <c r="S245" s="226">
        <v>86</v>
      </c>
      <c r="T245" s="226" t="s">
        <v>305</v>
      </c>
      <c r="U245" s="226">
        <v>86569</v>
      </c>
      <c r="V245" s="226" t="s">
        <v>314</v>
      </c>
      <c r="W245" s="226" t="s">
        <v>43</v>
      </c>
      <c r="X245" s="226" t="s">
        <v>44</v>
      </c>
      <c r="Y245" s="226" t="s">
        <v>45</v>
      </c>
      <c r="Z245" s="226">
        <v>1</v>
      </c>
      <c r="AA245" s="226" t="s">
        <v>839</v>
      </c>
      <c r="AB245" s="226" t="s">
        <v>840</v>
      </c>
      <c r="AC245" s="226" t="s">
        <v>0</v>
      </c>
      <c r="AD245" s="226" t="s">
        <v>76</v>
      </c>
      <c r="AE245" s="226" t="s">
        <v>44</v>
      </c>
      <c r="AF245" s="226">
        <v>12</v>
      </c>
      <c r="AG245" s="226">
        <v>12</v>
      </c>
      <c r="AH245" s="226" t="s">
        <v>47</v>
      </c>
      <c r="AI245" s="226" t="s">
        <v>48</v>
      </c>
      <c r="AJ245" s="227">
        <f>'Proyección Comunitaria'!$L$240</f>
        <v>40568795</v>
      </c>
    </row>
    <row r="246" spans="1:36" x14ac:dyDescent="0.3">
      <c r="A246" s="226" t="s">
        <v>38</v>
      </c>
      <c r="B246" s="226" t="s">
        <v>39</v>
      </c>
      <c r="C246" s="226">
        <v>900135278</v>
      </c>
      <c r="D246" s="226" t="s">
        <v>40</v>
      </c>
      <c r="E246" s="226">
        <v>86</v>
      </c>
      <c r="F246" s="226" t="s">
        <v>271</v>
      </c>
      <c r="G246" s="226">
        <v>86001</v>
      </c>
      <c r="H246" s="226" t="s">
        <v>272</v>
      </c>
      <c r="I246" s="226" t="s">
        <v>271</v>
      </c>
      <c r="J246" s="226" t="s">
        <v>41</v>
      </c>
      <c r="K246" s="226">
        <v>79860</v>
      </c>
      <c r="L246" s="226">
        <v>86001622023</v>
      </c>
      <c r="M246" s="226">
        <v>86</v>
      </c>
      <c r="N246" s="226" t="s">
        <v>305</v>
      </c>
      <c r="O246" s="2">
        <v>8657300125124</v>
      </c>
      <c r="P246" s="226" t="s">
        <v>116</v>
      </c>
      <c r="Q246" s="226" t="s">
        <v>312</v>
      </c>
      <c r="R246" s="226" t="s">
        <v>56</v>
      </c>
      <c r="S246" s="226">
        <v>86</v>
      </c>
      <c r="T246" s="226" t="s">
        <v>305</v>
      </c>
      <c r="U246" s="226">
        <v>86573</v>
      </c>
      <c r="V246" s="226" t="s">
        <v>319</v>
      </c>
      <c r="W246" s="226" t="s">
        <v>43</v>
      </c>
      <c r="X246" s="226" t="s">
        <v>44</v>
      </c>
      <c r="Y246" s="226" t="s">
        <v>45</v>
      </c>
      <c r="Z246" s="226">
        <v>1</v>
      </c>
      <c r="AA246" s="226" t="s">
        <v>841</v>
      </c>
      <c r="AB246" s="226" t="s">
        <v>842</v>
      </c>
      <c r="AC246" s="226" t="s">
        <v>0</v>
      </c>
      <c r="AD246" s="226" t="s">
        <v>76</v>
      </c>
      <c r="AE246" s="226" t="s">
        <v>44</v>
      </c>
      <c r="AF246" s="226">
        <v>13</v>
      </c>
      <c r="AG246" s="226">
        <v>13</v>
      </c>
      <c r="AH246" s="226" t="s">
        <v>47</v>
      </c>
      <c r="AI246" s="226" t="s">
        <v>48</v>
      </c>
      <c r="AJ246" s="227">
        <f>'Proyección Comunitaria'!$L$240</f>
        <v>40568795</v>
      </c>
    </row>
    <row r="247" spans="1:36" x14ac:dyDescent="0.3">
      <c r="A247" s="226" t="s">
        <v>38</v>
      </c>
      <c r="B247" s="226" t="s">
        <v>39</v>
      </c>
      <c r="C247" s="226">
        <v>900135278</v>
      </c>
      <c r="D247" s="226" t="s">
        <v>40</v>
      </c>
      <c r="E247" s="226">
        <v>86</v>
      </c>
      <c r="F247" s="226" t="s">
        <v>271</v>
      </c>
      <c r="G247" s="226">
        <v>86001</v>
      </c>
      <c r="H247" s="226" t="s">
        <v>272</v>
      </c>
      <c r="I247" s="226" t="s">
        <v>271</v>
      </c>
      <c r="J247" s="226" t="s">
        <v>41</v>
      </c>
      <c r="K247" s="226">
        <v>79860</v>
      </c>
      <c r="L247" s="226">
        <v>86001622023</v>
      </c>
      <c r="M247" s="226">
        <v>86</v>
      </c>
      <c r="N247" s="226" t="s">
        <v>305</v>
      </c>
      <c r="O247" s="2">
        <v>8675700127626</v>
      </c>
      <c r="P247" s="226" t="s">
        <v>843</v>
      </c>
      <c r="Q247" s="226" t="s">
        <v>309</v>
      </c>
      <c r="R247" s="226" t="s">
        <v>56</v>
      </c>
      <c r="S247" s="226">
        <v>86</v>
      </c>
      <c r="T247" s="226" t="s">
        <v>305</v>
      </c>
      <c r="U247" s="226">
        <v>86757</v>
      </c>
      <c r="V247" s="226" t="s">
        <v>281</v>
      </c>
      <c r="W247" s="226" t="s">
        <v>43</v>
      </c>
      <c r="X247" s="226" t="s">
        <v>44</v>
      </c>
      <c r="Y247" s="226" t="s">
        <v>45</v>
      </c>
      <c r="Z247" s="226">
        <v>1</v>
      </c>
      <c r="AA247" s="226" t="s">
        <v>844</v>
      </c>
      <c r="AB247" s="226" t="s">
        <v>845</v>
      </c>
      <c r="AC247" s="226" t="s">
        <v>0</v>
      </c>
      <c r="AD247" s="226" t="s">
        <v>76</v>
      </c>
      <c r="AE247" s="226" t="s">
        <v>44</v>
      </c>
      <c r="AF247" s="226">
        <v>10</v>
      </c>
      <c r="AG247" s="226">
        <v>10</v>
      </c>
      <c r="AH247" s="226" t="s">
        <v>47</v>
      </c>
      <c r="AI247" s="226" t="s">
        <v>48</v>
      </c>
      <c r="AJ247" s="227">
        <f>'Proyección Comunitaria'!$L$240</f>
        <v>40568795</v>
      </c>
    </row>
    <row r="248" spans="1:36" x14ac:dyDescent="0.3">
      <c r="A248" s="226" t="s">
        <v>38</v>
      </c>
      <c r="B248" s="226" t="s">
        <v>39</v>
      </c>
      <c r="C248" s="226">
        <v>900135278</v>
      </c>
      <c r="D248" s="226" t="s">
        <v>40</v>
      </c>
      <c r="E248" s="226">
        <v>86</v>
      </c>
      <c r="F248" s="226" t="s">
        <v>271</v>
      </c>
      <c r="G248" s="226">
        <v>86001</v>
      </c>
      <c r="H248" s="226" t="s">
        <v>272</v>
      </c>
      <c r="I248" s="226" t="s">
        <v>271</v>
      </c>
      <c r="J248" s="226" t="s">
        <v>41</v>
      </c>
      <c r="K248" s="226">
        <v>79860</v>
      </c>
      <c r="L248" s="226">
        <v>86001622023</v>
      </c>
      <c r="M248" s="226">
        <v>86</v>
      </c>
      <c r="N248" s="226" t="s">
        <v>305</v>
      </c>
      <c r="O248" s="2">
        <v>8686500056112</v>
      </c>
      <c r="P248" s="226" t="s">
        <v>116</v>
      </c>
      <c r="Q248" s="226" t="s">
        <v>309</v>
      </c>
      <c r="R248" s="226" t="s">
        <v>56</v>
      </c>
      <c r="S248" s="226">
        <v>86</v>
      </c>
      <c r="T248" s="226" t="s">
        <v>305</v>
      </c>
      <c r="U248" s="226">
        <v>86865</v>
      </c>
      <c r="V248" s="226" t="s">
        <v>320</v>
      </c>
      <c r="W248" s="226" t="s">
        <v>43</v>
      </c>
      <c r="X248" s="226" t="s">
        <v>44</v>
      </c>
      <c r="Y248" s="226" t="s">
        <v>45</v>
      </c>
      <c r="Z248" s="226">
        <v>1</v>
      </c>
      <c r="AA248" s="226" t="s">
        <v>846</v>
      </c>
      <c r="AB248" s="226" t="s">
        <v>847</v>
      </c>
      <c r="AC248" s="226" t="s">
        <v>0</v>
      </c>
      <c r="AD248" s="226" t="s">
        <v>76</v>
      </c>
      <c r="AE248" s="226" t="s">
        <v>44</v>
      </c>
      <c r="AF248" s="226">
        <v>10</v>
      </c>
      <c r="AG248" s="226">
        <v>10</v>
      </c>
      <c r="AH248" s="226" t="s">
        <v>47</v>
      </c>
      <c r="AI248" s="226" t="s">
        <v>48</v>
      </c>
      <c r="AJ248" s="227">
        <f>'Proyección Comunitaria'!$L$240</f>
        <v>40568795</v>
      </c>
    </row>
    <row r="249" spans="1:36" x14ac:dyDescent="0.3">
      <c r="A249" s="226" t="s">
        <v>38</v>
      </c>
      <c r="B249" s="226" t="s">
        <v>39</v>
      </c>
      <c r="C249" s="226">
        <v>900135278</v>
      </c>
      <c r="D249" s="226" t="s">
        <v>40</v>
      </c>
      <c r="E249" s="226">
        <v>86</v>
      </c>
      <c r="F249" s="226" t="s">
        <v>271</v>
      </c>
      <c r="G249" s="226">
        <v>86001</v>
      </c>
      <c r="H249" s="226" t="s">
        <v>272</v>
      </c>
      <c r="I249" s="226" t="s">
        <v>271</v>
      </c>
      <c r="J249" s="226" t="s">
        <v>41</v>
      </c>
      <c r="K249" s="226">
        <v>79860</v>
      </c>
      <c r="L249" s="226">
        <v>86001622023</v>
      </c>
      <c r="M249" s="226">
        <v>86</v>
      </c>
      <c r="N249" s="226" t="s">
        <v>305</v>
      </c>
      <c r="O249" s="2">
        <v>8686500056127</v>
      </c>
      <c r="P249" s="226" t="s">
        <v>113</v>
      </c>
      <c r="Q249" s="226" t="s">
        <v>309</v>
      </c>
      <c r="R249" s="226" t="s">
        <v>56</v>
      </c>
      <c r="S249" s="226">
        <v>86</v>
      </c>
      <c r="T249" s="226" t="s">
        <v>305</v>
      </c>
      <c r="U249" s="226">
        <v>86865</v>
      </c>
      <c r="V249" s="226" t="s">
        <v>320</v>
      </c>
      <c r="W249" s="226" t="s">
        <v>43</v>
      </c>
      <c r="X249" s="226" t="s">
        <v>44</v>
      </c>
      <c r="Y249" s="226" t="s">
        <v>45</v>
      </c>
      <c r="Z249" s="226">
        <v>1</v>
      </c>
      <c r="AA249" s="226" t="s">
        <v>848</v>
      </c>
      <c r="AB249" s="226" t="s">
        <v>849</v>
      </c>
      <c r="AC249" s="226" t="s">
        <v>0</v>
      </c>
      <c r="AD249" s="226" t="s">
        <v>76</v>
      </c>
      <c r="AE249" s="226" t="s">
        <v>44</v>
      </c>
      <c r="AF249" s="226">
        <v>10</v>
      </c>
      <c r="AG249" s="226">
        <v>10</v>
      </c>
      <c r="AH249" s="226" t="s">
        <v>47</v>
      </c>
      <c r="AI249" s="226" t="s">
        <v>48</v>
      </c>
      <c r="AJ249" s="227">
        <f>'Proyección Comunitaria'!$L$240</f>
        <v>40568795</v>
      </c>
    </row>
    <row r="250" spans="1:36" x14ac:dyDescent="0.3">
      <c r="A250" s="226" t="s">
        <v>38</v>
      </c>
      <c r="B250" s="226" t="s">
        <v>39</v>
      </c>
      <c r="C250" s="226">
        <v>900135278</v>
      </c>
      <c r="D250" s="226" t="s">
        <v>40</v>
      </c>
      <c r="E250" s="226">
        <v>86</v>
      </c>
      <c r="F250" s="226" t="s">
        <v>271</v>
      </c>
      <c r="G250" s="226">
        <v>86001</v>
      </c>
      <c r="H250" s="226" t="s">
        <v>272</v>
      </c>
      <c r="I250" s="226" t="s">
        <v>271</v>
      </c>
      <c r="J250" s="226" t="s">
        <v>41</v>
      </c>
      <c r="K250" s="226">
        <v>79860</v>
      </c>
      <c r="L250" s="226">
        <v>86001622023</v>
      </c>
      <c r="M250" s="226">
        <v>86</v>
      </c>
      <c r="N250" s="226" t="s">
        <v>305</v>
      </c>
      <c r="O250" s="2">
        <v>8688500055563</v>
      </c>
      <c r="P250" s="226" t="s">
        <v>113</v>
      </c>
      <c r="Q250" s="226" t="s">
        <v>306</v>
      </c>
      <c r="R250" s="226" t="s">
        <v>56</v>
      </c>
      <c r="S250" s="226">
        <v>86</v>
      </c>
      <c r="T250" s="226" t="s">
        <v>305</v>
      </c>
      <c r="U250" s="226">
        <v>86885</v>
      </c>
      <c r="V250" s="226" t="s">
        <v>321</v>
      </c>
      <c r="W250" s="226" t="s">
        <v>43</v>
      </c>
      <c r="X250" s="226" t="s">
        <v>44</v>
      </c>
      <c r="Y250" s="226" t="s">
        <v>45</v>
      </c>
      <c r="Z250" s="226">
        <v>1</v>
      </c>
      <c r="AA250" s="226" t="s">
        <v>850</v>
      </c>
      <c r="AB250" s="226" t="s">
        <v>851</v>
      </c>
      <c r="AC250" s="226" t="s">
        <v>0</v>
      </c>
      <c r="AD250" s="226" t="s">
        <v>76</v>
      </c>
      <c r="AE250" s="226" t="s">
        <v>44</v>
      </c>
      <c r="AF250" s="226">
        <v>10</v>
      </c>
      <c r="AG250" s="226">
        <v>10</v>
      </c>
      <c r="AH250" s="226" t="s">
        <v>47</v>
      </c>
      <c r="AI250" s="226" t="s">
        <v>48</v>
      </c>
      <c r="AJ250" s="227">
        <f>'Proyección Comunitaria'!$L$240</f>
        <v>40568795</v>
      </c>
    </row>
    <row r="251" spans="1:36" x14ac:dyDescent="0.3">
      <c r="A251" s="226" t="s">
        <v>38</v>
      </c>
      <c r="B251" s="226" t="s">
        <v>39</v>
      </c>
      <c r="C251" s="226">
        <v>900135278</v>
      </c>
      <c r="D251" s="226" t="s">
        <v>40</v>
      </c>
      <c r="E251" s="226">
        <v>86</v>
      </c>
      <c r="F251" s="226" t="s">
        <v>271</v>
      </c>
      <c r="G251" s="226">
        <v>86001</v>
      </c>
      <c r="H251" s="226" t="s">
        <v>272</v>
      </c>
      <c r="I251" s="226" t="s">
        <v>271</v>
      </c>
      <c r="J251" s="226" t="s">
        <v>41</v>
      </c>
      <c r="K251" s="226">
        <v>79860</v>
      </c>
      <c r="L251" s="226">
        <v>86001622023</v>
      </c>
      <c r="M251" s="226">
        <v>86</v>
      </c>
      <c r="N251" s="226" t="s">
        <v>305</v>
      </c>
      <c r="O251" s="2">
        <v>8688500055564</v>
      </c>
      <c r="P251" s="226" t="s">
        <v>852</v>
      </c>
      <c r="Q251" s="226" t="s">
        <v>306</v>
      </c>
      <c r="R251" s="226" t="s">
        <v>56</v>
      </c>
      <c r="S251" s="226">
        <v>86</v>
      </c>
      <c r="T251" s="226" t="s">
        <v>305</v>
      </c>
      <c r="U251" s="226">
        <v>86885</v>
      </c>
      <c r="V251" s="226" t="s">
        <v>321</v>
      </c>
      <c r="W251" s="226" t="s">
        <v>43</v>
      </c>
      <c r="X251" s="226" t="s">
        <v>44</v>
      </c>
      <c r="Y251" s="226" t="s">
        <v>45</v>
      </c>
      <c r="Z251" s="226">
        <v>1</v>
      </c>
      <c r="AA251" s="226" t="s">
        <v>853</v>
      </c>
      <c r="AB251" s="226" t="s">
        <v>854</v>
      </c>
      <c r="AC251" s="226" t="s">
        <v>0</v>
      </c>
      <c r="AD251" s="226" t="s">
        <v>76</v>
      </c>
      <c r="AE251" s="226" t="s">
        <v>44</v>
      </c>
      <c r="AF251" s="226">
        <v>10</v>
      </c>
      <c r="AG251" s="226">
        <v>10</v>
      </c>
      <c r="AH251" s="226" t="s">
        <v>47</v>
      </c>
      <c r="AI251" s="226" t="s">
        <v>48</v>
      </c>
      <c r="AJ251" s="227">
        <f>'Proyección Comunitaria'!$L$240</f>
        <v>40568795</v>
      </c>
    </row>
    <row r="252" spans="1:36" x14ac:dyDescent="0.3">
      <c r="A252" s="226" t="s">
        <v>38</v>
      </c>
      <c r="B252" s="226" t="s">
        <v>39</v>
      </c>
      <c r="C252" s="226">
        <v>823000511</v>
      </c>
      <c r="D252" s="226" t="s">
        <v>65</v>
      </c>
      <c r="E252" s="226">
        <v>70</v>
      </c>
      <c r="F252" s="226" t="s">
        <v>1191</v>
      </c>
      <c r="G252" s="226">
        <v>70823</v>
      </c>
      <c r="H252" s="226" t="s">
        <v>1206</v>
      </c>
      <c r="I252" s="226" t="s">
        <v>1191</v>
      </c>
      <c r="J252" s="226" t="s">
        <v>41</v>
      </c>
      <c r="K252" s="226">
        <v>90453</v>
      </c>
      <c r="L252" s="228">
        <v>70001342025</v>
      </c>
      <c r="M252" s="226">
        <v>70</v>
      </c>
      <c r="N252" s="226" t="s">
        <v>1193</v>
      </c>
      <c r="O252" s="228">
        <v>7082300102948</v>
      </c>
      <c r="P252" s="226" t="s">
        <v>1207</v>
      </c>
      <c r="Q252" s="226" t="s">
        <v>159</v>
      </c>
      <c r="R252" s="226" t="s">
        <v>56</v>
      </c>
      <c r="S252" s="226">
        <v>70</v>
      </c>
      <c r="T252" s="226" t="s">
        <v>1193</v>
      </c>
      <c r="U252" s="226">
        <v>70823</v>
      </c>
      <c r="V252" s="226" t="s">
        <v>1208</v>
      </c>
      <c r="W252" s="226" t="s">
        <v>1209</v>
      </c>
      <c r="X252" s="226" t="s">
        <v>44</v>
      </c>
      <c r="Y252" s="226" t="s">
        <v>45</v>
      </c>
      <c r="Z252" s="226">
        <v>1</v>
      </c>
      <c r="AA252" s="226" t="s">
        <v>1210</v>
      </c>
      <c r="AB252" s="226" t="s">
        <v>1211</v>
      </c>
      <c r="AC252" s="226" t="s">
        <v>0</v>
      </c>
      <c r="AD252" s="226" t="s">
        <v>76</v>
      </c>
      <c r="AE252" s="226" t="s">
        <v>44</v>
      </c>
      <c r="AF252" s="226">
        <v>100</v>
      </c>
      <c r="AG252" s="226">
        <v>100</v>
      </c>
      <c r="AH252" s="226" t="s">
        <v>47</v>
      </c>
      <c r="AI252" s="226" t="s">
        <v>154</v>
      </c>
      <c r="AJ252" s="227">
        <f>'Proyección Comunitaria'!$P$240</f>
        <v>179319618</v>
      </c>
    </row>
    <row r="253" spans="1:36" x14ac:dyDescent="0.3">
      <c r="A253" s="226" t="s">
        <v>38</v>
      </c>
      <c r="B253" s="226" t="s">
        <v>39</v>
      </c>
      <c r="C253" s="226">
        <v>800148870</v>
      </c>
      <c r="D253" s="226" t="s">
        <v>1190</v>
      </c>
      <c r="E253" s="226">
        <v>70</v>
      </c>
      <c r="F253" s="226" t="s">
        <v>1191</v>
      </c>
      <c r="G253" s="226">
        <v>70215</v>
      </c>
      <c r="H253" s="226" t="s">
        <v>1192</v>
      </c>
      <c r="I253" s="226" t="s">
        <v>1191</v>
      </c>
      <c r="J253" s="226" t="s">
        <v>41</v>
      </c>
      <c r="K253" s="226">
        <v>82246</v>
      </c>
      <c r="L253" s="226">
        <v>70001032024</v>
      </c>
      <c r="M253" s="226">
        <v>70</v>
      </c>
      <c r="N253" s="226" t="s">
        <v>1193</v>
      </c>
      <c r="O253" s="2">
        <v>704181111749</v>
      </c>
      <c r="P253" s="226" t="s">
        <v>1194</v>
      </c>
      <c r="Q253" s="226" t="s">
        <v>1195</v>
      </c>
      <c r="R253" s="226" t="s">
        <v>56</v>
      </c>
      <c r="S253" s="226">
        <v>70</v>
      </c>
      <c r="T253" s="226" t="s">
        <v>1193</v>
      </c>
      <c r="U253" s="226">
        <v>70418</v>
      </c>
      <c r="V253" s="226" t="s">
        <v>1196</v>
      </c>
      <c r="W253" s="226" t="s">
        <v>69</v>
      </c>
      <c r="X253" s="226" t="s">
        <v>52</v>
      </c>
      <c r="Y253" s="226" t="s">
        <v>45</v>
      </c>
      <c r="Z253" s="226">
        <v>1</v>
      </c>
      <c r="AA253" s="226" t="s">
        <v>1197</v>
      </c>
      <c r="AB253" s="226" t="s">
        <v>1198</v>
      </c>
      <c r="AC253" s="226" t="s">
        <v>0</v>
      </c>
      <c r="AD253" s="226" t="s">
        <v>145</v>
      </c>
      <c r="AE253" s="226" t="s">
        <v>52</v>
      </c>
      <c r="AF253" s="226">
        <v>60</v>
      </c>
      <c r="AG253" s="226">
        <v>60</v>
      </c>
      <c r="AH253" s="226" t="s">
        <v>47</v>
      </c>
      <c r="AI253" s="226" t="s">
        <v>53</v>
      </c>
      <c r="AJ253" s="227">
        <f>'Proyección Institucional'!$N$243</f>
        <v>434246477</v>
      </c>
    </row>
    <row r="254" spans="1:36" x14ac:dyDescent="0.3">
      <c r="A254" s="226" t="s">
        <v>38</v>
      </c>
      <c r="B254" s="226" t="s">
        <v>39</v>
      </c>
      <c r="C254" s="226">
        <v>823001984</v>
      </c>
      <c r="D254" s="226" t="s">
        <v>55</v>
      </c>
      <c r="E254" s="226">
        <v>70</v>
      </c>
      <c r="F254" s="226" t="s">
        <v>1191</v>
      </c>
      <c r="G254" s="226">
        <v>70001</v>
      </c>
      <c r="H254" s="226" t="s">
        <v>1199</v>
      </c>
      <c r="I254" s="226" t="s">
        <v>1191</v>
      </c>
      <c r="J254" s="226" t="s">
        <v>41</v>
      </c>
      <c r="K254" s="226">
        <v>82243</v>
      </c>
      <c r="L254" s="226">
        <v>70001142024</v>
      </c>
      <c r="M254" s="226">
        <v>70</v>
      </c>
      <c r="N254" s="226" t="s">
        <v>1193</v>
      </c>
      <c r="O254" s="2">
        <v>7020400104355</v>
      </c>
      <c r="P254" s="226" t="s">
        <v>1200</v>
      </c>
      <c r="Q254" s="226" t="s">
        <v>159</v>
      </c>
      <c r="R254" s="226" t="s">
        <v>42</v>
      </c>
      <c r="S254" s="226">
        <v>70</v>
      </c>
      <c r="T254" s="226" t="s">
        <v>1193</v>
      </c>
      <c r="U254" s="226">
        <v>70204</v>
      </c>
      <c r="V254" s="226" t="s">
        <v>1201</v>
      </c>
      <c r="W254" s="226" t="s">
        <v>69</v>
      </c>
      <c r="X254" s="226" t="s">
        <v>52</v>
      </c>
      <c r="Y254" s="226" t="s">
        <v>45</v>
      </c>
      <c r="Z254" s="226">
        <v>1</v>
      </c>
      <c r="AA254" s="226" t="s">
        <v>1202</v>
      </c>
      <c r="AB254" s="226" t="s">
        <v>1203</v>
      </c>
      <c r="AC254" s="226" t="s">
        <v>0</v>
      </c>
      <c r="AD254" s="226" t="s">
        <v>145</v>
      </c>
      <c r="AE254" s="226" t="s">
        <v>52</v>
      </c>
      <c r="AF254" s="226">
        <v>100</v>
      </c>
      <c r="AG254" s="226">
        <v>100</v>
      </c>
      <c r="AH254" s="226" t="s">
        <v>47</v>
      </c>
      <c r="AI254" s="226" t="s">
        <v>53</v>
      </c>
      <c r="AJ254" s="227">
        <f>'Proyección Institucional'!$N$243</f>
        <v>434246477</v>
      </c>
    </row>
    <row r="255" spans="1:36" x14ac:dyDescent="0.3">
      <c r="A255" s="226" t="s">
        <v>38</v>
      </c>
      <c r="B255" s="226" t="s">
        <v>39</v>
      </c>
      <c r="C255" s="226">
        <v>900230819</v>
      </c>
      <c r="D255" s="226" t="s">
        <v>73</v>
      </c>
      <c r="E255" s="226">
        <v>73</v>
      </c>
      <c r="F255" s="226" t="s">
        <v>203</v>
      </c>
      <c r="G255" s="226">
        <v>73168</v>
      </c>
      <c r="H255" s="226" t="s">
        <v>91</v>
      </c>
      <c r="I255" s="226" t="s">
        <v>203</v>
      </c>
      <c r="J255" s="226" t="s">
        <v>41</v>
      </c>
      <c r="K255" s="226">
        <v>79027</v>
      </c>
      <c r="L255" s="226">
        <v>73003262023</v>
      </c>
      <c r="M255" s="226">
        <v>73</v>
      </c>
      <c r="N255" s="226" t="s">
        <v>283</v>
      </c>
      <c r="O255" s="2">
        <v>7316800135751</v>
      </c>
      <c r="P255" s="226" t="s">
        <v>790</v>
      </c>
      <c r="Q255" s="226" t="s">
        <v>284</v>
      </c>
      <c r="R255" s="226" t="s">
        <v>56</v>
      </c>
      <c r="S255" s="226">
        <v>73</v>
      </c>
      <c r="T255" s="226" t="s">
        <v>283</v>
      </c>
      <c r="U255" s="226">
        <v>73168</v>
      </c>
      <c r="V255" s="226" t="s">
        <v>134</v>
      </c>
      <c r="W255" s="226" t="s">
        <v>43</v>
      </c>
      <c r="X255" s="226" t="s">
        <v>44</v>
      </c>
      <c r="Y255" s="226" t="s">
        <v>45</v>
      </c>
      <c r="Z255" s="226">
        <v>1</v>
      </c>
      <c r="AA255" s="226" t="s">
        <v>791</v>
      </c>
      <c r="AB255" s="226" t="s">
        <v>792</v>
      </c>
      <c r="AC255" s="226" t="s">
        <v>0</v>
      </c>
      <c r="AD255" s="226" t="s">
        <v>70</v>
      </c>
      <c r="AE255" s="226" t="s">
        <v>44</v>
      </c>
      <c r="AF255" s="226">
        <v>12</v>
      </c>
      <c r="AG255" s="226">
        <v>12</v>
      </c>
      <c r="AH255" s="226" t="s">
        <v>71</v>
      </c>
      <c r="AI255" s="226" t="s">
        <v>80</v>
      </c>
      <c r="AJ255" s="227">
        <f>'Proyección Comunitaria'!$R$240</f>
        <v>39819221</v>
      </c>
    </row>
    <row r="256" spans="1:36" x14ac:dyDescent="0.3">
      <c r="A256" s="226" t="s">
        <v>38</v>
      </c>
      <c r="B256" s="226" t="s">
        <v>39</v>
      </c>
      <c r="C256" s="226">
        <v>900230819</v>
      </c>
      <c r="D256" s="226" t="s">
        <v>73</v>
      </c>
      <c r="E256" s="226">
        <v>73</v>
      </c>
      <c r="F256" s="226" t="s">
        <v>203</v>
      </c>
      <c r="G256" s="226">
        <v>73168</v>
      </c>
      <c r="H256" s="226" t="s">
        <v>91</v>
      </c>
      <c r="I256" s="226" t="s">
        <v>203</v>
      </c>
      <c r="J256" s="226" t="s">
        <v>41</v>
      </c>
      <c r="K256" s="226">
        <v>79027</v>
      </c>
      <c r="L256" s="226">
        <v>73003262023</v>
      </c>
      <c r="M256" s="226">
        <v>73</v>
      </c>
      <c r="N256" s="226" t="s">
        <v>283</v>
      </c>
      <c r="O256" s="2">
        <v>7316800135798</v>
      </c>
      <c r="P256" s="226" t="s">
        <v>133</v>
      </c>
      <c r="Q256" s="226" t="s">
        <v>284</v>
      </c>
      <c r="R256" s="226" t="s">
        <v>42</v>
      </c>
      <c r="S256" s="226">
        <v>73</v>
      </c>
      <c r="T256" s="226" t="s">
        <v>283</v>
      </c>
      <c r="U256" s="226">
        <v>73168</v>
      </c>
      <c r="V256" s="226" t="s">
        <v>134</v>
      </c>
      <c r="W256" s="226" t="s">
        <v>43</v>
      </c>
      <c r="X256" s="226" t="s">
        <v>44</v>
      </c>
      <c r="Y256" s="226" t="s">
        <v>45</v>
      </c>
      <c r="Z256" s="226">
        <v>1</v>
      </c>
      <c r="AA256" s="226" t="s">
        <v>793</v>
      </c>
      <c r="AB256" s="226" t="s">
        <v>794</v>
      </c>
      <c r="AC256" s="226" t="s">
        <v>0</v>
      </c>
      <c r="AD256" s="226" t="s">
        <v>70</v>
      </c>
      <c r="AE256" s="226" t="s">
        <v>44</v>
      </c>
      <c r="AF256" s="226">
        <v>12</v>
      </c>
      <c r="AG256" s="226">
        <v>12</v>
      </c>
      <c r="AH256" s="226" t="s">
        <v>71</v>
      </c>
      <c r="AI256" s="226" t="s">
        <v>80</v>
      </c>
      <c r="AJ256" s="227">
        <f>'Proyección Comunitaria'!$R$240</f>
        <v>39819221</v>
      </c>
    </row>
    <row r="257" spans="1:36" x14ac:dyDescent="0.3">
      <c r="A257" s="226" t="s">
        <v>38</v>
      </c>
      <c r="B257" s="226" t="s">
        <v>39</v>
      </c>
      <c r="C257" s="226">
        <v>900230819</v>
      </c>
      <c r="D257" s="226" t="s">
        <v>73</v>
      </c>
      <c r="E257" s="226">
        <v>73</v>
      </c>
      <c r="F257" s="226" t="s">
        <v>203</v>
      </c>
      <c r="G257" s="226">
        <v>73168</v>
      </c>
      <c r="H257" s="226" t="s">
        <v>91</v>
      </c>
      <c r="I257" s="226" t="s">
        <v>203</v>
      </c>
      <c r="J257" s="226" t="s">
        <v>41</v>
      </c>
      <c r="K257" s="226">
        <v>79027</v>
      </c>
      <c r="L257" s="226">
        <v>73003262023</v>
      </c>
      <c r="M257" s="226">
        <v>73</v>
      </c>
      <c r="N257" s="226" t="s">
        <v>283</v>
      </c>
      <c r="O257" s="2">
        <v>7316800136311</v>
      </c>
      <c r="P257" s="226" t="s">
        <v>86</v>
      </c>
      <c r="Q257" s="226" t="s">
        <v>284</v>
      </c>
      <c r="R257" s="226" t="s">
        <v>42</v>
      </c>
      <c r="S257" s="226">
        <v>73</v>
      </c>
      <c r="T257" s="226" t="s">
        <v>283</v>
      </c>
      <c r="U257" s="226">
        <v>73168</v>
      </c>
      <c r="V257" s="226" t="s">
        <v>134</v>
      </c>
      <c r="W257" s="226" t="s">
        <v>43</v>
      </c>
      <c r="X257" s="226" t="s">
        <v>44</v>
      </c>
      <c r="Y257" s="226" t="s">
        <v>45</v>
      </c>
      <c r="Z257" s="226">
        <v>1</v>
      </c>
      <c r="AA257" s="226" t="s">
        <v>795</v>
      </c>
      <c r="AB257" s="226" t="s">
        <v>440</v>
      </c>
      <c r="AC257" s="226" t="s">
        <v>0</v>
      </c>
      <c r="AD257" s="226" t="s">
        <v>70</v>
      </c>
      <c r="AE257" s="226" t="s">
        <v>44</v>
      </c>
      <c r="AF257" s="226">
        <v>12</v>
      </c>
      <c r="AG257" s="226">
        <v>12</v>
      </c>
      <c r="AH257" s="226" t="s">
        <v>71</v>
      </c>
      <c r="AI257" s="226" t="s">
        <v>80</v>
      </c>
      <c r="AJ257" s="227">
        <f>'Proyección Comunitaria'!$R$240</f>
        <v>39819221</v>
      </c>
    </row>
    <row r="258" spans="1:36" x14ac:dyDescent="0.3">
      <c r="A258" s="226" t="s">
        <v>38</v>
      </c>
      <c r="B258" s="226" t="s">
        <v>39</v>
      </c>
      <c r="C258" s="226">
        <v>900230819</v>
      </c>
      <c r="D258" s="226" t="s">
        <v>73</v>
      </c>
      <c r="E258" s="226">
        <v>73</v>
      </c>
      <c r="F258" s="226" t="s">
        <v>203</v>
      </c>
      <c r="G258" s="226">
        <v>73168</v>
      </c>
      <c r="H258" s="226" t="s">
        <v>91</v>
      </c>
      <c r="I258" s="226" t="s">
        <v>203</v>
      </c>
      <c r="J258" s="226" t="s">
        <v>41</v>
      </c>
      <c r="K258" s="226">
        <v>79027</v>
      </c>
      <c r="L258" s="226">
        <v>73003262023</v>
      </c>
      <c r="M258" s="226">
        <v>73</v>
      </c>
      <c r="N258" s="226" t="s">
        <v>283</v>
      </c>
      <c r="O258" s="2">
        <v>7316800136831</v>
      </c>
      <c r="P258" s="226" t="s">
        <v>157</v>
      </c>
      <c r="Q258" s="226" t="s">
        <v>284</v>
      </c>
      <c r="R258" s="226" t="s">
        <v>42</v>
      </c>
      <c r="S258" s="226">
        <v>73</v>
      </c>
      <c r="T258" s="226" t="s">
        <v>283</v>
      </c>
      <c r="U258" s="226">
        <v>73168</v>
      </c>
      <c r="V258" s="226" t="s">
        <v>134</v>
      </c>
      <c r="W258" s="226" t="s">
        <v>43</v>
      </c>
      <c r="X258" s="226" t="s">
        <v>44</v>
      </c>
      <c r="Y258" s="226" t="s">
        <v>45</v>
      </c>
      <c r="Z258" s="226">
        <v>1</v>
      </c>
      <c r="AA258" s="226" t="s">
        <v>796</v>
      </c>
      <c r="AB258" s="226" t="s">
        <v>797</v>
      </c>
      <c r="AC258" s="226" t="s">
        <v>0</v>
      </c>
      <c r="AD258" s="226" t="s">
        <v>70</v>
      </c>
      <c r="AE258" s="226" t="s">
        <v>44</v>
      </c>
      <c r="AF258" s="226">
        <v>12</v>
      </c>
      <c r="AG258" s="226">
        <v>12</v>
      </c>
      <c r="AH258" s="226" t="s">
        <v>71</v>
      </c>
      <c r="AI258" s="226" t="s">
        <v>80</v>
      </c>
      <c r="AJ258" s="227">
        <f>'Proyección Comunitaria'!$R$240</f>
        <v>39819221</v>
      </c>
    </row>
    <row r="259" spans="1:36" x14ac:dyDescent="0.3">
      <c r="A259" s="226" t="s">
        <v>38</v>
      </c>
      <c r="B259" s="226" t="s">
        <v>39</v>
      </c>
      <c r="C259" s="226">
        <v>900230819</v>
      </c>
      <c r="D259" s="226" t="s">
        <v>73</v>
      </c>
      <c r="E259" s="226">
        <v>73</v>
      </c>
      <c r="F259" s="226" t="s">
        <v>203</v>
      </c>
      <c r="G259" s="226">
        <v>73168</v>
      </c>
      <c r="H259" s="226" t="s">
        <v>91</v>
      </c>
      <c r="I259" s="226" t="s">
        <v>203</v>
      </c>
      <c r="J259" s="226" t="s">
        <v>41</v>
      </c>
      <c r="K259" s="226">
        <v>79027</v>
      </c>
      <c r="L259" s="226">
        <v>73003262023</v>
      </c>
      <c r="M259" s="226">
        <v>73</v>
      </c>
      <c r="N259" s="226" t="s">
        <v>283</v>
      </c>
      <c r="O259" s="2">
        <v>7355500106390</v>
      </c>
      <c r="P259" s="226" t="s">
        <v>441</v>
      </c>
      <c r="Q259" s="226" t="s">
        <v>284</v>
      </c>
      <c r="R259" s="226" t="s">
        <v>42</v>
      </c>
      <c r="S259" s="226">
        <v>73</v>
      </c>
      <c r="T259" s="226" t="s">
        <v>283</v>
      </c>
      <c r="U259" s="226">
        <v>73555</v>
      </c>
      <c r="V259" s="226" t="s">
        <v>286</v>
      </c>
      <c r="W259" s="226" t="s">
        <v>43</v>
      </c>
      <c r="X259" s="226" t="s">
        <v>44</v>
      </c>
      <c r="Y259" s="226" t="s">
        <v>45</v>
      </c>
      <c r="Z259" s="226">
        <v>1</v>
      </c>
      <c r="AA259" s="226" t="s">
        <v>798</v>
      </c>
      <c r="AB259" s="226" t="s">
        <v>100</v>
      </c>
      <c r="AC259" s="226" t="s">
        <v>0</v>
      </c>
      <c r="AD259" s="226" t="s">
        <v>46</v>
      </c>
      <c r="AE259" s="226" t="s">
        <v>44</v>
      </c>
      <c r="AF259" s="226">
        <v>12</v>
      </c>
      <c r="AG259" s="226">
        <v>12</v>
      </c>
      <c r="AH259" s="226" t="s">
        <v>47</v>
      </c>
      <c r="AI259" s="226" t="s">
        <v>48</v>
      </c>
      <c r="AJ259" s="227">
        <f>'Proyección Comunitaria'!$L$240</f>
        <v>40568795</v>
      </c>
    </row>
    <row r="260" spans="1:36" x14ac:dyDescent="0.3">
      <c r="A260" s="226" t="s">
        <v>38</v>
      </c>
      <c r="B260" s="226" t="s">
        <v>39</v>
      </c>
      <c r="C260" s="226">
        <v>900230819</v>
      </c>
      <c r="D260" s="226" t="s">
        <v>73</v>
      </c>
      <c r="E260" s="226">
        <v>73</v>
      </c>
      <c r="F260" s="226" t="s">
        <v>203</v>
      </c>
      <c r="G260" s="226">
        <v>73168</v>
      </c>
      <c r="H260" s="226" t="s">
        <v>91</v>
      </c>
      <c r="I260" s="226" t="s">
        <v>203</v>
      </c>
      <c r="J260" s="226" t="s">
        <v>41</v>
      </c>
      <c r="K260" s="226">
        <v>79027</v>
      </c>
      <c r="L260" s="226">
        <v>73003262023</v>
      </c>
      <c r="M260" s="226">
        <v>73</v>
      </c>
      <c r="N260" s="226" t="s">
        <v>283</v>
      </c>
      <c r="O260" s="2">
        <v>7355500106395</v>
      </c>
      <c r="P260" s="226" t="s">
        <v>93</v>
      </c>
      <c r="Q260" s="226" t="s">
        <v>284</v>
      </c>
      <c r="R260" s="226" t="s">
        <v>56</v>
      </c>
      <c r="S260" s="226">
        <v>73</v>
      </c>
      <c r="T260" s="226" t="s">
        <v>283</v>
      </c>
      <c r="U260" s="226">
        <v>73555</v>
      </c>
      <c r="V260" s="226" t="s">
        <v>286</v>
      </c>
      <c r="W260" s="226" t="s">
        <v>43</v>
      </c>
      <c r="X260" s="226" t="s">
        <v>44</v>
      </c>
      <c r="Y260" s="226" t="s">
        <v>45</v>
      </c>
      <c r="Z260" s="226">
        <v>1</v>
      </c>
      <c r="AA260" s="226" t="s">
        <v>287</v>
      </c>
      <c r="AB260" s="226" t="s">
        <v>288</v>
      </c>
      <c r="AC260" s="226" t="s">
        <v>0</v>
      </c>
      <c r="AD260" s="226" t="s">
        <v>46</v>
      </c>
      <c r="AE260" s="226" t="s">
        <v>44</v>
      </c>
      <c r="AF260" s="226">
        <v>12</v>
      </c>
      <c r="AG260" s="226">
        <v>12</v>
      </c>
      <c r="AH260" s="226" t="s">
        <v>47</v>
      </c>
      <c r="AI260" s="226" t="s">
        <v>48</v>
      </c>
      <c r="AJ260" s="227">
        <f>'Proyección Comunitaria'!$L$240</f>
        <v>40568795</v>
      </c>
    </row>
    <row r="261" spans="1:36" x14ac:dyDescent="0.3">
      <c r="A261" s="226" t="s">
        <v>38</v>
      </c>
      <c r="B261" s="226" t="s">
        <v>39</v>
      </c>
      <c r="C261" s="226">
        <v>900230819</v>
      </c>
      <c r="D261" s="226" t="s">
        <v>73</v>
      </c>
      <c r="E261" s="226">
        <v>73</v>
      </c>
      <c r="F261" s="226" t="s">
        <v>203</v>
      </c>
      <c r="G261" s="226">
        <v>73168</v>
      </c>
      <c r="H261" s="226" t="s">
        <v>91</v>
      </c>
      <c r="I261" s="226" t="s">
        <v>203</v>
      </c>
      <c r="J261" s="226" t="s">
        <v>41</v>
      </c>
      <c r="K261" s="226">
        <v>79027</v>
      </c>
      <c r="L261" s="226">
        <v>73003262023</v>
      </c>
      <c r="M261" s="226">
        <v>73</v>
      </c>
      <c r="N261" s="226" t="s">
        <v>283</v>
      </c>
      <c r="O261" s="2">
        <v>7355500114776</v>
      </c>
      <c r="P261" s="226" t="s">
        <v>735</v>
      </c>
      <c r="Q261" s="226" t="s">
        <v>284</v>
      </c>
      <c r="R261" s="226" t="s">
        <v>42</v>
      </c>
      <c r="S261" s="226">
        <v>73</v>
      </c>
      <c r="T261" s="226" t="s">
        <v>283</v>
      </c>
      <c r="U261" s="226">
        <v>73555</v>
      </c>
      <c r="V261" s="226" t="s">
        <v>286</v>
      </c>
      <c r="W261" s="226" t="s">
        <v>43</v>
      </c>
      <c r="X261" s="226" t="s">
        <v>44</v>
      </c>
      <c r="Y261" s="226" t="s">
        <v>45</v>
      </c>
      <c r="Z261" s="226">
        <v>1</v>
      </c>
      <c r="AA261" s="226" t="s">
        <v>799</v>
      </c>
      <c r="AB261" s="226" t="s">
        <v>100</v>
      </c>
      <c r="AC261" s="226" t="s">
        <v>0</v>
      </c>
      <c r="AD261" s="226" t="s">
        <v>46</v>
      </c>
      <c r="AE261" s="226" t="s">
        <v>44</v>
      </c>
      <c r="AF261" s="226">
        <v>12</v>
      </c>
      <c r="AG261" s="226">
        <v>12</v>
      </c>
      <c r="AH261" s="226" t="s">
        <v>47</v>
      </c>
      <c r="AI261" s="226" t="s">
        <v>48</v>
      </c>
      <c r="AJ261" s="227">
        <f>'Proyección Comunitaria'!$L$240</f>
        <v>40568795</v>
      </c>
    </row>
    <row r="262" spans="1:36" x14ac:dyDescent="0.3">
      <c r="A262" s="226" t="s">
        <v>38</v>
      </c>
      <c r="B262" s="226" t="s">
        <v>39</v>
      </c>
      <c r="C262" s="226">
        <v>800062446</v>
      </c>
      <c r="D262" s="226" t="s">
        <v>65</v>
      </c>
      <c r="E262" s="226">
        <v>76</v>
      </c>
      <c r="F262" s="226" t="s">
        <v>175</v>
      </c>
      <c r="G262" s="226">
        <v>76563</v>
      </c>
      <c r="H262" s="226" t="s">
        <v>92</v>
      </c>
      <c r="I262" s="226" t="s">
        <v>289</v>
      </c>
      <c r="J262" s="226" t="s">
        <v>41</v>
      </c>
      <c r="K262" s="226">
        <v>81233</v>
      </c>
      <c r="L262" s="226">
        <v>76000572024</v>
      </c>
      <c r="M262" s="226">
        <v>76</v>
      </c>
      <c r="N262" s="226" t="s">
        <v>290</v>
      </c>
      <c r="O262" s="2">
        <v>765631112229</v>
      </c>
      <c r="P262" s="226" t="s">
        <v>292</v>
      </c>
      <c r="Q262" s="226" t="s">
        <v>291</v>
      </c>
      <c r="R262" s="226" t="s">
        <v>42</v>
      </c>
      <c r="S262" s="226">
        <v>76</v>
      </c>
      <c r="T262" s="226" t="s">
        <v>290</v>
      </c>
      <c r="U262" s="226">
        <v>76563</v>
      </c>
      <c r="V262" s="226" t="s">
        <v>293</v>
      </c>
      <c r="W262" s="226" t="s">
        <v>43</v>
      </c>
      <c r="X262" s="226" t="s">
        <v>44</v>
      </c>
      <c r="Y262" s="226" t="s">
        <v>45</v>
      </c>
      <c r="Z262" s="226">
        <v>1</v>
      </c>
      <c r="AA262" s="226" t="s">
        <v>294</v>
      </c>
      <c r="AB262" s="226" t="s">
        <v>295</v>
      </c>
      <c r="AC262" s="226" t="s">
        <v>0</v>
      </c>
      <c r="AD262" s="226" t="s">
        <v>46</v>
      </c>
      <c r="AE262" s="226" t="s">
        <v>44</v>
      </c>
      <c r="AF262" s="226">
        <v>12</v>
      </c>
      <c r="AG262" s="226" t="s">
        <v>41</v>
      </c>
      <c r="AH262" s="226" t="s">
        <v>47</v>
      </c>
      <c r="AI262" s="226" t="s">
        <v>48</v>
      </c>
      <c r="AJ262" s="227">
        <f>'Proyección Comunitaria'!$L$240</f>
        <v>40568795</v>
      </c>
    </row>
    <row r="263" spans="1:36" x14ac:dyDescent="0.3">
      <c r="A263" s="226" t="s">
        <v>38</v>
      </c>
      <c r="B263" s="226" t="s">
        <v>39</v>
      </c>
      <c r="C263" s="226">
        <v>800062446</v>
      </c>
      <c r="D263" s="226" t="s">
        <v>65</v>
      </c>
      <c r="E263" s="226">
        <v>76</v>
      </c>
      <c r="F263" s="226" t="s">
        <v>175</v>
      </c>
      <c r="G263" s="226">
        <v>76563</v>
      </c>
      <c r="H263" s="226" t="s">
        <v>92</v>
      </c>
      <c r="I263" s="226" t="s">
        <v>289</v>
      </c>
      <c r="J263" s="226" t="s">
        <v>41</v>
      </c>
      <c r="K263" s="226">
        <v>81233</v>
      </c>
      <c r="L263" s="226">
        <v>76000572024</v>
      </c>
      <c r="M263" s="226">
        <v>76</v>
      </c>
      <c r="N263" s="226" t="s">
        <v>290</v>
      </c>
      <c r="O263" s="2">
        <v>765631112310</v>
      </c>
      <c r="P263" s="226" t="s">
        <v>126</v>
      </c>
      <c r="Q263" s="226" t="s">
        <v>291</v>
      </c>
      <c r="R263" s="226" t="s">
        <v>42</v>
      </c>
      <c r="S263" s="226">
        <v>76</v>
      </c>
      <c r="T263" s="226" t="s">
        <v>290</v>
      </c>
      <c r="U263" s="226">
        <v>76563</v>
      </c>
      <c r="V263" s="226" t="s">
        <v>293</v>
      </c>
      <c r="W263" s="226" t="s">
        <v>43</v>
      </c>
      <c r="X263" s="226" t="s">
        <v>44</v>
      </c>
      <c r="Y263" s="226" t="s">
        <v>45</v>
      </c>
      <c r="Z263" s="226">
        <v>1</v>
      </c>
      <c r="AA263" s="226" t="s">
        <v>296</v>
      </c>
      <c r="AB263" s="226" t="s">
        <v>297</v>
      </c>
      <c r="AC263" s="226" t="s">
        <v>0</v>
      </c>
      <c r="AD263" s="226" t="s">
        <v>46</v>
      </c>
      <c r="AE263" s="226" t="s">
        <v>44</v>
      </c>
      <c r="AF263" s="226">
        <v>12</v>
      </c>
      <c r="AG263" s="226" t="s">
        <v>41</v>
      </c>
      <c r="AH263" s="226" t="s">
        <v>47</v>
      </c>
      <c r="AI263" s="226" t="s">
        <v>48</v>
      </c>
      <c r="AJ263" s="227">
        <f>'Proyección Comunitaria'!$L$240</f>
        <v>40568795</v>
      </c>
    </row>
    <row r="264" spans="1:36" x14ac:dyDescent="0.3">
      <c r="A264" s="226" t="s">
        <v>38</v>
      </c>
      <c r="B264" s="226" t="s">
        <v>39</v>
      </c>
      <c r="C264" s="226">
        <v>800062446</v>
      </c>
      <c r="D264" s="226" t="s">
        <v>65</v>
      </c>
      <c r="E264" s="226">
        <v>76</v>
      </c>
      <c r="F264" s="226" t="s">
        <v>175</v>
      </c>
      <c r="G264" s="226">
        <v>76563</v>
      </c>
      <c r="H264" s="226" t="s">
        <v>92</v>
      </c>
      <c r="I264" s="226" t="s">
        <v>289</v>
      </c>
      <c r="J264" s="226" t="s">
        <v>41</v>
      </c>
      <c r="K264" s="226">
        <v>81233</v>
      </c>
      <c r="L264" s="226">
        <v>76000572024</v>
      </c>
      <c r="M264" s="226">
        <v>76</v>
      </c>
      <c r="N264" s="226" t="s">
        <v>290</v>
      </c>
      <c r="O264" s="2">
        <v>765631124786</v>
      </c>
      <c r="P264" s="226" t="s">
        <v>278</v>
      </c>
      <c r="Q264" s="226" t="s">
        <v>291</v>
      </c>
      <c r="R264" s="226" t="s">
        <v>42</v>
      </c>
      <c r="S264" s="226">
        <v>76</v>
      </c>
      <c r="T264" s="226" t="s">
        <v>290</v>
      </c>
      <c r="U264" s="226">
        <v>76563</v>
      </c>
      <c r="V264" s="226" t="s">
        <v>293</v>
      </c>
      <c r="W264" s="226" t="s">
        <v>43</v>
      </c>
      <c r="X264" s="226" t="s">
        <v>44</v>
      </c>
      <c r="Y264" s="226" t="s">
        <v>45</v>
      </c>
      <c r="Z264" s="226">
        <v>1</v>
      </c>
      <c r="AA264" s="226" t="s">
        <v>298</v>
      </c>
      <c r="AB264" s="226" t="s">
        <v>299</v>
      </c>
      <c r="AC264" s="226" t="s">
        <v>0</v>
      </c>
      <c r="AD264" s="226" t="s">
        <v>46</v>
      </c>
      <c r="AE264" s="226" t="s">
        <v>44</v>
      </c>
      <c r="AF264" s="226">
        <v>12</v>
      </c>
      <c r="AG264" s="226" t="s">
        <v>41</v>
      </c>
      <c r="AH264" s="226" t="s">
        <v>47</v>
      </c>
      <c r="AI264" s="226" t="s">
        <v>48</v>
      </c>
      <c r="AJ264" s="227">
        <f>'Proyección Comunitaria'!$L$240</f>
        <v>40568795</v>
      </c>
    </row>
    <row r="265" spans="1:36" x14ac:dyDescent="0.3">
      <c r="A265" s="226" t="s">
        <v>38</v>
      </c>
      <c r="B265" s="226" t="s">
        <v>39</v>
      </c>
      <c r="C265" s="226">
        <v>800062446</v>
      </c>
      <c r="D265" s="226" t="s">
        <v>65</v>
      </c>
      <c r="E265" s="226">
        <v>76</v>
      </c>
      <c r="F265" s="226" t="s">
        <v>175</v>
      </c>
      <c r="G265" s="226">
        <v>76563</v>
      </c>
      <c r="H265" s="226" t="s">
        <v>92</v>
      </c>
      <c r="I265" s="226" t="s">
        <v>289</v>
      </c>
      <c r="J265" s="226" t="s">
        <v>41</v>
      </c>
      <c r="K265" s="226">
        <v>81233</v>
      </c>
      <c r="L265" s="226">
        <v>76000572024</v>
      </c>
      <c r="M265" s="226">
        <v>76</v>
      </c>
      <c r="N265" s="226" t="s">
        <v>290</v>
      </c>
      <c r="O265" s="2">
        <v>7656300050069</v>
      </c>
      <c r="P265" s="226" t="s">
        <v>277</v>
      </c>
      <c r="Q265" s="226" t="s">
        <v>291</v>
      </c>
      <c r="R265" s="226" t="s">
        <v>42</v>
      </c>
      <c r="S265" s="226">
        <v>76</v>
      </c>
      <c r="T265" s="226" t="s">
        <v>290</v>
      </c>
      <c r="U265" s="226">
        <v>76563</v>
      </c>
      <c r="V265" s="226" t="s">
        <v>293</v>
      </c>
      <c r="W265" s="226" t="s">
        <v>43</v>
      </c>
      <c r="X265" s="226" t="s">
        <v>44</v>
      </c>
      <c r="Y265" s="226" t="s">
        <v>45</v>
      </c>
      <c r="Z265" s="226">
        <v>1</v>
      </c>
      <c r="AA265" s="226" t="s">
        <v>800</v>
      </c>
      <c r="AB265" s="226" t="s">
        <v>801</v>
      </c>
      <c r="AC265" s="226" t="s">
        <v>0</v>
      </c>
      <c r="AD265" s="226" t="s">
        <v>46</v>
      </c>
      <c r="AE265" s="226" t="s">
        <v>44</v>
      </c>
      <c r="AF265" s="226">
        <v>12</v>
      </c>
      <c r="AG265" s="226" t="s">
        <v>41</v>
      </c>
      <c r="AH265" s="226" t="s">
        <v>47</v>
      </c>
      <c r="AI265" s="226" t="s">
        <v>48</v>
      </c>
      <c r="AJ265" s="227">
        <f>'Proyección Comunitaria'!$L$240</f>
        <v>40568795</v>
      </c>
    </row>
    <row r="266" spans="1:36" x14ac:dyDescent="0.3">
      <c r="A266" s="226" t="s">
        <v>38</v>
      </c>
      <c r="B266" s="226" t="s">
        <v>39</v>
      </c>
      <c r="C266" s="226">
        <v>800062446</v>
      </c>
      <c r="D266" s="226" t="s">
        <v>65</v>
      </c>
      <c r="E266" s="226">
        <v>76</v>
      </c>
      <c r="F266" s="226" t="s">
        <v>175</v>
      </c>
      <c r="G266" s="226">
        <v>76563</v>
      </c>
      <c r="H266" s="226" t="s">
        <v>92</v>
      </c>
      <c r="I266" s="226" t="s">
        <v>289</v>
      </c>
      <c r="J266" s="226" t="s">
        <v>41</v>
      </c>
      <c r="K266" s="226">
        <v>81233</v>
      </c>
      <c r="L266" s="226">
        <v>76000572024</v>
      </c>
      <c r="M266" s="226">
        <v>76</v>
      </c>
      <c r="N266" s="226" t="s">
        <v>290</v>
      </c>
      <c r="O266" s="2">
        <v>7656300050077</v>
      </c>
      <c r="P266" s="226" t="s">
        <v>802</v>
      </c>
      <c r="Q266" s="226" t="s">
        <v>291</v>
      </c>
      <c r="R266" s="226" t="s">
        <v>42</v>
      </c>
      <c r="S266" s="226">
        <v>76</v>
      </c>
      <c r="T266" s="226" t="s">
        <v>290</v>
      </c>
      <c r="U266" s="226">
        <v>76563</v>
      </c>
      <c r="V266" s="226" t="s">
        <v>293</v>
      </c>
      <c r="W266" s="226" t="s">
        <v>43</v>
      </c>
      <c r="X266" s="226" t="s">
        <v>44</v>
      </c>
      <c r="Y266" s="226" t="s">
        <v>45</v>
      </c>
      <c r="Z266" s="226">
        <v>1</v>
      </c>
      <c r="AA266" s="226" t="s">
        <v>803</v>
      </c>
      <c r="AB266" s="226" t="s">
        <v>804</v>
      </c>
      <c r="AC266" s="226" t="s">
        <v>0</v>
      </c>
      <c r="AD266" s="226" t="s">
        <v>46</v>
      </c>
      <c r="AE266" s="226" t="s">
        <v>44</v>
      </c>
      <c r="AF266" s="226">
        <v>12</v>
      </c>
      <c r="AG266" s="226" t="s">
        <v>41</v>
      </c>
      <c r="AH266" s="226" t="s">
        <v>47</v>
      </c>
      <c r="AI266" s="226" t="s">
        <v>48</v>
      </c>
      <c r="AJ266" s="227">
        <f>'Proyección Comunitaria'!$L$240</f>
        <v>40568795</v>
      </c>
    </row>
    <row r="267" spans="1:36" x14ac:dyDescent="0.3">
      <c r="A267" s="226" t="s">
        <v>38</v>
      </c>
      <c r="B267" s="226" t="s">
        <v>39</v>
      </c>
      <c r="C267" s="226">
        <v>800062446</v>
      </c>
      <c r="D267" s="226" t="s">
        <v>65</v>
      </c>
      <c r="E267" s="226">
        <v>76</v>
      </c>
      <c r="F267" s="226" t="s">
        <v>175</v>
      </c>
      <c r="G267" s="226">
        <v>76563</v>
      </c>
      <c r="H267" s="226" t="s">
        <v>92</v>
      </c>
      <c r="I267" s="226" t="s">
        <v>289</v>
      </c>
      <c r="J267" s="226" t="s">
        <v>41</v>
      </c>
      <c r="K267" s="226">
        <v>81233</v>
      </c>
      <c r="L267" s="226">
        <v>76000572024</v>
      </c>
      <c r="M267" s="226">
        <v>76</v>
      </c>
      <c r="N267" s="226" t="s">
        <v>290</v>
      </c>
      <c r="O267" s="2">
        <v>7656300050084</v>
      </c>
      <c r="P267" s="226" t="s">
        <v>805</v>
      </c>
      <c r="Q267" s="226" t="s">
        <v>291</v>
      </c>
      <c r="R267" s="226" t="s">
        <v>42</v>
      </c>
      <c r="S267" s="226">
        <v>76</v>
      </c>
      <c r="T267" s="226" t="s">
        <v>290</v>
      </c>
      <c r="U267" s="226">
        <v>76563</v>
      </c>
      <c r="V267" s="226" t="s">
        <v>293</v>
      </c>
      <c r="W267" s="226" t="s">
        <v>43</v>
      </c>
      <c r="X267" s="226" t="s">
        <v>44</v>
      </c>
      <c r="Y267" s="226" t="s">
        <v>45</v>
      </c>
      <c r="Z267" s="226">
        <v>1</v>
      </c>
      <c r="AA267" s="226" t="s">
        <v>806</v>
      </c>
      <c r="AB267" s="226" t="s">
        <v>807</v>
      </c>
      <c r="AC267" s="226" t="s">
        <v>0</v>
      </c>
      <c r="AD267" s="226" t="s">
        <v>46</v>
      </c>
      <c r="AE267" s="226" t="s">
        <v>44</v>
      </c>
      <c r="AF267" s="226">
        <v>12</v>
      </c>
      <c r="AG267" s="226" t="s">
        <v>41</v>
      </c>
      <c r="AH267" s="226" t="s">
        <v>47</v>
      </c>
      <c r="AI267" s="226" t="s">
        <v>48</v>
      </c>
      <c r="AJ267" s="227">
        <f>'Proyección Comunitaria'!$L$240</f>
        <v>40568795</v>
      </c>
    </row>
    <row r="268" spans="1:36" x14ac:dyDescent="0.3">
      <c r="A268" s="226" t="s">
        <v>38</v>
      </c>
      <c r="B268" s="226" t="s">
        <v>39</v>
      </c>
      <c r="C268" s="226">
        <v>800062446</v>
      </c>
      <c r="D268" s="226" t="s">
        <v>65</v>
      </c>
      <c r="E268" s="226">
        <v>76</v>
      </c>
      <c r="F268" s="226" t="s">
        <v>175</v>
      </c>
      <c r="G268" s="226">
        <v>76563</v>
      </c>
      <c r="H268" s="226" t="s">
        <v>92</v>
      </c>
      <c r="I268" s="226" t="s">
        <v>289</v>
      </c>
      <c r="J268" s="226" t="s">
        <v>41</v>
      </c>
      <c r="K268" s="226">
        <v>81233</v>
      </c>
      <c r="L268" s="226">
        <v>76000572024</v>
      </c>
      <c r="M268" s="226">
        <v>76</v>
      </c>
      <c r="N268" s="226" t="s">
        <v>290</v>
      </c>
      <c r="O268" s="2">
        <v>7656300050089</v>
      </c>
      <c r="P268" s="226" t="s">
        <v>198</v>
      </c>
      <c r="Q268" s="226" t="s">
        <v>291</v>
      </c>
      <c r="R268" s="226" t="s">
        <v>42</v>
      </c>
      <c r="S268" s="226">
        <v>76</v>
      </c>
      <c r="T268" s="226" t="s">
        <v>290</v>
      </c>
      <c r="U268" s="226">
        <v>76563</v>
      </c>
      <c r="V268" s="226" t="s">
        <v>293</v>
      </c>
      <c r="W268" s="226" t="s">
        <v>43</v>
      </c>
      <c r="X268" s="226" t="s">
        <v>44</v>
      </c>
      <c r="Y268" s="226" t="s">
        <v>45</v>
      </c>
      <c r="Z268" s="226">
        <v>1</v>
      </c>
      <c r="AA268" s="226" t="s">
        <v>808</v>
      </c>
      <c r="AB268" s="226" t="s">
        <v>809</v>
      </c>
      <c r="AC268" s="226" t="s">
        <v>0</v>
      </c>
      <c r="AD268" s="226" t="s">
        <v>46</v>
      </c>
      <c r="AE268" s="226" t="s">
        <v>44</v>
      </c>
      <c r="AF268" s="226">
        <v>12</v>
      </c>
      <c r="AG268" s="226" t="s">
        <v>41</v>
      </c>
      <c r="AH268" s="226" t="s">
        <v>47</v>
      </c>
      <c r="AI268" s="226" t="s">
        <v>48</v>
      </c>
      <c r="AJ268" s="227">
        <f>'Proyección Comunitaria'!$L$240</f>
        <v>40568795</v>
      </c>
    </row>
    <row r="269" spans="1:36" x14ac:dyDescent="0.3">
      <c r="A269" s="226" t="s">
        <v>38</v>
      </c>
      <c r="B269" s="226" t="s">
        <v>39</v>
      </c>
      <c r="C269" s="226">
        <v>800062446</v>
      </c>
      <c r="D269" s="226" t="s">
        <v>65</v>
      </c>
      <c r="E269" s="226">
        <v>76</v>
      </c>
      <c r="F269" s="226" t="s">
        <v>175</v>
      </c>
      <c r="G269" s="226">
        <v>76563</v>
      </c>
      <c r="H269" s="226" t="s">
        <v>92</v>
      </c>
      <c r="I269" s="226" t="s">
        <v>289</v>
      </c>
      <c r="J269" s="226" t="s">
        <v>41</v>
      </c>
      <c r="K269" s="226">
        <v>81233</v>
      </c>
      <c r="L269" s="226">
        <v>76000572024</v>
      </c>
      <c r="M269" s="226">
        <v>76</v>
      </c>
      <c r="N269" s="226" t="s">
        <v>290</v>
      </c>
      <c r="O269" s="2">
        <v>7656300050106</v>
      </c>
      <c r="P269" s="226" t="s">
        <v>102</v>
      </c>
      <c r="Q269" s="226" t="s">
        <v>291</v>
      </c>
      <c r="R269" s="226" t="s">
        <v>42</v>
      </c>
      <c r="S269" s="226">
        <v>76</v>
      </c>
      <c r="T269" s="226" t="s">
        <v>290</v>
      </c>
      <c r="U269" s="226">
        <v>76563</v>
      </c>
      <c r="V269" s="226" t="s">
        <v>293</v>
      </c>
      <c r="W269" s="226" t="s">
        <v>43</v>
      </c>
      <c r="X269" s="226" t="s">
        <v>44</v>
      </c>
      <c r="Y269" s="226" t="s">
        <v>45</v>
      </c>
      <c r="Z269" s="226">
        <v>1</v>
      </c>
      <c r="AA269" s="226" t="s">
        <v>810</v>
      </c>
      <c r="AB269" s="226" t="s">
        <v>811</v>
      </c>
      <c r="AC269" s="226" t="s">
        <v>0</v>
      </c>
      <c r="AD269" s="226" t="s">
        <v>46</v>
      </c>
      <c r="AE269" s="226" t="s">
        <v>44</v>
      </c>
      <c r="AF269" s="226">
        <v>12</v>
      </c>
      <c r="AG269" s="226" t="s">
        <v>41</v>
      </c>
      <c r="AH269" s="226" t="s">
        <v>47</v>
      </c>
      <c r="AI269" s="226" t="s">
        <v>48</v>
      </c>
      <c r="AJ269" s="227">
        <f>'Proyección Comunitaria'!$L$240</f>
        <v>40568795</v>
      </c>
    </row>
    <row r="270" spans="1:36" x14ac:dyDescent="0.3">
      <c r="A270" s="226" t="s">
        <v>38</v>
      </c>
      <c r="B270" s="226" t="s">
        <v>39</v>
      </c>
      <c r="C270" s="226">
        <v>800062446</v>
      </c>
      <c r="D270" s="226" t="s">
        <v>65</v>
      </c>
      <c r="E270" s="226">
        <v>76</v>
      </c>
      <c r="F270" s="226" t="s">
        <v>175</v>
      </c>
      <c r="G270" s="226">
        <v>76563</v>
      </c>
      <c r="H270" s="226" t="s">
        <v>92</v>
      </c>
      <c r="I270" s="226" t="s">
        <v>289</v>
      </c>
      <c r="J270" s="226" t="s">
        <v>41</v>
      </c>
      <c r="K270" s="226">
        <v>81233</v>
      </c>
      <c r="L270" s="226">
        <v>76000572024</v>
      </c>
      <c r="M270" s="226">
        <v>76</v>
      </c>
      <c r="N270" s="226" t="s">
        <v>290</v>
      </c>
      <c r="O270" s="2">
        <v>7656300050116</v>
      </c>
      <c r="P270" s="226" t="s">
        <v>60</v>
      </c>
      <c r="Q270" s="226" t="s">
        <v>291</v>
      </c>
      <c r="R270" s="226" t="s">
        <v>42</v>
      </c>
      <c r="S270" s="226">
        <v>76</v>
      </c>
      <c r="T270" s="226" t="s">
        <v>290</v>
      </c>
      <c r="U270" s="226">
        <v>76563</v>
      </c>
      <c r="V270" s="226" t="s">
        <v>293</v>
      </c>
      <c r="W270" s="226" t="s">
        <v>43</v>
      </c>
      <c r="X270" s="226" t="s">
        <v>44</v>
      </c>
      <c r="Y270" s="226" t="s">
        <v>45</v>
      </c>
      <c r="Z270" s="226">
        <v>1</v>
      </c>
      <c r="AA270" s="226" t="s">
        <v>812</v>
      </c>
      <c r="AB270" s="226" t="s">
        <v>813</v>
      </c>
      <c r="AC270" s="226" t="s">
        <v>0</v>
      </c>
      <c r="AD270" s="226" t="s">
        <v>46</v>
      </c>
      <c r="AE270" s="226" t="s">
        <v>44</v>
      </c>
      <c r="AF270" s="226">
        <v>12</v>
      </c>
      <c r="AG270" s="226" t="s">
        <v>41</v>
      </c>
      <c r="AH270" s="226" t="s">
        <v>47</v>
      </c>
      <c r="AI270" s="226" t="s">
        <v>48</v>
      </c>
      <c r="AJ270" s="227">
        <f>'Proyección Comunitaria'!$L$240</f>
        <v>40568795</v>
      </c>
    </row>
    <row r="271" spans="1:36" x14ac:dyDescent="0.3">
      <c r="A271" s="226" t="s">
        <v>38</v>
      </c>
      <c r="B271" s="226" t="s">
        <v>39</v>
      </c>
      <c r="C271" s="226">
        <v>800062446</v>
      </c>
      <c r="D271" s="226" t="s">
        <v>65</v>
      </c>
      <c r="E271" s="226">
        <v>76</v>
      </c>
      <c r="F271" s="226" t="s">
        <v>175</v>
      </c>
      <c r="G271" s="226">
        <v>76563</v>
      </c>
      <c r="H271" s="226" t="s">
        <v>92</v>
      </c>
      <c r="I271" s="226" t="s">
        <v>289</v>
      </c>
      <c r="J271" s="226" t="s">
        <v>41</v>
      </c>
      <c r="K271" s="226">
        <v>81233</v>
      </c>
      <c r="L271" s="226">
        <v>76000572024</v>
      </c>
      <c r="M271" s="226">
        <v>76</v>
      </c>
      <c r="N271" s="226" t="s">
        <v>290</v>
      </c>
      <c r="O271" s="2">
        <v>7656300050163</v>
      </c>
      <c r="P271" s="226" t="s">
        <v>58</v>
      </c>
      <c r="Q271" s="226" t="s">
        <v>291</v>
      </c>
      <c r="R271" s="226" t="s">
        <v>42</v>
      </c>
      <c r="S271" s="226">
        <v>76</v>
      </c>
      <c r="T271" s="226" t="s">
        <v>290</v>
      </c>
      <c r="U271" s="226">
        <v>76563</v>
      </c>
      <c r="V271" s="226" t="s">
        <v>293</v>
      </c>
      <c r="W271" s="226" t="s">
        <v>43</v>
      </c>
      <c r="X271" s="226" t="s">
        <v>44</v>
      </c>
      <c r="Y271" s="226" t="s">
        <v>45</v>
      </c>
      <c r="Z271" s="226">
        <v>1</v>
      </c>
      <c r="AA271" s="226" t="s">
        <v>814</v>
      </c>
      <c r="AB271" s="226" t="s">
        <v>815</v>
      </c>
      <c r="AC271" s="226" t="s">
        <v>0</v>
      </c>
      <c r="AD271" s="226" t="s">
        <v>46</v>
      </c>
      <c r="AE271" s="226" t="s">
        <v>44</v>
      </c>
      <c r="AF271" s="226">
        <v>12</v>
      </c>
      <c r="AG271" s="226" t="s">
        <v>41</v>
      </c>
      <c r="AH271" s="226" t="s">
        <v>47</v>
      </c>
      <c r="AI271" s="226" t="s">
        <v>48</v>
      </c>
      <c r="AJ271" s="227">
        <f>'Proyección Comunitaria'!$L$240</f>
        <v>40568795</v>
      </c>
    </row>
    <row r="272" spans="1:36" x14ac:dyDescent="0.3">
      <c r="A272" s="226" t="s">
        <v>38</v>
      </c>
      <c r="B272" s="226" t="s">
        <v>39</v>
      </c>
      <c r="C272" s="226">
        <v>800062446</v>
      </c>
      <c r="D272" s="226" t="s">
        <v>65</v>
      </c>
      <c r="E272" s="226">
        <v>76</v>
      </c>
      <c r="F272" s="226" t="s">
        <v>175</v>
      </c>
      <c r="G272" s="226">
        <v>76563</v>
      </c>
      <c r="H272" s="226" t="s">
        <v>92</v>
      </c>
      <c r="I272" s="226" t="s">
        <v>289</v>
      </c>
      <c r="J272" s="226" t="s">
        <v>41</v>
      </c>
      <c r="K272" s="226">
        <v>81233</v>
      </c>
      <c r="L272" s="226">
        <v>76000572024</v>
      </c>
      <c r="M272" s="226">
        <v>76</v>
      </c>
      <c r="N272" s="226" t="s">
        <v>290</v>
      </c>
      <c r="O272" s="2">
        <v>7656300050621</v>
      </c>
      <c r="P272" s="226" t="s">
        <v>275</v>
      </c>
      <c r="Q272" s="226" t="s">
        <v>291</v>
      </c>
      <c r="R272" s="226" t="s">
        <v>42</v>
      </c>
      <c r="S272" s="226">
        <v>76</v>
      </c>
      <c r="T272" s="226" t="s">
        <v>290</v>
      </c>
      <c r="U272" s="226">
        <v>76563</v>
      </c>
      <c r="V272" s="226" t="s">
        <v>293</v>
      </c>
      <c r="W272" s="226" t="s">
        <v>43</v>
      </c>
      <c r="X272" s="226" t="s">
        <v>44</v>
      </c>
      <c r="Y272" s="226" t="s">
        <v>45</v>
      </c>
      <c r="Z272" s="226">
        <v>1</v>
      </c>
      <c r="AA272" s="226" t="s">
        <v>816</v>
      </c>
      <c r="AB272" s="226" t="s">
        <v>436</v>
      </c>
      <c r="AC272" s="226" t="s">
        <v>0</v>
      </c>
      <c r="AD272" s="226" t="s">
        <v>46</v>
      </c>
      <c r="AE272" s="226" t="s">
        <v>44</v>
      </c>
      <c r="AF272" s="226">
        <v>12</v>
      </c>
      <c r="AG272" s="226" t="s">
        <v>41</v>
      </c>
      <c r="AH272" s="226" t="s">
        <v>47</v>
      </c>
      <c r="AI272" s="226" t="s">
        <v>48</v>
      </c>
      <c r="AJ272" s="227">
        <f>'Proyección Comunitaria'!$L$240</f>
        <v>40568795</v>
      </c>
    </row>
    <row r="273" spans="1:36" x14ac:dyDescent="0.3">
      <c r="A273" s="226" t="s">
        <v>38</v>
      </c>
      <c r="B273" s="226" t="s">
        <v>39</v>
      </c>
      <c r="C273" s="226">
        <v>800062446</v>
      </c>
      <c r="D273" s="226" t="s">
        <v>65</v>
      </c>
      <c r="E273" s="226">
        <v>76</v>
      </c>
      <c r="F273" s="226" t="s">
        <v>175</v>
      </c>
      <c r="G273" s="226">
        <v>76563</v>
      </c>
      <c r="H273" s="226" t="s">
        <v>92</v>
      </c>
      <c r="I273" s="226" t="s">
        <v>289</v>
      </c>
      <c r="J273" s="226" t="s">
        <v>41</v>
      </c>
      <c r="K273" s="226">
        <v>81233</v>
      </c>
      <c r="L273" s="226">
        <v>76000572024</v>
      </c>
      <c r="M273" s="226">
        <v>76</v>
      </c>
      <c r="N273" s="226" t="s">
        <v>290</v>
      </c>
      <c r="O273" s="2">
        <v>7656300050627</v>
      </c>
      <c r="P273" s="226" t="s">
        <v>122</v>
      </c>
      <c r="Q273" s="226" t="s">
        <v>291</v>
      </c>
      <c r="R273" s="226" t="s">
        <v>42</v>
      </c>
      <c r="S273" s="226">
        <v>76</v>
      </c>
      <c r="T273" s="226" t="s">
        <v>290</v>
      </c>
      <c r="U273" s="226">
        <v>76563</v>
      </c>
      <c r="V273" s="226" t="s">
        <v>293</v>
      </c>
      <c r="W273" s="226" t="s">
        <v>43</v>
      </c>
      <c r="X273" s="226" t="s">
        <v>44</v>
      </c>
      <c r="Y273" s="226" t="s">
        <v>45</v>
      </c>
      <c r="Z273" s="226">
        <v>1</v>
      </c>
      <c r="AA273" s="226" t="s">
        <v>817</v>
      </c>
      <c r="AB273" s="226" t="s">
        <v>818</v>
      </c>
      <c r="AC273" s="226" t="s">
        <v>0</v>
      </c>
      <c r="AD273" s="226" t="s">
        <v>46</v>
      </c>
      <c r="AE273" s="226" t="s">
        <v>44</v>
      </c>
      <c r="AF273" s="226">
        <v>12</v>
      </c>
      <c r="AG273" s="226" t="s">
        <v>41</v>
      </c>
      <c r="AH273" s="226" t="s">
        <v>47</v>
      </c>
      <c r="AI273" s="226" t="s">
        <v>48</v>
      </c>
      <c r="AJ273" s="227">
        <f>'Proyección Comunitaria'!$L$240</f>
        <v>40568795</v>
      </c>
    </row>
    <row r="274" spans="1:36" x14ac:dyDescent="0.3">
      <c r="A274" s="226" t="s">
        <v>38</v>
      </c>
      <c r="B274" s="226" t="s">
        <v>39</v>
      </c>
      <c r="C274" s="226">
        <v>800062446</v>
      </c>
      <c r="D274" s="226" t="s">
        <v>65</v>
      </c>
      <c r="E274" s="226">
        <v>76</v>
      </c>
      <c r="F274" s="226" t="s">
        <v>175</v>
      </c>
      <c r="G274" s="226">
        <v>76563</v>
      </c>
      <c r="H274" s="226" t="s">
        <v>92</v>
      </c>
      <c r="I274" s="226" t="s">
        <v>289</v>
      </c>
      <c r="J274" s="226" t="s">
        <v>41</v>
      </c>
      <c r="K274" s="226">
        <v>81233</v>
      </c>
      <c r="L274" s="226">
        <v>76000572024</v>
      </c>
      <c r="M274" s="226">
        <v>76</v>
      </c>
      <c r="N274" s="226" t="s">
        <v>290</v>
      </c>
      <c r="O274" s="2">
        <v>7656300050660</v>
      </c>
      <c r="P274" s="226" t="s">
        <v>819</v>
      </c>
      <c r="Q274" s="226" t="s">
        <v>291</v>
      </c>
      <c r="R274" s="226" t="s">
        <v>42</v>
      </c>
      <c r="S274" s="226">
        <v>76</v>
      </c>
      <c r="T274" s="226" t="s">
        <v>290</v>
      </c>
      <c r="U274" s="226">
        <v>76563</v>
      </c>
      <c r="V274" s="226" t="s">
        <v>293</v>
      </c>
      <c r="W274" s="226" t="s">
        <v>43</v>
      </c>
      <c r="X274" s="226" t="s">
        <v>44</v>
      </c>
      <c r="Y274" s="226" t="s">
        <v>45</v>
      </c>
      <c r="Z274" s="226">
        <v>1</v>
      </c>
      <c r="AA274" s="226" t="s">
        <v>820</v>
      </c>
      <c r="AB274" s="226" t="s">
        <v>821</v>
      </c>
      <c r="AC274" s="226" t="s">
        <v>0</v>
      </c>
      <c r="AD274" s="226" t="s">
        <v>46</v>
      </c>
      <c r="AE274" s="226" t="s">
        <v>44</v>
      </c>
      <c r="AF274" s="226">
        <v>12</v>
      </c>
      <c r="AG274" s="226" t="s">
        <v>41</v>
      </c>
      <c r="AH274" s="226" t="s">
        <v>47</v>
      </c>
      <c r="AI274" s="226" t="s">
        <v>48</v>
      </c>
      <c r="AJ274" s="227">
        <f>'Proyección Comunitaria'!$L$240</f>
        <v>40568795</v>
      </c>
    </row>
    <row r="275" spans="1:36" x14ac:dyDescent="0.3">
      <c r="A275" s="226" t="s">
        <v>38</v>
      </c>
      <c r="B275" s="226" t="s">
        <v>39</v>
      </c>
      <c r="C275" s="226">
        <v>800062446</v>
      </c>
      <c r="D275" s="226" t="s">
        <v>65</v>
      </c>
      <c r="E275" s="226">
        <v>76</v>
      </c>
      <c r="F275" s="226" t="s">
        <v>175</v>
      </c>
      <c r="G275" s="226">
        <v>76563</v>
      </c>
      <c r="H275" s="226" t="s">
        <v>92</v>
      </c>
      <c r="I275" s="226" t="s">
        <v>289</v>
      </c>
      <c r="J275" s="226" t="s">
        <v>41</v>
      </c>
      <c r="K275" s="226">
        <v>81233</v>
      </c>
      <c r="L275" s="226">
        <v>76000572024</v>
      </c>
      <c r="M275" s="226">
        <v>76</v>
      </c>
      <c r="N275" s="226" t="s">
        <v>290</v>
      </c>
      <c r="O275" s="2">
        <v>7656300050670</v>
      </c>
      <c r="P275" s="226" t="s">
        <v>822</v>
      </c>
      <c r="Q275" s="226" t="s">
        <v>291</v>
      </c>
      <c r="R275" s="226" t="s">
        <v>42</v>
      </c>
      <c r="S275" s="226">
        <v>76</v>
      </c>
      <c r="T275" s="226" t="s">
        <v>290</v>
      </c>
      <c r="U275" s="226">
        <v>76563</v>
      </c>
      <c r="V275" s="226" t="s">
        <v>293</v>
      </c>
      <c r="W275" s="226" t="s">
        <v>43</v>
      </c>
      <c r="X275" s="226" t="s">
        <v>44</v>
      </c>
      <c r="Y275" s="226" t="s">
        <v>45</v>
      </c>
      <c r="Z275" s="226">
        <v>1</v>
      </c>
      <c r="AA275" s="226" t="s">
        <v>823</v>
      </c>
      <c r="AB275" s="226" t="s">
        <v>824</v>
      </c>
      <c r="AC275" s="226" t="s">
        <v>0</v>
      </c>
      <c r="AD275" s="226" t="s">
        <v>46</v>
      </c>
      <c r="AE275" s="226" t="s">
        <v>44</v>
      </c>
      <c r="AF275" s="226">
        <v>12</v>
      </c>
      <c r="AG275" s="226" t="s">
        <v>41</v>
      </c>
      <c r="AH275" s="226" t="s">
        <v>47</v>
      </c>
      <c r="AI275" s="226" t="s">
        <v>48</v>
      </c>
      <c r="AJ275" s="227">
        <f>'Proyección Comunitaria'!$L$240</f>
        <v>40568795</v>
      </c>
    </row>
    <row r="276" spans="1:36" x14ac:dyDescent="0.3">
      <c r="A276" s="226" t="s">
        <v>38</v>
      </c>
      <c r="B276" s="226" t="s">
        <v>39</v>
      </c>
      <c r="C276" s="226">
        <v>800062446</v>
      </c>
      <c r="D276" s="226" t="s">
        <v>65</v>
      </c>
      <c r="E276" s="226">
        <v>76</v>
      </c>
      <c r="F276" s="226" t="s">
        <v>175</v>
      </c>
      <c r="G276" s="226">
        <v>76563</v>
      </c>
      <c r="H276" s="226" t="s">
        <v>92</v>
      </c>
      <c r="I276" s="226" t="s">
        <v>289</v>
      </c>
      <c r="J276" s="226" t="s">
        <v>41</v>
      </c>
      <c r="K276" s="226">
        <v>81233</v>
      </c>
      <c r="L276" s="226">
        <v>76000572024</v>
      </c>
      <c r="M276" s="226">
        <v>76</v>
      </c>
      <c r="N276" s="226" t="s">
        <v>290</v>
      </c>
      <c r="O276" s="2">
        <v>7656300050675</v>
      </c>
      <c r="P276" s="226" t="s">
        <v>90</v>
      </c>
      <c r="Q276" s="226" t="s">
        <v>291</v>
      </c>
      <c r="R276" s="226" t="s">
        <v>42</v>
      </c>
      <c r="S276" s="226">
        <v>76</v>
      </c>
      <c r="T276" s="226" t="s">
        <v>290</v>
      </c>
      <c r="U276" s="226">
        <v>76563</v>
      </c>
      <c r="V276" s="226" t="s">
        <v>293</v>
      </c>
      <c r="W276" s="226" t="s">
        <v>43</v>
      </c>
      <c r="X276" s="226" t="s">
        <v>44</v>
      </c>
      <c r="Y276" s="226" t="s">
        <v>45</v>
      </c>
      <c r="Z276" s="226">
        <v>1</v>
      </c>
      <c r="AA276" s="226" t="s">
        <v>825</v>
      </c>
      <c r="AB276" s="226" t="s">
        <v>194</v>
      </c>
      <c r="AC276" s="226" t="s">
        <v>0</v>
      </c>
      <c r="AD276" s="226" t="s">
        <v>46</v>
      </c>
      <c r="AE276" s="226" t="s">
        <v>44</v>
      </c>
      <c r="AF276" s="226">
        <v>12</v>
      </c>
      <c r="AG276" s="226" t="s">
        <v>41</v>
      </c>
      <c r="AH276" s="226" t="s">
        <v>47</v>
      </c>
      <c r="AI276" s="226" t="s">
        <v>48</v>
      </c>
      <c r="AJ276" s="227">
        <f>'Proyección Comunitaria'!$L$240</f>
        <v>40568795</v>
      </c>
    </row>
    <row r="277" spans="1:36" x14ac:dyDescent="0.3">
      <c r="A277" s="226" t="s">
        <v>38</v>
      </c>
      <c r="B277" s="226" t="s">
        <v>39</v>
      </c>
      <c r="C277" s="226">
        <v>800062446</v>
      </c>
      <c r="D277" s="226" t="s">
        <v>65</v>
      </c>
      <c r="E277" s="226">
        <v>76</v>
      </c>
      <c r="F277" s="226" t="s">
        <v>175</v>
      </c>
      <c r="G277" s="226">
        <v>76563</v>
      </c>
      <c r="H277" s="226" t="s">
        <v>92</v>
      </c>
      <c r="I277" s="226" t="s">
        <v>289</v>
      </c>
      <c r="J277" s="226" t="s">
        <v>41</v>
      </c>
      <c r="K277" s="226">
        <v>81233</v>
      </c>
      <c r="L277" s="226">
        <v>76000572024</v>
      </c>
      <c r="M277" s="226">
        <v>76</v>
      </c>
      <c r="N277" s="226" t="s">
        <v>290</v>
      </c>
      <c r="O277" s="2">
        <v>7656300050688</v>
      </c>
      <c r="P277" s="226" t="s">
        <v>132</v>
      </c>
      <c r="Q277" s="226" t="s">
        <v>291</v>
      </c>
      <c r="R277" s="226" t="s">
        <v>42</v>
      </c>
      <c r="S277" s="226">
        <v>76</v>
      </c>
      <c r="T277" s="226" t="s">
        <v>290</v>
      </c>
      <c r="U277" s="226">
        <v>76563</v>
      </c>
      <c r="V277" s="226" t="s">
        <v>293</v>
      </c>
      <c r="W277" s="226" t="s">
        <v>43</v>
      </c>
      <c r="X277" s="226" t="s">
        <v>44</v>
      </c>
      <c r="Y277" s="226" t="s">
        <v>45</v>
      </c>
      <c r="Z277" s="226">
        <v>1</v>
      </c>
      <c r="AA277" s="226" t="s">
        <v>826</v>
      </c>
      <c r="AB277" s="226" t="s">
        <v>827</v>
      </c>
      <c r="AC277" s="226" t="s">
        <v>0</v>
      </c>
      <c r="AD277" s="226" t="s">
        <v>46</v>
      </c>
      <c r="AE277" s="226" t="s">
        <v>44</v>
      </c>
      <c r="AF277" s="226">
        <v>12</v>
      </c>
      <c r="AG277" s="226" t="s">
        <v>41</v>
      </c>
      <c r="AH277" s="226" t="s">
        <v>47</v>
      </c>
      <c r="AI277" s="226" t="s">
        <v>48</v>
      </c>
      <c r="AJ277" s="227">
        <f>'Proyección Comunitaria'!$L$240</f>
        <v>40568795</v>
      </c>
    </row>
    <row r="278" spans="1:36" x14ac:dyDescent="0.3">
      <c r="AJ278" s="229"/>
    </row>
    <row r="280" spans="1:36" x14ac:dyDescent="0.3">
      <c r="AJ280" s="230"/>
    </row>
  </sheetData>
  <autoFilter ref="A1:AJ277" xr:uid="{B6881C47-368C-4A4D-82E5-B63B72F9B624}">
    <sortState xmlns:xlrd2="http://schemas.microsoft.com/office/spreadsheetml/2017/richdata2" ref="A2:AJ277">
      <sortCondition ref="N1:N277"/>
    </sortState>
  </autoFilter>
  <conditionalFormatting sqref="O1:O244 O247:O277">
    <cfRule type="duplicateValues" dxfId="1" priority="11"/>
  </conditionalFormatting>
  <conditionalFormatting sqref="O245:O24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76D0-DD24-234C-A3EB-522405E7CEBB}">
  <dimension ref="A3:E65"/>
  <sheetViews>
    <sheetView workbookViewId="0">
      <selection activeCell="E52" sqref="E52"/>
    </sheetView>
  </sheetViews>
  <sheetFormatPr baseColWidth="10" defaultRowHeight="14.4" x14ac:dyDescent="0.3"/>
  <cols>
    <col min="1" max="1" width="18.33203125" bestFit="1" customWidth="1"/>
    <col min="2" max="2" width="23.44140625" bestFit="1" customWidth="1"/>
    <col min="3" max="3" width="20.33203125" bestFit="1" customWidth="1"/>
    <col min="4" max="4" width="12.109375" bestFit="1" customWidth="1"/>
    <col min="5" max="5" width="44.109375" style="3" bestFit="1" customWidth="1"/>
    <col min="6" max="6" width="40.6640625" bestFit="1" customWidth="1"/>
  </cols>
  <sheetData>
    <row r="3" spans="1:5" x14ac:dyDescent="0.3">
      <c r="A3" s="1" t="s">
        <v>1</v>
      </c>
      <c r="B3" s="1" t="s">
        <v>22</v>
      </c>
      <c r="C3" s="1" t="s">
        <v>2</v>
      </c>
      <c r="D3" s="1" t="s">
        <v>30</v>
      </c>
      <c r="E3" s="3" t="s">
        <v>892</v>
      </c>
    </row>
    <row r="4" spans="1:5" x14ac:dyDescent="0.3">
      <c r="A4" t="s">
        <v>136</v>
      </c>
      <c r="B4" t="s">
        <v>143</v>
      </c>
      <c r="C4" t="s">
        <v>144</v>
      </c>
      <c r="D4" t="s">
        <v>44</v>
      </c>
      <c r="E4" s="3">
        <v>243412770</v>
      </c>
    </row>
    <row r="5" spans="1:5" x14ac:dyDescent="0.3">
      <c r="A5" t="s">
        <v>136</v>
      </c>
      <c r="B5" t="s">
        <v>143</v>
      </c>
      <c r="C5" t="s">
        <v>149</v>
      </c>
      <c r="D5" t="s">
        <v>44</v>
      </c>
      <c r="E5" s="3">
        <v>365119155</v>
      </c>
    </row>
    <row r="6" spans="1:5" x14ac:dyDescent="0.3">
      <c r="A6" t="s">
        <v>136</v>
      </c>
      <c r="B6" t="s">
        <v>143</v>
      </c>
      <c r="C6" t="s">
        <v>127</v>
      </c>
      <c r="D6" t="s">
        <v>44</v>
      </c>
      <c r="E6" s="3">
        <v>405687950</v>
      </c>
    </row>
    <row r="7" spans="1:5" x14ac:dyDescent="0.3">
      <c r="A7" t="s">
        <v>136</v>
      </c>
      <c r="B7" t="s">
        <v>143</v>
      </c>
      <c r="C7" t="s">
        <v>151</v>
      </c>
      <c r="D7" t="s">
        <v>44</v>
      </c>
      <c r="E7" s="3">
        <v>324550360</v>
      </c>
    </row>
    <row r="8" spans="1:5" x14ac:dyDescent="0.3">
      <c r="A8" t="s">
        <v>163</v>
      </c>
      <c r="B8" t="s">
        <v>164</v>
      </c>
      <c r="C8" t="s">
        <v>165</v>
      </c>
      <c r="D8" t="s">
        <v>52</v>
      </c>
      <c r="E8" s="3">
        <v>434256253</v>
      </c>
    </row>
    <row r="9" spans="1:5" x14ac:dyDescent="0.3">
      <c r="A9" t="s">
        <v>163</v>
      </c>
      <c r="B9" t="s">
        <v>167</v>
      </c>
      <c r="C9" t="s">
        <v>168</v>
      </c>
      <c r="D9" t="s">
        <v>52</v>
      </c>
      <c r="E9" s="3">
        <v>434256253</v>
      </c>
    </row>
    <row r="10" spans="1:5" x14ac:dyDescent="0.3">
      <c r="A10" t="s">
        <v>163</v>
      </c>
      <c r="B10" t="s">
        <v>167</v>
      </c>
      <c r="C10" t="s">
        <v>169</v>
      </c>
      <c r="D10" t="s">
        <v>52</v>
      </c>
      <c r="E10" s="3">
        <v>434256253</v>
      </c>
    </row>
    <row r="11" spans="1:5" x14ac:dyDescent="0.3">
      <c r="A11" t="s">
        <v>163</v>
      </c>
      <c r="B11" t="s">
        <v>167</v>
      </c>
      <c r="C11" t="s">
        <v>170</v>
      </c>
      <c r="D11" t="s">
        <v>44</v>
      </c>
      <c r="E11" s="3">
        <v>243412770</v>
      </c>
    </row>
    <row r="12" spans="1:5" x14ac:dyDescent="0.3">
      <c r="A12" t="s">
        <v>3</v>
      </c>
      <c r="B12" t="s">
        <v>178</v>
      </c>
      <c r="C12" t="s">
        <v>179</v>
      </c>
      <c r="D12" t="s">
        <v>52</v>
      </c>
      <c r="E12" s="3">
        <v>434256253</v>
      </c>
    </row>
    <row r="13" spans="1:5" x14ac:dyDescent="0.3">
      <c r="A13" t="s">
        <v>3</v>
      </c>
      <c r="B13" t="s">
        <v>178</v>
      </c>
      <c r="C13" t="s">
        <v>181</v>
      </c>
      <c r="D13" t="s">
        <v>52</v>
      </c>
      <c r="E13" s="3">
        <v>293385817</v>
      </c>
    </row>
    <row r="14" spans="1:5" x14ac:dyDescent="0.3">
      <c r="A14" t="s">
        <v>3</v>
      </c>
      <c r="B14" t="s">
        <v>178</v>
      </c>
      <c r="C14" t="s">
        <v>149</v>
      </c>
      <c r="D14" t="s">
        <v>44</v>
      </c>
      <c r="E14" s="3">
        <v>71883851</v>
      </c>
    </row>
    <row r="15" spans="1:5" x14ac:dyDescent="0.3">
      <c r="A15" t="s">
        <v>3</v>
      </c>
      <c r="B15" t="s">
        <v>159</v>
      </c>
      <c r="C15" t="s">
        <v>188</v>
      </c>
      <c r="D15" t="s">
        <v>52</v>
      </c>
      <c r="E15" s="3">
        <v>434256253</v>
      </c>
    </row>
    <row r="16" spans="1:5" x14ac:dyDescent="0.3">
      <c r="A16" t="s">
        <v>3</v>
      </c>
      <c r="B16" t="s">
        <v>159</v>
      </c>
      <c r="C16" t="s">
        <v>1225</v>
      </c>
      <c r="D16" t="s">
        <v>52</v>
      </c>
      <c r="E16" s="3">
        <v>434256253</v>
      </c>
    </row>
    <row r="17" spans="1:5" x14ac:dyDescent="0.3">
      <c r="A17" t="s">
        <v>3</v>
      </c>
      <c r="B17" t="s">
        <v>173</v>
      </c>
      <c r="C17" t="s">
        <v>77</v>
      </c>
      <c r="D17" t="s">
        <v>52</v>
      </c>
      <c r="E17" s="3">
        <v>810474213</v>
      </c>
    </row>
    <row r="18" spans="1:5" x14ac:dyDescent="0.3">
      <c r="A18" t="s">
        <v>3</v>
      </c>
      <c r="B18" t="s">
        <v>173</v>
      </c>
      <c r="C18" t="s">
        <v>185</v>
      </c>
      <c r="D18" t="s">
        <v>52</v>
      </c>
      <c r="E18" s="3">
        <v>434256253</v>
      </c>
    </row>
    <row r="19" spans="1:5" x14ac:dyDescent="0.3">
      <c r="A19" t="s">
        <v>107</v>
      </c>
      <c r="B19" t="s">
        <v>208</v>
      </c>
      <c r="C19" t="s">
        <v>212</v>
      </c>
      <c r="D19" t="s">
        <v>44</v>
      </c>
      <c r="E19" s="3">
        <v>446256745</v>
      </c>
    </row>
    <row r="20" spans="1:5" x14ac:dyDescent="0.3">
      <c r="A20" t="s">
        <v>107</v>
      </c>
      <c r="B20" t="s">
        <v>208</v>
      </c>
      <c r="C20" t="s">
        <v>218</v>
      </c>
      <c r="D20" t="s">
        <v>44</v>
      </c>
      <c r="E20" s="3">
        <v>851944695</v>
      </c>
    </row>
    <row r="21" spans="1:5" x14ac:dyDescent="0.3">
      <c r="A21" t="s">
        <v>107</v>
      </c>
      <c r="B21" t="s">
        <v>208</v>
      </c>
      <c r="C21" t="s">
        <v>241</v>
      </c>
      <c r="D21" t="s">
        <v>44</v>
      </c>
      <c r="E21" s="3">
        <v>973651080</v>
      </c>
    </row>
    <row r="22" spans="1:5" x14ac:dyDescent="0.3">
      <c r="A22" t="s">
        <v>107</v>
      </c>
      <c r="B22" t="s">
        <v>208</v>
      </c>
      <c r="C22" t="s">
        <v>242</v>
      </c>
      <c r="D22" t="s">
        <v>44</v>
      </c>
      <c r="E22" s="3">
        <v>608531925</v>
      </c>
    </row>
    <row r="23" spans="1:5" x14ac:dyDescent="0.3">
      <c r="A23" t="s">
        <v>107</v>
      </c>
      <c r="B23" t="s">
        <v>205</v>
      </c>
      <c r="C23" t="s">
        <v>240</v>
      </c>
      <c r="D23" t="s">
        <v>44</v>
      </c>
      <c r="E23" s="3">
        <v>770807105</v>
      </c>
    </row>
    <row r="24" spans="1:5" x14ac:dyDescent="0.3">
      <c r="A24" t="s">
        <v>107</v>
      </c>
      <c r="B24" t="s">
        <v>108</v>
      </c>
      <c r="C24" t="s">
        <v>207</v>
      </c>
      <c r="D24" t="s">
        <v>44</v>
      </c>
      <c r="E24" s="3">
        <v>851944695</v>
      </c>
    </row>
    <row r="25" spans="1:5" x14ac:dyDescent="0.3">
      <c r="A25" t="s">
        <v>107</v>
      </c>
      <c r="B25" t="s">
        <v>108</v>
      </c>
      <c r="C25" t="s">
        <v>243</v>
      </c>
      <c r="D25" t="s">
        <v>44</v>
      </c>
      <c r="E25" s="3">
        <v>649100720</v>
      </c>
    </row>
    <row r="26" spans="1:5" x14ac:dyDescent="0.3">
      <c r="A26" t="s">
        <v>324</v>
      </c>
      <c r="B26" t="s">
        <v>325</v>
      </c>
      <c r="C26" t="s">
        <v>146</v>
      </c>
      <c r="D26" t="s">
        <v>44</v>
      </c>
      <c r="E26" s="3">
        <v>202843975</v>
      </c>
    </row>
    <row r="27" spans="1:5" x14ac:dyDescent="0.3">
      <c r="A27" t="s">
        <v>324</v>
      </c>
      <c r="B27" t="s">
        <v>325</v>
      </c>
      <c r="C27" t="s">
        <v>340</v>
      </c>
      <c r="D27" t="s">
        <v>52</v>
      </c>
      <c r="E27" s="3">
        <v>727642070</v>
      </c>
    </row>
    <row r="28" spans="1:5" x14ac:dyDescent="0.3">
      <c r="A28" t="s">
        <v>324</v>
      </c>
      <c r="B28" t="s">
        <v>325</v>
      </c>
      <c r="C28" t="s">
        <v>326</v>
      </c>
      <c r="D28" t="s">
        <v>44</v>
      </c>
      <c r="E28" s="3">
        <v>689669515</v>
      </c>
    </row>
    <row r="29" spans="1:5" x14ac:dyDescent="0.3">
      <c r="A29" t="s">
        <v>324</v>
      </c>
      <c r="B29" t="s">
        <v>325</v>
      </c>
      <c r="C29" t="s">
        <v>326</v>
      </c>
      <c r="D29" t="s">
        <v>52</v>
      </c>
      <c r="E29" s="3">
        <v>434256253</v>
      </c>
    </row>
    <row r="30" spans="1:5" x14ac:dyDescent="0.3">
      <c r="A30" t="s">
        <v>244</v>
      </c>
      <c r="B30" t="s">
        <v>246</v>
      </c>
      <c r="C30" t="s">
        <v>247</v>
      </c>
      <c r="D30" t="s">
        <v>44</v>
      </c>
      <c r="E30" s="3">
        <v>1113029662</v>
      </c>
    </row>
    <row r="31" spans="1:5" x14ac:dyDescent="0.3">
      <c r="A31" t="s">
        <v>248</v>
      </c>
      <c r="B31" t="s">
        <v>249</v>
      </c>
      <c r="C31" t="s">
        <v>250</v>
      </c>
      <c r="D31" t="s">
        <v>44</v>
      </c>
      <c r="E31" s="3">
        <v>179319618</v>
      </c>
    </row>
    <row r="32" spans="1:5" x14ac:dyDescent="0.3">
      <c r="A32" t="s">
        <v>248</v>
      </c>
      <c r="B32" t="s">
        <v>1219</v>
      </c>
      <c r="C32" t="s">
        <v>1220</v>
      </c>
      <c r="D32" t="s">
        <v>52</v>
      </c>
      <c r="E32" s="3">
        <v>434256253</v>
      </c>
    </row>
    <row r="33" spans="1:5" x14ac:dyDescent="0.3">
      <c r="A33" t="s">
        <v>255</v>
      </c>
      <c r="B33" t="s">
        <v>260</v>
      </c>
      <c r="C33" t="s">
        <v>261</v>
      </c>
      <c r="D33" t="s">
        <v>44</v>
      </c>
      <c r="E33" s="3">
        <v>162275180</v>
      </c>
    </row>
    <row r="34" spans="1:5" x14ac:dyDescent="0.3">
      <c r="A34" t="s">
        <v>255</v>
      </c>
      <c r="B34" t="s">
        <v>260</v>
      </c>
      <c r="C34" t="s">
        <v>266</v>
      </c>
      <c r="D34" t="s">
        <v>44</v>
      </c>
      <c r="E34" s="3">
        <v>40568795</v>
      </c>
    </row>
    <row r="35" spans="1:5" x14ac:dyDescent="0.3">
      <c r="A35" t="s">
        <v>255</v>
      </c>
      <c r="B35" t="s">
        <v>260</v>
      </c>
      <c r="C35" t="s">
        <v>268</v>
      </c>
      <c r="D35" t="s">
        <v>44</v>
      </c>
      <c r="E35" s="3">
        <v>40568795</v>
      </c>
    </row>
    <row r="36" spans="1:5" x14ac:dyDescent="0.3">
      <c r="A36" t="s">
        <v>4</v>
      </c>
      <c r="B36" t="s">
        <v>274</v>
      </c>
      <c r="C36" t="s">
        <v>5</v>
      </c>
      <c r="D36" t="s">
        <v>44</v>
      </c>
      <c r="E36" s="3">
        <v>608531925</v>
      </c>
    </row>
    <row r="37" spans="1:5" x14ac:dyDescent="0.3">
      <c r="A37" t="s">
        <v>4</v>
      </c>
      <c r="B37" t="s">
        <v>274</v>
      </c>
      <c r="C37" t="s">
        <v>276</v>
      </c>
      <c r="D37" t="s">
        <v>44</v>
      </c>
      <c r="E37" s="3">
        <v>179319618</v>
      </c>
    </row>
    <row r="38" spans="1:5" x14ac:dyDescent="0.3">
      <c r="A38" t="s">
        <v>305</v>
      </c>
      <c r="B38" t="s">
        <v>309</v>
      </c>
      <c r="C38" t="s">
        <v>310</v>
      </c>
      <c r="D38" t="s">
        <v>44</v>
      </c>
      <c r="E38" s="3">
        <v>81137590</v>
      </c>
    </row>
    <row r="39" spans="1:5" x14ac:dyDescent="0.3">
      <c r="A39" t="s">
        <v>305</v>
      </c>
      <c r="B39" t="s">
        <v>309</v>
      </c>
      <c r="C39" t="s">
        <v>310</v>
      </c>
      <c r="D39" t="s">
        <v>52</v>
      </c>
      <c r="E39" s="3">
        <v>617739045</v>
      </c>
    </row>
    <row r="40" spans="1:5" x14ac:dyDescent="0.3">
      <c r="A40" t="s">
        <v>305</v>
      </c>
      <c r="B40" t="s">
        <v>309</v>
      </c>
      <c r="C40" t="s">
        <v>281</v>
      </c>
      <c r="D40" t="s">
        <v>44</v>
      </c>
      <c r="E40" s="3">
        <v>40568795</v>
      </c>
    </row>
    <row r="41" spans="1:5" x14ac:dyDescent="0.3">
      <c r="A41" t="s">
        <v>305</v>
      </c>
      <c r="B41" t="s">
        <v>309</v>
      </c>
      <c r="C41" t="s">
        <v>320</v>
      </c>
      <c r="D41" t="s">
        <v>44</v>
      </c>
      <c r="E41" s="3">
        <v>81137590</v>
      </c>
    </row>
    <row r="42" spans="1:5" x14ac:dyDescent="0.3">
      <c r="A42" t="s">
        <v>305</v>
      </c>
      <c r="B42" t="s">
        <v>306</v>
      </c>
      <c r="C42" t="s">
        <v>307</v>
      </c>
      <c r="D42" t="s">
        <v>44</v>
      </c>
      <c r="E42" s="3">
        <v>40568795</v>
      </c>
    </row>
    <row r="43" spans="1:5" x14ac:dyDescent="0.3">
      <c r="A43" t="s">
        <v>305</v>
      </c>
      <c r="B43" t="s">
        <v>306</v>
      </c>
      <c r="C43" t="s">
        <v>315</v>
      </c>
      <c r="D43" t="s">
        <v>44</v>
      </c>
      <c r="E43" s="3">
        <v>81137590</v>
      </c>
    </row>
    <row r="44" spans="1:5" x14ac:dyDescent="0.3">
      <c r="A44" t="s">
        <v>305</v>
      </c>
      <c r="B44" t="s">
        <v>306</v>
      </c>
      <c r="C44" t="s">
        <v>321</v>
      </c>
      <c r="D44" t="s">
        <v>44</v>
      </c>
      <c r="E44" s="3">
        <v>81137590</v>
      </c>
    </row>
    <row r="45" spans="1:5" x14ac:dyDescent="0.3">
      <c r="A45" t="s">
        <v>305</v>
      </c>
      <c r="B45" t="s">
        <v>312</v>
      </c>
      <c r="C45" t="s">
        <v>313</v>
      </c>
      <c r="D45" t="s">
        <v>44</v>
      </c>
      <c r="E45" s="3">
        <v>40568795</v>
      </c>
    </row>
    <row r="46" spans="1:5" x14ac:dyDescent="0.3">
      <c r="A46" t="s">
        <v>305</v>
      </c>
      <c r="B46" t="s">
        <v>312</v>
      </c>
      <c r="C46" t="s">
        <v>314</v>
      </c>
      <c r="D46" t="s">
        <v>44</v>
      </c>
      <c r="E46" s="3">
        <v>40568795</v>
      </c>
    </row>
    <row r="47" spans="1:5" x14ac:dyDescent="0.3">
      <c r="A47" t="s">
        <v>305</v>
      </c>
      <c r="B47" t="s">
        <v>312</v>
      </c>
      <c r="C47" t="s">
        <v>319</v>
      </c>
      <c r="D47" t="s">
        <v>44</v>
      </c>
      <c r="E47" s="3">
        <v>40568795</v>
      </c>
    </row>
    <row r="48" spans="1:5" x14ac:dyDescent="0.3">
      <c r="A48" t="s">
        <v>1193</v>
      </c>
      <c r="B48" t="s">
        <v>1195</v>
      </c>
      <c r="C48" t="s">
        <v>1196</v>
      </c>
      <c r="D48" t="s">
        <v>52</v>
      </c>
      <c r="E48" s="3">
        <v>434256253</v>
      </c>
    </row>
    <row r="49" spans="1:5" x14ac:dyDescent="0.3">
      <c r="A49" t="s">
        <v>1193</v>
      </c>
      <c r="B49" t="s">
        <v>159</v>
      </c>
      <c r="C49" t="s">
        <v>1201</v>
      </c>
      <c r="D49" t="s">
        <v>52</v>
      </c>
      <c r="E49" s="3">
        <v>434256253</v>
      </c>
    </row>
    <row r="50" spans="1:5" x14ac:dyDescent="0.3">
      <c r="A50" t="s">
        <v>1193</v>
      </c>
      <c r="B50" t="s">
        <v>159</v>
      </c>
      <c r="C50" t="s">
        <v>1208</v>
      </c>
      <c r="D50" t="s">
        <v>44</v>
      </c>
      <c r="E50" s="3">
        <v>179319618</v>
      </c>
    </row>
    <row r="51" spans="1:5" x14ac:dyDescent="0.3">
      <c r="A51" t="s">
        <v>283</v>
      </c>
      <c r="B51" t="s">
        <v>284</v>
      </c>
      <c r="C51" t="s">
        <v>134</v>
      </c>
      <c r="D51" t="s">
        <v>44</v>
      </c>
      <c r="E51" s="3">
        <v>159276884</v>
      </c>
    </row>
    <row r="52" spans="1:5" x14ac:dyDescent="0.3">
      <c r="A52" t="s">
        <v>283</v>
      </c>
      <c r="B52" t="s">
        <v>284</v>
      </c>
      <c r="C52" t="s">
        <v>286</v>
      </c>
      <c r="D52" t="s">
        <v>44</v>
      </c>
      <c r="E52" s="3">
        <v>121706385</v>
      </c>
    </row>
    <row r="53" spans="1:5" x14ac:dyDescent="0.3">
      <c r="A53" t="s">
        <v>290</v>
      </c>
      <c r="B53" t="s">
        <v>291</v>
      </c>
      <c r="C53" t="s">
        <v>293</v>
      </c>
      <c r="D53" t="s">
        <v>44</v>
      </c>
      <c r="E53" s="3">
        <v>649100720</v>
      </c>
    </row>
    <row r="54" spans="1:5" x14ac:dyDescent="0.3">
      <c r="A54" t="s">
        <v>891</v>
      </c>
      <c r="B54" t="s">
        <v>891</v>
      </c>
      <c r="C54" t="s">
        <v>891</v>
      </c>
      <c r="D54" t="s">
        <v>891</v>
      </c>
    </row>
    <row r="55" spans="1:5" x14ac:dyDescent="0.3">
      <c r="A55" t="s">
        <v>6</v>
      </c>
      <c r="E55" s="3">
        <v>18885288774</v>
      </c>
    </row>
    <row r="56" spans="1:5" x14ac:dyDescent="0.3">
      <c r="A56" s="243" t="s">
        <v>1204</v>
      </c>
      <c r="B56" s="243"/>
      <c r="C56" s="243"/>
      <c r="D56" s="243"/>
      <c r="E56" s="224">
        <f>GETPIVOTDATA("Valor Total Estudio Precios de Referencia",$A$3)*1%</f>
        <v>188852887.74000001</v>
      </c>
    </row>
    <row r="57" spans="1:5" x14ac:dyDescent="0.3">
      <c r="A57" s="243" t="s">
        <v>1205</v>
      </c>
      <c r="B57" s="243"/>
      <c r="C57" s="243"/>
      <c r="D57" s="243"/>
      <c r="E57" s="225">
        <f>GETPIVOTDATA("Valor Total Estudio Precios de Referencia",$A$3)+E56</f>
        <v>19074141661.740002</v>
      </c>
    </row>
    <row r="60" spans="1:5" x14ac:dyDescent="0.3">
      <c r="E60"/>
    </row>
    <row r="61" spans="1:5" x14ac:dyDescent="0.3">
      <c r="E61"/>
    </row>
    <row r="62" spans="1:5" x14ac:dyDescent="0.3">
      <c r="E62"/>
    </row>
    <row r="63" spans="1:5" x14ac:dyDescent="0.3">
      <c r="E63"/>
    </row>
    <row r="64" spans="1:5" hidden="1" x14ac:dyDescent="0.3">
      <c r="E64"/>
    </row>
    <row r="65" spans="5:5" x14ac:dyDescent="0.3">
      <c r="E65"/>
    </row>
  </sheetData>
  <mergeCells count="2">
    <mergeCell ref="A56:D56"/>
    <mergeCell ref="A57:D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DF522-F286-4E46-922E-A92171026AA7}">
  <dimension ref="B1:R246"/>
  <sheetViews>
    <sheetView zoomScale="85" zoomScaleNormal="90" workbookViewId="0">
      <pane xSplit="10" ySplit="11" topLeftCell="K203" activePane="bottomRight" state="frozen"/>
      <selection activeCell="Q248" sqref="Q248"/>
      <selection pane="topRight" activeCell="Q248" sqref="Q248"/>
      <selection pane="bottomLeft" activeCell="Q248" sqref="Q248"/>
      <selection pane="bottomRight" activeCell="H131" sqref="H131"/>
    </sheetView>
  </sheetViews>
  <sheetFormatPr baseColWidth="10" defaultColWidth="10.77734375" defaultRowHeight="15.6" x14ac:dyDescent="0.3"/>
  <cols>
    <col min="1" max="1" width="4" style="4" customWidth="1"/>
    <col min="2" max="2" width="27.77734375" style="4" customWidth="1"/>
    <col min="3" max="3" width="40.44140625" style="4" customWidth="1"/>
    <col min="4" max="4" width="19.6640625" style="5" customWidth="1"/>
    <col min="5" max="5" width="15.77734375" style="5" customWidth="1"/>
    <col min="6" max="6" width="16" style="5" customWidth="1"/>
    <col min="7" max="7" width="19.109375" style="5" customWidth="1"/>
    <col min="8" max="8" width="14.77734375" style="5" customWidth="1"/>
    <col min="9" max="9" width="5.44140625" style="5" customWidth="1"/>
    <col min="10" max="10" width="16.44140625" style="5" customWidth="1"/>
    <col min="11" max="11" width="11.6640625" style="4" customWidth="1"/>
    <col min="12" max="12" width="20.33203125" style="4" bestFit="1" customWidth="1"/>
    <col min="13" max="13" width="13.77734375" style="4" bestFit="1" customWidth="1"/>
    <col min="14" max="14" width="20.33203125" style="4" bestFit="1" customWidth="1"/>
    <col min="15" max="15" width="13.77734375" style="4" bestFit="1" customWidth="1"/>
    <col min="16" max="16" width="20.33203125" style="4" bestFit="1" customWidth="1"/>
    <col min="17" max="17" width="13.77734375" style="4" bestFit="1" customWidth="1"/>
    <col min="18" max="18" width="20.33203125" style="4" bestFit="1" customWidth="1"/>
    <col min="19" max="16384" width="10.77734375" style="4"/>
  </cols>
  <sheetData>
    <row r="1" spans="2:18" ht="16.2" thickBot="1" x14ac:dyDescent="0.35">
      <c r="E1" s="149"/>
      <c r="F1" s="148"/>
      <c r="G1" s="149"/>
    </row>
    <row r="2" spans="2:18" ht="16.2" thickBot="1" x14ac:dyDescent="0.35">
      <c r="K2" s="256" t="s">
        <v>64</v>
      </c>
      <c r="L2" s="257"/>
      <c r="M2" s="256" t="s">
        <v>53</v>
      </c>
      <c r="N2" s="257"/>
      <c r="O2" s="256" t="s">
        <v>63</v>
      </c>
      <c r="P2" s="257"/>
      <c r="Q2" s="256" t="s">
        <v>68</v>
      </c>
      <c r="R2" s="257"/>
    </row>
    <row r="3" spans="2:18" ht="16.2" thickBot="1" x14ac:dyDescent="0.35">
      <c r="B3" s="247" t="s">
        <v>1174</v>
      </c>
      <c r="C3" s="248"/>
      <c r="D3" s="248"/>
      <c r="E3" s="248"/>
      <c r="F3" s="248"/>
      <c r="G3" s="248"/>
      <c r="H3" s="248"/>
      <c r="I3" s="248"/>
      <c r="J3" s="249"/>
      <c r="K3" s="120" t="s">
        <v>1173</v>
      </c>
      <c r="L3" s="119" t="s">
        <v>1172</v>
      </c>
      <c r="M3" s="120" t="s">
        <v>1173</v>
      </c>
      <c r="N3" s="119" t="s">
        <v>1172</v>
      </c>
      <c r="O3" s="120" t="s">
        <v>1173</v>
      </c>
      <c r="P3" s="119" t="s">
        <v>1172</v>
      </c>
      <c r="Q3" s="120" t="s">
        <v>1173</v>
      </c>
      <c r="R3" s="119" t="s">
        <v>1172</v>
      </c>
    </row>
    <row r="4" spans="2:18" x14ac:dyDescent="0.3">
      <c r="B4" s="244" t="s">
        <v>1171</v>
      </c>
      <c r="C4" s="245"/>
      <c r="D4" s="245"/>
      <c r="E4" s="245"/>
      <c r="F4" s="245"/>
      <c r="G4" s="245"/>
      <c r="H4" s="245"/>
      <c r="I4" s="245"/>
      <c r="J4" s="246"/>
      <c r="K4" s="118">
        <v>5</v>
      </c>
      <c r="L4" s="117">
        <v>0</v>
      </c>
      <c r="M4" s="118">
        <v>5</v>
      </c>
      <c r="N4" s="117">
        <v>0</v>
      </c>
      <c r="O4" s="118">
        <v>5</v>
      </c>
      <c r="P4" s="117">
        <v>0</v>
      </c>
      <c r="Q4" s="118">
        <v>5</v>
      </c>
      <c r="R4" s="117">
        <v>0</v>
      </c>
    </row>
    <row r="5" spans="2:18" x14ac:dyDescent="0.3">
      <c r="B5" s="261" t="s">
        <v>1170</v>
      </c>
      <c r="C5" s="262"/>
      <c r="D5" s="262"/>
      <c r="E5" s="262"/>
      <c r="F5" s="262"/>
      <c r="G5" s="262"/>
      <c r="H5" s="262"/>
      <c r="I5" s="262"/>
      <c r="J5" s="263"/>
      <c r="K5" s="116">
        <v>5</v>
      </c>
      <c r="L5" s="115">
        <v>1</v>
      </c>
      <c r="M5" s="116">
        <v>5</v>
      </c>
      <c r="N5" s="115">
        <v>1</v>
      </c>
      <c r="O5" s="116">
        <v>5</v>
      </c>
      <c r="P5" s="115">
        <v>1</v>
      </c>
      <c r="Q5" s="116">
        <v>5</v>
      </c>
      <c r="R5" s="115">
        <v>1</v>
      </c>
    </row>
    <row r="6" spans="2:18" x14ac:dyDescent="0.3">
      <c r="B6" s="261" t="s">
        <v>1169</v>
      </c>
      <c r="C6" s="262"/>
      <c r="D6" s="262"/>
      <c r="E6" s="262"/>
      <c r="F6" s="262"/>
      <c r="G6" s="262"/>
      <c r="H6" s="262"/>
      <c r="I6" s="262"/>
      <c r="J6" s="263"/>
      <c r="K6" s="116">
        <v>10</v>
      </c>
      <c r="L6" s="115">
        <v>1</v>
      </c>
      <c r="M6" s="116">
        <v>20</v>
      </c>
      <c r="N6" s="115">
        <v>1</v>
      </c>
      <c r="O6" s="116">
        <v>35</v>
      </c>
      <c r="P6" s="115">
        <v>2</v>
      </c>
      <c r="Q6" s="116">
        <v>50</v>
      </c>
      <c r="R6" s="115">
        <v>2</v>
      </c>
    </row>
    <row r="7" spans="2:18" x14ac:dyDescent="0.3">
      <c r="B7" s="264" t="s">
        <v>1168</v>
      </c>
      <c r="C7" s="265"/>
      <c r="D7" s="265"/>
      <c r="E7" s="265"/>
      <c r="F7" s="265"/>
      <c r="G7" s="265"/>
      <c r="H7" s="265"/>
      <c r="I7" s="265"/>
      <c r="J7" s="266"/>
      <c r="K7" s="116">
        <v>10</v>
      </c>
      <c r="L7" s="115">
        <v>0</v>
      </c>
      <c r="M7" s="116">
        <v>25</v>
      </c>
      <c r="N7" s="115">
        <v>1</v>
      </c>
      <c r="O7" s="116">
        <v>35</v>
      </c>
      <c r="P7" s="115">
        <v>2</v>
      </c>
      <c r="Q7" s="116">
        <v>50</v>
      </c>
      <c r="R7" s="115">
        <v>3</v>
      </c>
    </row>
    <row r="8" spans="2:18" x14ac:dyDescent="0.3">
      <c r="B8" s="261" t="s">
        <v>1167</v>
      </c>
      <c r="C8" s="262"/>
      <c r="D8" s="262"/>
      <c r="E8" s="262"/>
      <c r="F8" s="262"/>
      <c r="G8" s="262"/>
      <c r="H8" s="262"/>
      <c r="I8" s="262"/>
      <c r="J8" s="263"/>
      <c r="K8" s="116">
        <v>10</v>
      </c>
      <c r="L8" s="115">
        <v>1</v>
      </c>
      <c r="M8" s="116">
        <v>25</v>
      </c>
      <c r="N8" s="115">
        <v>1</v>
      </c>
      <c r="O8" s="116">
        <v>40</v>
      </c>
      <c r="P8" s="115">
        <v>2</v>
      </c>
      <c r="Q8" s="116">
        <v>45</v>
      </c>
      <c r="R8" s="115">
        <v>2</v>
      </c>
    </row>
    <row r="9" spans="2:18" ht="16.2" thickBot="1" x14ac:dyDescent="0.35">
      <c r="B9" s="258" t="s">
        <v>1166</v>
      </c>
      <c r="C9" s="259"/>
      <c r="D9" s="259"/>
      <c r="E9" s="259"/>
      <c r="F9" s="259"/>
      <c r="G9" s="259"/>
      <c r="H9" s="259"/>
      <c r="I9" s="259"/>
      <c r="J9" s="260"/>
      <c r="K9" s="114">
        <v>10</v>
      </c>
      <c r="L9" s="113">
        <v>0</v>
      </c>
      <c r="M9" s="114">
        <v>20</v>
      </c>
      <c r="N9" s="113">
        <v>1</v>
      </c>
      <c r="O9" s="114">
        <v>30</v>
      </c>
      <c r="P9" s="113">
        <v>1</v>
      </c>
      <c r="Q9" s="114">
        <v>45</v>
      </c>
      <c r="R9" s="113">
        <v>2</v>
      </c>
    </row>
    <row r="10" spans="2:18" ht="16.2" thickBot="1" x14ac:dyDescent="0.35">
      <c r="B10" s="250" t="s">
        <v>1165</v>
      </c>
      <c r="C10" s="251"/>
      <c r="D10" s="251"/>
      <c r="E10" s="251"/>
      <c r="F10" s="251"/>
      <c r="G10" s="251"/>
      <c r="H10" s="251"/>
      <c r="I10" s="251"/>
      <c r="J10" s="252"/>
      <c r="K10" s="112">
        <f t="shared" ref="K10:R10" si="0">SUM(K4:K9)</f>
        <v>50</v>
      </c>
      <c r="L10" s="111">
        <f t="shared" si="0"/>
        <v>3</v>
      </c>
      <c r="M10" s="112">
        <f t="shared" si="0"/>
        <v>100</v>
      </c>
      <c r="N10" s="111">
        <f t="shared" si="0"/>
        <v>5</v>
      </c>
      <c r="O10" s="112">
        <f t="shared" si="0"/>
        <v>150</v>
      </c>
      <c r="P10" s="111">
        <f t="shared" si="0"/>
        <v>8</v>
      </c>
      <c r="Q10" s="112">
        <f t="shared" si="0"/>
        <v>200</v>
      </c>
      <c r="R10" s="111">
        <f t="shared" si="0"/>
        <v>10</v>
      </c>
    </row>
    <row r="11" spans="2:18" ht="21" thickBot="1" x14ac:dyDescent="0.35">
      <c r="B11" s="110" t="s">
        <v>1164</v>
      </c>
      <c r="C11" s="109" t="s">
        <v>1163</v>
      </c>
      <c r="D11" s="108" t="s">
        <v>1162</v>
      </c>
      <c r="E11" s="108" t="s">
        <v>1161</v>
      </c>
      <c r="F11" s="108" t="s">
        <v>1160</v>
      </c>
      <c r="G11" s="108" t="s">
        <v>1159</v>
      </c>
      <c r="H11" s="108" t="s">
        <v>1158</v>
      </c>
      <c r="I11" s="108" t="s">
        <v>1157</v>
      </c>
      <c r="J11" s="107" t="s">
        <v>1180</v>
      </c>
      <c r="K11" s="106" t="s">
        <v>1155</v>
      </c>
      <c r="L11" s="105" t="s">
        <v>1154</v>
      </c>
      <c r="M11" s="106" t="s">
        <v>1155</v>
      </c>
      <c r="N11" s="105" t="s">
        <v>1154</v>
      </c>
      <c r="O11" s="106" t="s">
        <v>1155</v>
      </c>
      <c r="P11" s="105" t="s">
        <v>1154</v>
      </c>
      <c r="Q11" s="106" t="s">
        <v>1155</v>
      </c>
      <c r="R11" s="105" t="s">
        <v>1154</v>
      </c>
    </row>
    <row r="12" spans="2:18" x14ac:dyDescent="0.3">
      <c r="B12" s="104" t="s">
        <v>1146</v>
      </c>
      <c r="C12" s="103" t="s">
        <v>1153</v>
      </c>
      <c r="D12" s="102" t="s">
        <v>895</v>
      </c>
      <c r="E12" s="101">
        <v>432523</v>
      </c>
      <c r="F12" s="101">
        <f t="shared" ref="F12:F73" si="1">E12*G12</f>
        <v>43252.3</v>
      </c>
      <c r="G12" s="100">
        <v>0.1</v>
      </c>
      <c r="H12" s="101">
        <f t="shared" ref="H12:H73" si="2">(E12+F12)*I12</f>
        <v>90397.307000000001</v>
      </c>
      <c r="I12" s="100">
        <v>0.19</v>
      </c>
      <c r="J12" s="146">
        <f t="shared" ref="J12:J18" si="3">+ROUND(E12+F12+H12,0)</f>
        <v>566173</v>
      </c>
      <c r="K12" s="99">
        <v>1</v>
      </c>
      <c r="L12" s="97">
        <f t="shared" ref="L12:L74" si="4">J12*K12</f>
        <v>566173</v>
      </c>
      <c r="M12" s="98">
        <v>1</v>
      </c>
      <c r="N12" s="97">
        <f t="shared" ref="N12:N74" si="5">J12*M12</f>
        <v>566173</v>
      </c>
      <c r="O12" s="98">
        <v>1</v>
      </c>
      <c r="P12" s="97">
        <f t="shared" ref="P12:P74" si="6">J12*O12</f>
        <v>566173</v>
      </c>
      <c r="Q12" s="98">
        <v>2</v>
      </c>
      <c r="R12" s="97">
        <f t="shared" ref="R12:R74" si="7">J12*Q12</f>
        <v>1132346</v>
      </c>
    </row>
    <row r="13" spans="2:18" x14ac:dyDescent="0.3">
      <c r="B13" s="104" t="s">
        <v>1146</v>
      </c>
      <c r="C13" s="103" t="s">
        <v>1152</v>
      </c>
      <c r="D13" s="102" t="s">
        <v>895</v>
      </c>
      <c r="E13" s="101">
        <v>47697</v>
      </c>
      <c r="F13" s="101">
        <f t="shared" si="1"/>
        <v>4769.7</v>
      </c>
      <c r="G13" s="100">
        <v>0.1</v>
      </c>
      <c r="H13" s="101">
        <f t="shared" si="2"/>
        <v>9968.6729999999989</v>
      </c>
      <c r="I13" s="100">
        <v>0.19</v>
      </c>
      <c r="J13" s="146">
        <f t="shared" si="3"/>
        <v>62435</v>
      </c>
      <c r="K13" s="99">
        <v>1</v>
      </c>
      <c r="L13" s="97">
        <f t="shared" si="4"/>
        <v>62435</v>
      </c>
      <c r="M13" s="98">
        <v>1</v>
      </c>
      <c r="N13" s="97">
        <f t="shared" si="5"/>
        <v>62435</v>
      </c>
      <c r="O13" s="98">
        <v>1</v>
      </c>
      <c r="P13" s="97">
        <f t="shared" si="6"/>
        <v>62435</v>
      </c>
      <c r="Q13" s="98">
        <v>2</v>
      </c>
      <c r="R13" s="97">
        <f t="shared" si="7"/>
        <v>124870</v>
      </c>
    </row>
    <row r="14" spans="2:18" x14ac:dyDescent="0.3">
      <c r="B14" s="104" t="s">
        <v>1146</v>
      </c>
      <c r="C14" s="103" t="s">
        <v>1151</v>
      </c>
      <c r="D14" s="102" t="s">
        <v>895</v>
      </c>
      <c r="E14" s="101">
        <v>122186</v>
      </c>
      <c r="F14" s="101">
        <f t="shared" si="1"/>
        <v>12218.6</v>
      </c>
      <c r="G14" s="100">
        <v>0.1</v>
      </c>
      <c r="H14" s="101">
        <f t="shared" si="2"/>
        <v>25536.874</v>
      </c>
      <c r="I14" s="100">
        <v>0.19</v>
      </c>
      <c r="J14" s="146">
        <f t="shared" si="3"/>
        <v>159941</v>
      </c>
      <c r="K14" s="99">
        <v>1</v>
      </c>
      <c r="L14" s="97">
        <f t="shared" si="4"/>
        <v>159941</v>
      </c>
      <c r="M14" s="98">
        <v>1</v>
      </c>
      <c r="N14" s="97">
        <f t="shared" si="5"/>
        <v>159941</v>
      </c>
      <c r="O14" s="98">
        <v>1</v>
      </c>
      <c r="P14" s="97">
        <f t="shared" si="6"/>
        <v>159941</v>
      </c>
      <c r="Q14" s="98">
        <v>2</v>
      </c>
      <c r="R14" s="97">
        <f t="shared" si="7"/>
        <v>319882</v>
      </c>
    </row>
    <row r="15" spans="2:18" x14ac:dyDescent="0.3">
      <c r="B15" s="104" t="s">
        <v>1146</v>
      </c>
      <c r="C15" s="103" t="s">
        <v>1150</v>
      </c>
      <c r="D15" s="102" t="s">
        <v>895</v>
      </c>
      <c r="E15" s="101">
        <v>24090</v>
      </c>
      <c r="F15" s="101">
        <f t="shared" si="1"/>
        <v>2409</v>
      </c>
      <c r="G15" s="100">
        <v>0.1</v>
      </c>
      <c r="H15" s="101">
        <f t="shared" si="2"/>
        <v>5034.8100000000004</v>
      </c>
      <c r="I15" s="100">
        <v>0.19</v>
      </c>
      <c r="J15" s="146">
        <f t="shared" si="3"/>
        <v>31534</v>
      </c>
      <c r="K15" s="99">
        <v>3</v>
      </c>
      <c r="L15" s="97">
        <f t="shared" si="4"/>
        <v>94602</v>
      </c>
      <c r="M15" s="98">
        <v>5</v>
      </c>
      <c r="N15" s="97">
        <f t="shared" si="5"/>
        <v>157670</v>
      </c>
      <c r="O15" s="98">
        <v>8</v>
      </c>
      <c r="P15" s="97">
        <f t="shared" si="6"/>
        <v>252272</v>
      </c>
      <c r="Q15" s="98">
        <v>10</v>
      </c>
      <c r="R15" s="97">
        <f t="shared" si="7"/>
        <v>315340</v>
      </c>
    </row>
    <row r="16" spans="2:18" ht="20.399999999999999" x14ac:dyDescent="0.3">
      <c r="B16" s="104" t="s">
        <v>1146</v>
      </c>
      <c r="C16" s="103" t="s">
        <v>1149</v>
      </c>
      <c r="D16" s="102" t="s">
        <v>1009</v>
      </c>
      <c r="E16" s="101">
        <v>134222</v>
      </c>
      <c r="F16" s="101">
        <f t="shared" si="1"/>
        <v>13422.2</v>
      </c>
      <c r="G16" s="100">
        <v>0.1</v>
      </c>
      <c r="H16" s="101">
        <f t="shared" si="2"/>
        <v>28052.398000000001</v>
      </c>
      <c r="I16" s="100">
        <v>0.19</v>
      </c>
      <c r="J16" s="146">
        <f t="shared" si="3"/>
        <v>175697</v>
      </c>
      <c r="K16" s="99">
        <v>3</v>
      </c>
      <c r="L16" s="97">
        <f t="shared" si="4"/>
        <v>527091</v>
      </c>
      <c r="M16" s="98">
        <v>5</v>
      </c>
      <c r="N16" s="97">
        <f t="shared" si="5"/>
        <v>878485</v>
      </c>
      <c r="O16" s="98">
        <v>8</v>
      </c>
      <c r="P16" s="97">
        <f t="shared" si="6"/>
        <v>1405576</v>
      </c>
      <c r="Q16" s="98">
        <v>10</v>
      </c>
      <c r="R16" s="97">
        <f t="shared" si="7"/>
        <v>1756970</v>
      </c>
    </row>
    <row r="17" spans="2:18" x14ac:dyDescent="0.3">
      <c r="B17" s="104" t="s">
        <v>1146</v>
      </c>
      <c r="C17" s="103" t="s">
        <v>1148</v>
      </c>
      <c r="D17" s="102" t="s">
        <v>1147</v>
      </c>
      <c r="E17" s="101">
        <v>73739</v>
      </c>
      <c r="F17" s="101">
        <f t="shared" si="1"/>
        <v>7373.9000000000005</v>
      </c>
      <c r="G17" s="100">
        <v>0.1</v>
      </c>
      <c r="H17" s="101">
        <f t="shared" si="2"/>
        <v>15411.450999999999</v>
      </c>
      <c r="I17" s="100">
        <v>0.19</v>
      </c>
      <c r="J17" s="146">
        <f t="shared" si="3"/>
        <v>96524</v>
      </c>
      <c r="K17" s="99">
        <v>1</v>
      </c>
      <c r="L17" s="97">
        <f t="shared" si="4"/>
        <v>96524</v>
      </c>
      <c r="M17" s="98">
        <v>1</v>
      </c>
      <c r="N17" s="97">
        <f t="shared" si="5"/>
        <v>96524</v>
      </c>
      <c r="O17" s="98">
        <v>1</v>
      </c>
      <c r="P17" s="97">
        <f t="shared" si="6"/>
        <v>96524</v>
      </c>
      <c r="Q17" s="98">
        <v>1</v>
      </c>
      <c r="R17" s="97">
        <f t="shared" si="7"/>
        <v>96524</v>
      </c>
    </row>
    <row r="18" spans="2:18" x14ac:dyDescent="0.3">
      <c r="B18" s="104" t="s">
        <v>1146</v>
      </c>
      <c r="C18" s="103" t="s">
        <v>1145</v>
      </c>
      <c r="D18" s="102" t="s">
        <v>1009</v>
      </c>
      <c r="E18" s="101">
        <v>391210</v>
      </c>
      <c r="F18" s="101">
        <f t="shared" si="1"/>
        <v>39121</v>
      </c>
      <c r="G18" s="100">
        <v>0.1</v>
      </c>
      <c r="H18" s="101">
        <f t="shared" si="2"/>
        <v>81762.89</v>
      </c>
      <c r="I18" s="100">
        <v>0.19</v>
      </c>
      <c r="J18" s="146">
        <f t="shared" si="3"/>
        <v>512094</v>
      </c>
      <c r="K18" s="99">
        <v>2</v>
      </c>
      <c r="L18" s="97">
        <f t="shared" si="4"/>
        <v>1024188</v>
      </c>
      <c r="M18" s="98">
        <v>2</v>
      </c>
      <c r="N18" s="97">
        <f t="shared" si="5"/>
        <v>1024188</v>
      </c>
      <c r="O18" s="98">
        <v>2</v>
      </c>
      <c r="P18" s="97">
        <f t="shared" si="6"/>
        <v>1024188</v>
      </c>
      <c r="Q18" s="98">
        <v>2</v>
      </c>
      <c r="R18" s="97">
        <f t="shared" si="7"/>
        <v>1024188</v>
      </c>
    </row>
    <row r="19" spans="2:18" x14ac:dyDescent="0.3">
      <c r="B19" s="75" t="s">
        <v>1084</v>
      </c>
      <c r="C19" s="96" t="s">
        <v>1144</v>
      </c>
      <c r="D19" s="95" t="s">
        <v>895</v>
      </c>
      <c r="E19" s="94">
        <v>256048</v>
      </c>
      <c r="F19" s="94">
        <f t="shared" si="1"/>
        <v>25604.800000000003</v>
      </c>
      <c r="G19" s="93">
        <v>0.1</v>
      </c>
      <c r="H19" s="94">
        <f t="shared" si="2"/>
        <v>53514.031999999999</v>
      </c>
      <c r="I19" s="93">
        <v>0.19</v>
      </c>
      <c r="J19" s="150">
        <f>ROUND(E19+F19+H19,0)</f>
        <v>335167</v>
      </c>
      <c r="K19" s="70">
        <v>1</v>
      </c>
      <c r="L19" s="92">
        <f t="shared" si="4"/>
        <v>335167</v>
      </c>
      <c r="M19" s="69">
        <v>1</v>
      </c>
      <c r="N19" s="92">
        <f t="shared" si="5"/>
        <v>335167</v>
      </c>
      <c r="O19" s="69">
        <v>1</v>
      </c>
      <c r="P19" s="92">
        <f t="shared" si="6"/>
        <v>335167</v>
      </c>
      <c r="Q19" s="69">
        <v>2</v>
      </c>
      <c r="R19" s="92">
        <f t="shared" si="7"/>
        <v>670334</v>
      </c>
    </row>
    <row r="20" spans="2:18" x14ac:dyDescent="0.3">
      <c r="B20" s="75" t="s">
        <v>1084</v>
      </c>
      <c r="C20" s="74" t="s">
        <v>1143</v>
      </c>
      <c r="D20" s="73" t="s">
        <v>895</v>
      </c>
      <c r="E20" s="72">
        <v>64049</v>
      </c>
      <c r="F20" s="72">
        <f t="shared" si="1"/>
        <v>6404.9000000000005</v>
      </c>
      <c r="G20" s="71">
        <v>0.1</v>
      </c>
      <c r="H20" s="72">
        <f t="shared" si="2"/>
        <v>13386.240999999998</v>
      </c>
      <c r="I20" s="71">
        <v>0.19</v>
      </c>
      <c r="J20" s="150">
        <f t="shared" ref="J20:J78" si="8">ROUND(E20+F20+H20,0)</f>
        <v>83840</v>
      </c>
      <c r="K20" s="70">
        <v>1</v>
      </c>
      <c r="L20" s="68">
        <f t="shared" si="4"/>
        <v>83840</v>
      </c>
      <c r="M20" s="69">
        <v>1</v>
      </c>
      <c r="N20" s="68">
        <f t="shared" si="5"/>
        <v>83840</v>
      </c>
      <c r="O20" s="69">
        <v>1</v>
      </c>
      <c r="P20" s="68">
        <f t="shared" si="6"/>
        <v>83840</v>
      </c>
      <c r="Q20" s="69">
        <v>2</v>
      </c>
      <c r="R20" s="68">
        <f t="shared" si="7"/>
        <v>167680</v>
      </c>
    </row>
    <row r="21" spans="2:18" x14ac:dyDescent="0.3">
      <c r="B21" s="75" t="s">
        <v>1084</v>
      </c>
      <c r="C21" s="74" t="s">
        <v>1142</v>
      </c>
      <c r="D21" s="73" t="s">
        <v>895</v>
      </c>
      <c r="E21" s="72">
        <v>259981</v>
      </c>
      <c r="F21" s="72">
        <f t="shared" si="1"/>
        <v>25998.100000000002</v>
      </c>
      <c r="G21" s="71">
        <v>0.1</v>
      </c>
      <c r="H21" s="72">
        <f t="shared" si="2"/>
        <v>54336.028999999995</v>
      </c>
      <c r="I21" s="71">
        <v>0.19</v>
      </c>
      <c r="J21" s="150">
        <f t="shared" si="8"/>
        <v>340315</v>
      </c>
      <c r="K21" s="70">
        <v>1</v>
      </c>
      <c r="L21" s="68">
        <f t="shared" si="4"/>
        <v>340315</v>
      </c>
      <c r="M21" s="69">
        <v>1</v>
      </c>
      <c r="N21" s="68">
        <f t="shared" si="5"/>
        <v>340315</v>
      </c>
      <c r="O21" s="69">
        <v>1</v>
      </c>
      <c r="P21" s="68">
        <f t="shared" si="6"/>
        <v>340315</v>
      </c>
      <c r="Q21" s="69">
        <v>2</v>
      </c>
      <c r="R21" s="68">
        <f t="shared" si="7"/>
        <v>680630</v>
      </c>
    </row>
    <row r="22" spans="2:18" x14ac:dyDescent="0.3">
      <c r="B22" s="75" t="s">
        <v>1084</v>
      </c>
      <c r="C22" s="74" t="s">
        <v>1141</v>
      </c>
      <c r="D22" s="73" t="s">
        <v>895</v>
      </c>
      <c r="E22" s="72">
        <v>196678</v>
      </c>
      <c r="F22" s="72">
        <f t="shared" si="1"/>
        <v>19667.800000000003</v>
      </c>
      <c r="G22" s="71">
        <v>0.1</v>
      </c>
      <c r="H22" s="72">
        <f t="shared" si="2"/>
        <v>41105.701999999997</v>
      </c>
      <c r="I22" s="71">
        <v>0.19</v>
      </c>
      <c r="J22" s="150">
        <f t="shared" si="8"/>
        <v>257452</v>
      </c>
      <c r="K22" s="70">
        <v>1</v>
      </c>
      <c r="L22" s="68">
        <f t="shared" si="4"/>
        <v>257452</v>
      </c>
      <c r="M22" s="69">
        <v>1</v>
      </c>
      <c r="N22" s="68">
        <f t="shared" si="5"/>
        <v>257452</v>
      </c>
      <c r="O22" s="69">
        <v>1</v>
      </c>
      <c r="P22" s="68">
        <f t="shared" si="6"/>
        <v>257452</v>
      </c>
      <c r="Q22" s="69">
        <v>1</v>
      </c>
      <c r="R22" s="68">
        <f t="shared" si="7"/>
        <v>257452</v>
      </c>
    </row>
    <row r="23" spans="2:18" x14ac:dyDescent="0.3">
      <c r="B23" s="75" t="s">
        <v>1084</v>
      </c>
      <c r="C23" s="74" t="s">
        <v>1140</v>
      </c>
      <c r="D23" s="73" t="s">
        <v>895</v>
      </c>
      <c r="E23" s="72">
        <v>71478</v>
      </c>
      <c r="F23" s="72">
        <f t="shared" si="1"/>
        <v>7147.8</v>
      </c>
      <c r="G23" s="71">
        <v>0.1</v>
      </c>
      <c r="H23" s="72">
        <f t="shared" si="2"/>
        <v>14938.902</v>
      </c>
      <c r="I23" s="71">
        <v>0.19</v>
      </c>
      <c r="J23" s="150">
        <f t="shared" si="8"/>
        <v>93565</v>
      </c>
      <c r="K23" s="70">
        <v>1</v>
      </c>
      <c r="L23" s="68">
        <f t="shared" si="4"/>
        <v>93565</v>
      </c>
      <c r="M23" s="69">
        <v>1</v>
      </c>
      <c r="N23" s="68">
        <f t="shared" si="5"/>
        <v>93565</v>
      </c>
      <c r="O23" s="69">
        <v>1</v>
      </c>
      <c r="P23" s="68">
        <f t="shared" si="6"/>
        <v>93565</v>
      </c>
      <c r="Q23" s="69">
        <v>2</v>
      </c>
      <c r="R23" s="68">
        <f t="shared" si="7"/>
        <v>187130</v>
      </c>
    </row>
    <row r="24" spans="2:18" x14ac:dyDescent="0.3">
      <c r="B24" s="75" t="s">
        <v>1084</v>
      </c>
      <c r="C24" s="74" t="s">
        <v>1139</v>
      </c>
      <c r="D24" s="73" t="s">
        <v>895</v>
      </c>
      <c r="E24" s="72">
        <v>80854</v>
      </c>
      <c r="F24" s="72">
        <f t="shared" si="1"/>
        <v>8085.4000000000005</v>
      </c>
      <c r="G24" s="71">
        <v>0.1</v>
      </c>
      <c r="H24" s="72">
        <f t="shared" si="2"/>
        <v>16898.486000000001</v>
      </c>
      <c r="I24" s="71">
        <v>0.19</v>
      </c>
      <c r="J24" s="150">
        <f t="shared" si="8"/>
        <v>105838</v>
      </c>
      <c r="K24" s="70">
        <v>1</v>
      </c>
      <c r="L24" s="68">
        <f t="shared" si="4"/>
        <v>105838</v>
      </c>
      <c r="M24" s="69">
        <v>1</v>
      </c>
      <c r="N24" s="68">
        <f t="shared" si="5"/>
        <v>105838</v>
      </c>
      <c r="O24" s="69">
        <v>1</v>
      </c>
      <c r="P24" s="68">
        <f t="shared" si="6"/>
        <v>105838</v>
      </c>
      <c r="Q24" s="69">
        <v>2</v>
      </c>
      <c r="R24" s="68">
        <f t="shared" si="7"/>
        <v>211676</v>
      </c>
    </row>
    <row r="25" spans="2:18" x14ac:dyDescent="0.3">
      <c r="B25" s="75" t="s">
        <v>1084</v>
      </c>
      <c r="C25" s="74" t="s">
        <v>1138</v>
      </c>
      <c r="D25" s="73" t="s">
        <v>895</v>
      </c>
      <c r="E25" s="72">
        <v>134297</v>
      </c>
      <c r="F25" s="72">
        <f t="shared" si="1"/>
        <v>13429.7</v>
      </c>
      <c r="G25" s="71">
        <v>0.1</v>
      </c>
      <c r="H25" s="72">
        <f t="shared" si="2"/>
        <v>28068.073000000004</v>
      </c>
      <c r="I25" s="71">
        <v>0.19</v>
      </c>
      <c r="J25" s="150">
        <f t="shared" si="8"/>
        <v>175795</v>
      </c>
      <c r="K25" s="70">
        <v>1</v>
      </c>
      <c r="L25" s="68">
        <f t="shared" si="4"/>
        <v>175795</v>
      </c>
      <c r="M25" s="69">
        <v>1</v>
      </c>
      <c r="N25" s="68">
        <f t="shared" si="5"/>
        <v>175795</v>
      </c>
      <c r="O25" s="69">
        <v>1</v>
      </c>
      <c r="P25" s="68">
        <f t="shared" si="6"/>
        <v>175795</v>
      </c>
      <c r="Q25" s="69">
        <v>2</v>
      </c>
      <c r="R25" s="68">
        <f t="shared" si="7"/>
        <v>351590</v>
      </c>
    </row>
    <row r="26" spans="2:18" x14ac:dyDescent="0.3">
      <c r="B26" s="75" t="s">
        <v>1084</v>
      </c>
      <c r="C26" s="74" t="s">
        <v>1137</v>
      </c>
      <c r="D26" s="73" t="s">
        <v>895</v>
      </c>
      <c r="E26" s="72">
        <v>311734</v>
      </c>
      <c r="F26" s="72">
        <f t="shared" si="1"/>
        <v>31173.4</v>
      </c>
      <c r="G26" s="71">
        <v>0.1</v>
      </c>
      <c r="H26" s="72">
        <f t="shared" si="2"/>
        <v>65152.406000000003</v>
      </c>
      <c r="I26" s="71">
        <v>0.19</v>
      </c>
      <c r="J26" s="150">
        <f t="shared" si="8"/>
        <v>408060</v>
      </c>
      <c r="K26" s="70">
        <v>1</v>
      </c>
      <c r="L26" s="68">
        <f t="shared" si="4"/>
        <v>408060</v>
      </c>
      <c r="M26" s="69">
        <v>1</v>
      </c>
      <c r="N26" s="68">
        <f t="shared" si="5"/>
        <v>408060</v>
      </c>
      <c r="O26" s="69">
        <v>1</v>
      </c>
      <c r="P26" s="68">
        <f t="shared" si="6"/>
        <v>408060</v>
      </c>
      <c r="Q26" s="69">
        <v>2</v>
      </c>
      <c r="R26" s="68">
        <f t="shared" si="7"/>
        <v>816120</v>
      </c>
    </row>
    <row r="27" spans="2:18" x14ac:dyDescent="0.3">
      <c r="B27" s="75" t="s">
        <v>1084</v>
      </c>
      <c r="C27" s="74" t="s">
        <v>1136</v>
      </c>
      <c r="D27" s="73" t="s">
        <v>895</v>
      </c>
      <c r="E27" s="72">
        <v>60957</v>
      </c>
      <c r="F27" s="72">
        <f t="shared" si="1"/>
        <v>6095.7000000000007</v>
      </c>
      <c r="G27" s="71">
        <v>0.1</v>
      </c>
      <c r="H27" s="72">
        <f t="shared" si="2"/>
        <v>12740.012999999999</v>
      </c>
      <c r="I27" s="71">
        <v>0.19</v>
      </c>
      <c r="J27" s="150">
        <f t="shared" si="8"/>
        <v>79793</v>
      </c>
      <c r="K27" s="70">
        <v>1</v>
      </c>
      <c r="L27" s="68">
        <f t="shared" si="4"/>
        <v>79793</v>
      </c>
      <c r="M27" s="69">
        <v>1</v>
      </c>
      <c r="N27" s="68">
        <f t="shared" si="5"/>
        <v>79793</v>
      </c>
      <c r="O27" s="69">
        <v>1</v>
      </c>
      <c r="P27" s="68">
        <f t="shared" si="6"/>
        <v>79793</v>
      </c>
      <c r="Q27" s="69">
        <v>2</v>
      </c>
      <c r="R27" s="68">
        <f t="shared" si="7"/>
        <v>159586</v>
      </c>
    </row>
    <row r="28" spans="2:18" x14ac:dyDescent="0.3">
      <c r="B28" s="75" t="s">
        <v>1084</v>
      </c>
      <c r="C28" s="74" t="s">
        <v>1135</v>
      </c>
      <c r="D28" s="73" t="s">
        <v>895</v>
      </c>
      <c r="E28" s="72">
        <v>66236</v>
      </c>
      <c r="F28" s="72">
        <f t="shared" si="1"/>
        <v>6623.6</v>
      </c>
      <c r="G28" s="71">
        <v>0.1</v>
      </c>
      <c r="H28" s="72">
        <f t="shared" si="2"/>
        <v>13843.324000000001</v>
      </c>
      <c r="I28" s="71">
        <v>0.19</v>
      </c>
      <c r="J28" s="150">
        <f t="shared" si="8"/>
        <v>86703</v>
      </c>
      <c r="K28" s="70">
        <v>1</v>
      </c>
      <c r="L28" s="68">
        <f t="shared" si="4"/>
        <v>86703</v>
      </c>
      <c r="M28" s="69">
        <v>1</v>
      </c>
      <c r="N28" s="68">
        <f t="shared" si="5"/>
        <v>86703</v>
      </c>
      <c r="O28" s="69">
        <v>1</v>
      </c>
      <c r="P28" s="68">
        <f t="shared" si="6"/>
        <v>86703</v>
      </c>
      <c r="Q28" s="69">
        <v>2</v>
      </c>
      <c r="R28" s="68">
        <f t="shared" si="7"/>
        <v>173406</v>
      </c>
    </row>
    <row r="29" spans="2:18" x14ac:dyDescent="0.3">
      <c r="B29" s="75" t="s">
        <v>1084</v>
      </c>
      <c r="C29" s="74" t="s">
        <v>1134</v>
      </c>
      <c r="D29" s="73" t="s">
        <v>1009</v>
      </c>
      <c r="E29" s="72">
        <v>284770</v>
      </c>
      <c r="F29" s="72">
        <f t="shared" si="1"/>
        <v>28477</v>
      </c>
      <c r="G29" s="71">
        <v>0.1</v>
      </c>
      <c r="H29" s="72">
        <f t="shared" si="2"/>
        <v>59516.93</v>
      </c>
      <c r="I29" s="71">
        <v>0.19</v>
      </c>
      <c r="J29" s="150">
        <f t="shared" si="8"/>
        <v>372764</v>
      </c>
      <c r="K29" s="70">
        <v>1</v>
      </c>
      <c r="L29" s="68">
        <f t="shared" si="4"/>
        <v>372764</v>
      </c>
      <c r="M29" s="69">
        <v>1</v>
      </c>
      <c r="N29" s="68">
        <f t="shared" si="5"/>
        <v>372764</v>
      </c>
      <c r="O29" s="69">
        <v>1</v>
      </c>
      <c r="P29" s="68">
        <f t="shared" si="6"/>
        <v>372764</v>
      </c>
      <c r="Q29" s="69">
        <v>2</v>
      </c>
      <c r="R29" s="68">
        <f t="shared" si="7"/>
        <v>745528</v>
      </c>
    </row>
    <row r="30" spans="2:18" x14ac:dyDescent="0.3">
      <c r="B30" s="75" t="s">
        <v>1084</v>
      </c>
      <c r="C30" s="74" t="s">
        <v>1133</v>
      </c>
      <c r="D30" s="73" t="s">
        <v>895</v>
      </c>
      <c r="E30" s="72">
        <v>3154</v>
      </c>
      <c r="F30" s="72">
        <f t="shared" si="1"/>
        <v>315.40000000000003</v>
      </c>
      <c r="G30" s="71">
        <v>0.1</v>
      </c>
      <c r="H30" s="72">
        <f t="shared" si="2"/>
        <v>659.18600000000004</v>
      </c>
      <c r="I30" s="71">
        <v>0.19</v>
      </c>
      <c r="J30" s="150">
        <f t="shared" si="8"/>
        <v>4129</v>
      </c>
      <c r="K30" s="70">
        <v>30</v>
      </c>
      <c r="L30" s="68">
        <f t="shared" si="4"/>
        <v>123870</v>
      </c>
      <c r="M30" s="69">
        <v>70</v>
      </c>
      <c r="N30" s="68">
        <f t="shared" si="5"/>
        <v>289030</v>
      </c>
      <c r="O30" s="69">
        <v>105</v>
      </c>
      <c r="P30" s="68">
        <f t="shared" si="6"/>
        <v>433545</v>
      </c>
      <c r="Q30" s="69">
        <v>140</v>
      </c>
      <c r="R30" s="68">
        <f t="shared" si="7"/>
        <v>578060</v>
      </c>
    </row>
    <row r="31" spans="2:18" ht="19.2" x14ac:dyDescent="0.3">
      <c r="B31" s="75" t="s">
        <v>1084</v>
      </c>
      <c r="C31" s="91" t="s">
        <v>1132</v>
      </c>
      <c r="D31" s="90" t="s">
        <v>895</v>
      </c>
      <c r="E31" s="89">
        <v>2764</v>
      </c>
      <c r="F31" s="89">
        <f t="shared" si="1"/>
        <v>276.40000000000003</v>
      </c>
      <c r="G31" s="88">
        <v>0.1</v>
      </c>
      <c r="H31" s="89">
        <f t="shared" si="2"/>
        <v>577.67600000000004</v>
      </c>
      <c r="I31" s="88">
        <v>0.19</v>
      </c>
      <c r="J31" s="150">
        <f t="shared" si="8"/>
        <v>3618</v>
      </c>
      <c r="K31" s="70">
        <v>15</v>
      </c>
      <c r="L31" s="87">
        <f t="shared" si="4"/>
        <v>54270</v>
      </c>
      <c r="M31" s="69">
        <v>25</v>
      </c>
      <c r="N31" s="87">
        <f t="shared" si="5"/>
        <v>90450</v>
      </c>
      <c r="O31" s="69">
        <v>40</v>
      </c>
      <c r="P31" s="87">
        <f t="shared" si="6"/>
        <v>144720</v>
      </c>
      <c r="Q31" s="69">
        <v>55</v>
      </c>
      <c r="R31" s="87">
        <f t="shared" si="7"/>
        <v>198990</v>
      </c>
    </row>
    <row r="32" spans="2:18" x14ac:dyDescent="0.3">
      <c r="B32" s="75" t="s">
        <v>1084</v>
      </c>
      <c r="C32" s="86" t="s">
        <v>1131</v>
      </c>
      <c r="D32" s="85" t="s">
        <v>895</v>
      </c>
      <c r="E32" s="84">
        <v>14976</v>
      </c>
      <c r="F32" s="84">
        <f t="shared" si="1"/>
        <v>1497.6000000000001</v>
      </c>
      <c r="G32" s="83">
        <v>0.1</v>
      </c>
      <c r="H32" s="84">
        <f t="shared" si="2"/>
        <v>3129.9839999999999</v>
      </c>
      <c r="I32" s="83">
        <v>0.19</v>
      </c>
      <c r="J32" s="150">
        <f t="shared" si="8"/>
        <v>19604</v>
      </c>
      <c r="K32" s="70">
        <v>5</v>
      </c>
      <c r="L32" s="82">
        <f t="shared" si="4"/>
        <v>98020</v>
      </c>
      <c r="M32" s="69">
        <v>5</v>
      </c>
      <c r="N32" s="82">
        <f t="shared" si="5"/>
        <v>98020</v>
      </c>
      <c r="O32" s="69">
        <v>5</v>
      </c>
      <c r="P32" s="82">
        <f t="shared" si="6"/>
        <v>98020</v>
      </c>
      <c r="Q32" s="69">
        <v>5</v>
      </c>
      <c r="R32" s="82">
        <f t="shared" si="7"/>
        <v>98020</v>
      </c>
    </row>
    <row r="33" spans="2:18" x14ac:dyDescent="0.3">
      <c r="B33" s="75" t="s">
        <v>1084</v>
      </c>
      <c r="C33" s="74" t="s">
        <v>1130</v>
      </c>
      <c r="D33" s="73" t="s">
        <v>932</v>
      </c>
      <c r="E33" s="72">
        <v>34082</v>
      </c>
      <c r="F33" s="72">
        <f t="shared" si="1"/>
        <v>3408.2000000000003</v>
      </c>
      <c r="G33" s="71">
        <v>0.1</v>
      </c>
      <c r="H33" s="72">
        <f t="shared" si="2"/>
        <v>7123.1379999999999</v>
      </c>
      <c r="I33" s="71">
        <v>0.19</v>
      </c>
      <c r="J33" s="150">
        <f t="shared" si="8"/>
        <v>44613</v>
      </c>
      <c r="K33" s="70">
        <v>8</v>
      </c>
      <c r="L33" s="68">
        <f t="shared" si="4"/>
        <v>356904</v>
      </c>
      <c r="M33" s="69">
        <v>8</v>
      </c>
      <c r="N33" s="68">
        <f t="shared" si="5"/>
        <v>356904</v>
      </c>
      <c r="O33" s="69">
        <v>16</v>
      </c>
      <c r="P33" s="68">
        <f t="shared" si="6"/>
        <v>713808</v>
      </c>
      <c r="Q33" s="69">
        <v>16</v>
      </c>
      <c r="R33" s="68">
        <f t="shared" si="7"/>
        <v>713808</v>
      </c>
    </row>
    <row r="34" spans="2:18" x14ac:dyDescent="0.3">
      <c r="B34" s="75" t="s">
        <v>1084</v>
      </c>
      <c r="C34" s="74" t="s">
        <v>1129</v>
      </c>
      <c r="D34" s="73" t="s">
        <v>895</v>
      </c>
      <c r="E34" s="72">
        <v>116217</v>
      </c>
      <c r="F34" s="72">
        <f t="shared" si="1"/>
        <v>11621.7</v>
      </c>
      <c r="G34" s="71">
        <v>0.1</v>
      </c>
      <c r="H34" s="72">
        <f t="shared" si="2"/>
        <v>24289.352999999999</v>
      </c>
      <c r="I34" s="71">
        <v>0.19</v>
      </c>
      <c r="J34" s="150">
        <f t="shared" si="8"/>
        <v>152128</v>
      </c>
      <c r="K34" s="70">
        <v>1</v>
      </c>
      <c r="L34" s="68">
        <f t="shared" si="4"/>
        <v>152128</v>
      </c>
      <c r="M34" s="69">
        <v>1</v>
      </c>
      <c r="N34" s="68">
        <f t="shared" si="5"/>
        <v>152128</v>
      </c>
      <c r="O34" s="69">
        <v>1</v>
      </c>
      <c r="P34" s="68">
        <f t="shared" si="6"/>
        <v>152128</v>
      </c>
      <c r="Q34" s="69">
        <v>1</v>
      </c>
      <c r="R34" s="68">
        <f t="shared" si="7"/>
        <v>152128</v>
      </c>
    </row>
    <row r="35" spans="2:18" x14ac:dyDescent="0.3">
      <c r="B35" s="81" t="s">
        <v>1084</v>
      </c>
      <c r="C35" s="80" t="s">
        <v>1128</v>
      </c>
      <c r="D35" s="79" t="s">
        <v>895</v>
      </c>
      <c r="E35" s="78">
        <v>846523</v>
      </c>
      <c r="F35" s="78">
        <f t="shared" si="1"/>
        <v>84652.3</v>
      </c>
      <c r="G35" s="77">
        <v>0.1</v>
      </c>
      <c r="H35" s="78">
        <f t="shared" si="2"/>
        <v>176923.307</v>
      </c>
      <c r="I35" s="77">
        <v>0.19</v>
      </c>
      <c r="J35" s="150">
        <f t="shared" si="8"/>
        <v>1108099</v>
      </c>
      <c r="K35" s="70">
        <v>0</v>
      </c>
      <c r="L35" s="76">
        <f t="shared" si="4"/>
        <v>0</v>
      </c>
      <c r="M35" s="69">
        <v>0</v>
      </c>
      <c r="N35" s="76">
        <f t="shared" si="5"/>
        <v>0</v>
      </c>
      <c r="O35" s="69">
        <v>0</v>
      </c>
      <c r="P35" s="76">
        <f t="shared" si="6"/>
        <v>0</v>
      </c>
      <c r="Q35" s="69">
        <v>1</v>
      </c>
      <c r="R35" s="76">
        <f t="shared" si="7"/>
        <v>1108099</v>
      </c>
    </row>
    <row r="36" spans="2:18" x14ac:dyDescent="0.3">
      <c r="B36" s="75" t="s">
        <v>1084</v>
      </c>
      <c r="C36" s="74" t="s">
        <v>1127</v>
      </c>
      <c r="D36" s="73" t="s">
        <v>895</v>
      </c>
      <c r="E36" s="72">
        <v>12959202</v>
      </c>
      <c r="F36" s="72">
        <f t="shared" si="1"/>
        <v>1295920.2000000002</v>
      </c>
      <c r="G36" s="71">
        <v>0.1</v>
      </c>
      <c r="H36" s="72">
        <f t="shared" si="2"/>
        <v>2708473.2179999999</v>
      </c>
      <c r="I36" s="71">
        <v>0.19</v>
      </c>
      <c r="J36" s="150">
        <f t="shared" si="8"/>
        <v>16963595</v>
      </c>
      <c r="K36" s="70">
        <v>1</v>
      </c>
      <c r="L36" s="68">
        <f t="shared" si="4"/>
        <v>16963595</v>
      </c>
      <c r="M36" s="69">
        <v>1</v>
      </c>
      <c r="N36" s="68">
        <f t="shared" si="5"/>
        <v>16963595</v>
      </c>
      <c r="O36" s="69">
        <v>1</v>
      </c>
      <c r="P36" s="68">
        <f t="shared" si="6"/>
        <v>16963595</v>
      </c>
      <c r="Q36" s="69">
        <v>0</v>
      </c>
      <c r="R36" s="68">
        <f t="shared" si="7"/>
        <v>0</v>
      </c>
    </row>
    <row r="37" spans="2:18" x14ac:dyDescent="0.3">
      <c r="B37" s="75" t="s">
        <v>1084</v>
      </c>
      <c r="C37" s="74" t="s">
        <v>1126</v>
      </c>
      <c r="D37" s="73" t="s">
        <v>895</v>
      </c>
      <c r="E37" s="72">
        <v>15016346</v>
      </c>
      <c r="F37" s="72">
        <f t="shared" si="1"/>
        <v>1501634.6</v>
      </c>
      <c r="G37" s="71">
        <v>0.1</v>
      </c>
      <c r="H37" s="72">
        <f t="shared" si="2"/>
        <v>3138416.3139999998</v>
      </c>
      <c r="I37" s="71">
        <v>0.19</v>
      </c>
      <c r="J37" s="150">
        <f t="shared" si="8"/>
        <v>19656397</v>
      </c>
      <c r="K37" s="70">
        <v>0</v>
      </c>
      <c r="L37" s="68">
        <f t="shared" si="4"/>
        <v>0</v>
      </c>
      <c r="M37" s="69">
        <v>0</v>
      </c>
      <c r="N37" s="68">
        <f t="shared" si="5"/>
        <v>0</v>
      </c>
      <c r="O37" s="69">
        <v>0</v>
      </c>
      <c r="P37" s="68">
        <f t="shared" si="6"/>
        <v>0</v>
      </c>
      <c r="Q37" s="69">
        <v>1</v>
      </c>
      <c r="R37" s="68">
        <f t="shared" si="7"/>
        <v>19656397</v>
      </c>
    </row>
    <row r="38" spans="2:18" x14ac:dyDescent="0.3">
      <c r="B38" s="75" t="s">
        <v>1084</v>
      </c>
      <c r="C38" s="74" t="s">
        <v>1125</v>
      </c>
      <c r="D38" s="73" t="s">
        <v>895</v>
      </c>
      <c r="E38" s="72">
        <v>6109171</v>
      </c>
      <c r="F38" s="72">
        <f t="shared" si="1"/>
        <v>610917.1</v>
      </c>
      <c r="G38" s="71">
        <v>0.1</v>
      </c>
      <c r="H38" s="72">
        <f t="shared" si="2"/>
        <v>1276816.7390000001</v>
      </c>
      <c r="I38" s="71">
        <v>0.19</v>
      </c>
      <c r="J38" s="150">
        <f t="shared" si="8"/>
        <v>7996905</v>
      </c>
      <c r="K38" s="70">
        <v>1</v>
      </c>
      <c r="L38" s="68">
        <f t="shared" si="4"/>
        <v>7996905</v>
      </c>
      <c r="M38" s="69">
        <v>1</v>
      </c>
      <c r="N38" s="68">
        <f t="shared" si="5"/>
        <v>7996905</v>
      </c>
      <c r="O38" s="69">
        <v>1</v>
      </c>
      <c r="P38" s="68">
        <f t="shared" si="6"/>
        <v>7996905</v>
      </c>
      <c r="Q38" s="69">
        <v>0</v>
      </c>
      <c r="R38" s="68">
        <f t="shared" si="7"/>
        <v>0</v>
      </c>
    </row>
    <row r="39" spans="2:18" x14ac:dyDescent="0.3">
      <c r="B39" s="75" t="s">
        <v>1084</v>
      </c>
      <c r="C39" s="74" t="s">
        <v>1124</v>
      </c>
      <c r="D39" s="73" t="s">
        <v>895</v>
      </c>
      <c r="E39" s="72">
        <v>19712761</v>
      </c>
      <c r="F39" s="72">
        <f t="shared" si="1"/>
        <v>1971276.1</v>
      </c>
      <c r="G39" s="71">
        <v>0.1</v>
      </c>
      <c r="H39" s="72">
        <f t="shared" si="2"/>
        <v>4119967.0490000001</v>
      </c>
      <c r="I39" s="71">
        <v>0.19</v>
      </c>
      <c r="J39" s="150">
        <f t="shared" si="8"/>
        <v>25804004</v>
      </c>
      <c r="K39" s="70">
        <v>0</v>
      </c>
      <c r="L39" s="68">
        <f t="shared" si="4"/>
        <v>0</v>
      </c>
      <c r="M39" s="69">
        <v>0</v>
      </c>
      <c r="N39" s="68">
        <f t="shared" si="5"/>
        <v>0</v>
      </c>
      <c r="O39" s="69">
        <v>0</v>
      </c>
      <c r="P39" s="68">
        <f t="shared" si="6"/>
        <v>0</v>
      </c>
      <c r="Q39" s="69">
        <v>1</v>
      </c>
      <c r="R39" s="68">
        <f t="shared" si="7"/>
        <v>25804004</v>
      </c>
    </row>
    <row r="40" spans="2:18" x14ac:dyDescent="0.3">
      <c r="B40" s="75" t="s">
        <v>1084</v>
      </c>
      <c r="C40" s="74" t="s">
        <v>1123</v>
      </c>
      <c r="D40" s="73" t="s">
        <v>895</v>
      </c>
      <c r="E40" s="72">
        <v>1202859</v>
      </c>
      <c r="F40" s="72">
        <f t="shared" si="1"/>
        <v>120285.90000000001</v>
      </c>
      <c r="G40" s="71">
        <v>0.1</v>
      </c>
      <c r="H40" s="72">
        <f t="shared" si="2"/>
        <v>251397.53099999999</v>
      </c>
      <c r="I40" s="71">
        <v>0.19</v>
      </c>
      <c r="J40" s="150">
        <f t="shared" si="8"/>
        <v>1574542</v>
      </c>
      <c r="K40" s="70">
        <v>1</v>
      </c>
      <c r="L40" s="68">
        <f t="shared" si="4"/>
        <v>1574542</v>
      </c>
      <c r="M40" s="69">
        <v>1</v>
      </c>
      <c r="N40" s="68">
        <f t="shared" si="5"/>
        <v>1574542</v>
      </c>
      <c r="O40" s="69">
        <v>1</v>
      </c>
      <c r="P40" s="68">
        <f t="shared" si="6"/>
        <v>1574542</v>
      </c>
      <c r="Q40" s="69">
        <v>1</v>
      </c>
      <c r="R40" s="68">
        <f t="shared" si="7"/>
        <v>1574542</v>
      </c>
    </row>
    <row r="41" spans="2:18" x14ac:dyDescent="0.3">
      <c r="B41" s="75" t="s">
        <v>1084</v>
      </c>
      <c r="C41" s="74" t="s">
        <v>1122</v>
      </c>
      <c r="D41" s="73" t="s">
        <v>895</v>
      </c>
      <c r="E41" s="72">
        <v>3578664</v>
      </c>
      <c r="F41" s="72">
        <f t="shared" si="1"/>
        <v>357866.4</v>
      </c>
      <c r="G41" s="71">
        <v>0.1</v>
      </c>
      <c r="H41" s="72">
        <f t="shared" si="2"/>
        <v>747940.77599999995</v>
      </c>
      <c r="I41" s="71">
        <v>0.19</v>
      </c>
      <c r="J41" s="150">
        <f t="shared" si="8"/>
        <v>4684471</v>
      </c>
      <c r="K41" s="70">
        <v>1</v>
      </c>
      <c r="L41" s="68">
        <f t="shared" si="4"/>
        <v>4684471</v>
      </c>
      <c r="M41" s="69">
        <v>1</v>
      </c>
      <c r="N41" s="68">
        <f t="shared" si="5"/>
        <v>4684471</v>
      </c>
      <c r="O41" s="69">
        <v>1</v>
      </c>
      <c r="P41" s="68">
        <f t="shared" si="6"/>
        <v>4684471</v>
      </c>
      <c r="Q41" s="69">
        <v>1</v>
      </c>
      <c r="R41" s="68">
        <f t="shared" si="7"/>
        <v>4684471</v>
      </c>
    </row>
    <row r="42" spans="2:18" x14ac:dyDescent="0.3">
      <c r="B42" s="75" t="s">
        <v>1084</v>
      </c>
      <c r="C42" s="74" t="s">
        <v>1121</v>
      </c>
      <c r="D42" s="73" t="s">
        <v>895</v>
      </c>
      <c r="E42" s="72">
        <v>396072</v>
      </c>
      <c r="F42" s="72">
        <f t="shared" si="1"/>
        <v>39607.200000000004</v>
      </c>
      <c r="G42" s="71">
        <v>0.1</v>
      </c>
      <c r="H42" s="72">
        <f t="shared" si="2"/>
        <v>82779.04800000001</v>
      </c>
      <c r="I42" s="71">
        <v>0.19</v>
      </c>
      <c r="J42" s="150">
        <f t="shared" si="8"/>
        <v>518458</v>
      </c>
      <c r="K42" s="70">
        <v>1</v>
      </c>
      <c r="L42" s="68">
        <f t="shared" si="4"/>
        <v>518458</v>
      </c>
      <c r="M42" s="69">
        <v>1</v>
      </c>
      <c r="N42" s="68">
        <f t="shared" si="5"/>
        <v>518458</v>
      </c>
      <c r="O42" s="69">
        <v>1</v>
      </c>
      <c r="P42" s="68">
        <f t="shared" si="6"/>
        <v>518458</v>
      </c>
      <c r="Q42" s="69">
        <v>1</v>
      </c>
      <c r="R42" s="68">
        <f t="shared" si="7"/>
        <v>518458</v>
      </c>
    </row>
    <row r="43" spans="2:18" x14ac:dyDescent="0.3">
      <c r="B43" s="75" t="s">
        <v>1084</v>
      </c>
      <c r="C43" s="74" t="s">
        <v>1120</v>
      </c>
      <c r="D43" s="73" t="s">
        <v>895</v>
      </c>
      <c r="E43" s="72">
        <v>113397</v>
      </c>
      <c r="F43" s="72">
        <f t="shared" si="1"/>
        <v>11339.7</v>
      </c>
      <c r="G43" s="71">
        <v>0.1</v>
      </c>
      <c r="H43" s="72">
        <f t="shared" si="2"/>
        <v>23699.972999999998</v>
      </c>
      <c r="I43" s="71">
        <v>0.19</v>
      </c>
      <c r="J43" s="150">
        <f t="shared" si="8"/>
        <v>148437</v>
      </c>
      <c r="K43" s="70">
        <v>1</v>
      </c>
      <c r="L43" s="68">
        <f t="shared" si="4"/>
        <v>148437</v>
      </c>
      <c r="M43" s="69">
        <v>1</v>
      </c>
      <c r="N43" s="68">
        <f t="shared" si="5"/>
        <v>148437</v>
      </c>
      <c r="O43" s="69">
        <v>1</v>
      </c>
      <c r="P43" s="68">
        <f t="shared" si="6"/>
        <v>148437</v>
      </c>
      <c r="Q43" s="69">
        <v>1</v>
      </c>
      <c r="R43" s="68">
        <f t="shared" si="7"/>
        <v>148437</v>
      </c>
    </row>
    <row r="44" spans="2:18" x14ac:dyDescent="0.3">
      <c r="B44" s="75" t="s">
        <v>1084</v>
      </c>
      <c r="C44" s="74" t="s">
        <v>1119</v>
      </c>
      <c r="D44" s="73" t="s">
        <v>895</v>
      </c>
      <c r="E44" s="72">
        <v>101059</v>
      </c>
      <c r="F44" s="72">
        <f t="shared" si="1"/>
        <v>10105.900000000001</v>
      </c>
      <c r="G44" s="71">
        <v>0.1</v>
      </c>
      <c r="H44" s="72">
        <f t="shared" si="2"/>
        <v>21121.330999999998</v>
      </c>
      <c r="I44" s="71">
        <v>0.19</v>
      </c>
      <c r="J44" s="150">
        <f t="shared" si="8"/>
        <v>132286</v>
      </c>
      <c r="K44" s="70">
        <v>1</v>
      </c>
      <c r="L44" s="68">
        <f t="shared" si="4"/>
        <v>132286</v>
      </c>
      <c r="M44" s="69">
        <v>1</v>
      </c>
      <c r="N44" s="68">
        <f t="shared" si="5"/>
        <v>132286</v>
      </c>
      <c r="O44" s="69">
        <v>1</v>
      </c>
      <c r="P44" s="68">
        <f t="shared" si="6"/>
        <v>132286</v>
      </c>
      <c r="Q44" s="69">
        <v>2</v>
      </c>
      <c r="R44" s="68">
        <f t="shared" si="7"/>
        <v>264572</v>
      </c>
    </row>
    <row r="45" spans="2:18" x14ac:dyDescent="0.3">
      <c r="B45" s="75" t="s">
        <v>1084</v>
      </c>
      <c r="C45" s="74" t="s">
        <v>1118</v>
      </c>
      <c r="D45" s="73" t="s">
        <v>895</v>
      </c>
      <c r="E45" s="72">
        <v>3004445</v>
      </c>
      <c r="F45" s="72">
        <f t="shared" si="1"/>
        <v>300444.5</v>
      </c>
      <c r="G45" s="71">
        <v>0.1</v>
      </c>
      <c r="H45" s="72">
        <f t="shared" si="2"/>
        <v>627929.005</v>
      </c>
      <c r="I45" s="71">
        <v>0.19</v>
      </c>
      <c r="J45" s="150">
        <f t="shared" si="8"/>
        <v>3932819</v>
      </c>
      <c r="K45" s="70">
        <v>0</v>
      </c>
      <c r="L45" s="68">
        <f t="shared" si="4"/>
        <v>0</v>
      </c>
      <c r="M45" s="69">
        <v>0</v>
      </c>
      <c r="N45" s="68">
        <f t="shared" si="5"/>
        <v>0</v>
      </c>
      <c r="O45" s="69">
        <v>0</v>
      </c>
      <c r="P45" s="68">
        <f t="shared" si="6"/>
        <v>0</v>
      </c>
      <c r="Q45" s="69">
        <v>1</v>
      </c>
      <c r="R45" s="68">
        <f t="shared" si="7"/>
        <v>3932819</v>
      </c>
    </row>
    <row r="46" spans="2:18" x14ac:dyDescent="0.3">
      <c r="B46" s="75" t="s">
        <v>1084</v>
      </c>
      <c r="C46" s="74" t="s">
        <v>1117</v>
      </c>
      <c r="D46" s="73" t="s">
        <v>895</v>
      </c>
      <c r="E46" s="72">
        <v>2290494</v>
      </c>
      <c r="F46" s="72">
        <f t="shared" si="1"/>
        <v>229049.40000000002</v>
      </c>
      <c r="G46" s="71">
        <v>0.1</v>
      </c>
      <c r="H46" s="72">
        <f t="shared" si="2"/>
        <v>478713.24599999998</v>
      </c>
      <c r="I46" s="71">
        <v>0.19</v>
      </c>
      <c r="J46" s="150">
        <f t="shared" si="8"/>
        <v>2998257</v>
      </c>
      <c r="K46" s="70">
        <v>1</v>
      </c>
      <c r="L46" s="68">
        <f t="shared" si="4"/>
        <v>2998257</v>
      </c>
      <c r="M46" s="69">
        <v>1</v>
      </c>
      <c r="N46" s="68">
        <f t="shared" si="5"/>
        <v>2998257</v>
      </c>
      <c r="O46" s="69">
        <v>1</v>
      </c>
      <c r="P46" s="68">
        <f t="shared" si="6"/>
        <v>2998257</v>
      </c>
      <c r="Q46" s="69">
        <v>0</v>
      </c>
      <c r="R46" s="68">
        <f t="shared" si="7"/>
        <v>0</v>
      </c>
    </row>
    <row r="47" spans="2:18" x14ac:dyDescent="0.3">
      <c r="B47" s="75" t="s">
        <v>1084</v>
      </c>
      <c r="C47" s="74" t="s">
        <v>1116</v>
      </c>
      <c r="D47" s="73" t="s">
        <v>895</v>
      </c>
      <c r="E47" s="72">
        <v>236298</v>
      </c>
      <c r="F47" s="72">
        <f t="shared" si="1"/>
        <v>23629.800000000003</v>
      </c>
      <c r="G47" s="71">
        <v>0.1</v>
      </c>
      <c r="H47" s="72">
        <f t="shared" si="2"/>
        <v>49386.281999999999</v>
      </c>
      <c r="I47" s="71">
        <v>0.19</v>
      </c>
      <c r="J47" s="150">
        <f t="shared" si="8"/>
        <v>309314</v>
      </c>
      <c r="K47" s="70">
        <v>1</v>
      </c>
      <c r="L47" s="68">
        <f t="shared" si="4"/>
        <v>309314</v>
      </c>
      <c r="M47" s="69">
        <v>1</v>
      </c>
      <c r="N47" s="68">
        <f t="shared" si="5"/>
        <v>309314</v>
      </c>
      <c r="O47" s="69">
        <v>1</v>
      </c>
      <c r="P47" s="68">
        <f t="shared" si="6"/>
        <v>309314</v>
      </c>
      <c r="Q47" s="69">
        <v>1</v>
      </c>
      <c r="R47" s="68">
        <f t="shared" si="7"/>
        <v>309314</v>
      </c>
    </row>
    <row r="48" spans="2:18" x14ac:dyDescent="0.3">
      <c r="B48" s="75" t="s">
        <v>1084</v>
      </c>
      <c r="C48" s="74" t="s">
        <v>1115</v>
      </c>
      <c r="D48" s="73" t="s">
        <v>895</v>
      </c>
      <c r="E48" s="72">
        <v>443631</v>
      </c>
      <c r="F48" s="72">
        <f t="shared" si="1"/>
        <v>44363.100000000006</v>
      </c>
      <c r="G48" s="71">
        <v>0.1</v>
      </c>
      <c r="H48" s="72">
        <f t="shared" si="2"/>
        <v>92718.879000000001</v>
      </c>
      <c r="I48" s="71">
        <v>0.19</v>
      </c>
      <c r="J48" s="150">
        <f t="shared" si="8"/>
        <v>580713</v>
      </c>
      <c r="K48" s="70">
        <v>0</v>
      </c>
      <c r="L48" s="68">
        <f t="shared" si="4"/>
        <v>0</v>
      </c>
      <c r="M48" s="69">
        <v>0</v>
      </c>
      <c r="N48" s="68">
        <f t="shared" si="5"/>
        <v>0</v>
      </c>
      <c r="O48" s="69">
        <v>0</v>
      </c>
      <c r="P48" s="68">
        <f t="shared" si="6"/>
        <v>0</v>
      </c>
      <c r="Q48" s="69">
        <v>1</v>
      </c>
      <c r="R48" s="68">
        <f t="shared" si="7"/>
        <v>580713</v>
      </c>
    </row>
    <row r="49" spans="2:18" x14ac:dyDescent="0.3">
      <c r="B49" s="75" t="s">
        <v>1084</v>
      </c>
      <c r="C49" s="74" t="s">
        <v>1114</v>
      </c>
      <c r="D49" s="73" t="s">
        <v>895</v>
      </c>
      <c r="E49" s="72">
        <v>86923</v>
      </c>
      <c r="F49" s="72">
        <f t="shared" si="1"/>
        <v>8692.3000000000011</v>
      </c>
      <c r="G49" s="71">
        <v>0.1</v>
      </c>
      <c r="H49" s="72">
        <f t="shared" si="2"/>
        <v>18166.906999999999</v>
      </c>
      <c r="I49" s="71">
        <v>0.19</v>
      </c>
      <c r="J49" s="150">
        <f t="shared" si="8"/>
        <v>113782</v>
      </c>
      <c r="K49" s="70">
        <v>1</v>
      </c>
      <c r="L49" s="68">
        <f t="shared" si="4"/>
        <v>113782</v>
      </c>
      <c r="M49" s="69">
        <v>1</v>
      </c>
      <c r="N49" s="68">
        <f t="shared" si="5"/>
        <v>113782</v>
      </c>
      <c r="O49" s="69">
        <v>1</v>
      </c>
      <c r="P49" s="68">
        <f t="shared" si="6"/>
        <v>113782</v>
      </c>
      <c r="Q49" s="69">
        <v>2</v>
      </c>
      <c r="R49" s="68">
        <f t="shared" si="7"/>
        <v>227564</v>
      </c>
    </row>
    <row r="50" spans="2:18" x14ac:dyDescent="0.3">
      <c r="B50" s="75" t="s">
        <v>1084</v>
      </c>
      <c r="C50" s="74" t="s">
        <v>1113</v>
      </c>
      <c r="D50" s="73" t="s">
        <v>895</v>
      </c>
      <c r="E50" s="72">
        <v>47519</v>
      </c>
      <c r="F50" s="72">
        <f t="shared" si="1"/>
        <v>4751.9000000000005</v>
      </c>
      <c r="G50" s="71">
        <v>0.1</v>
      </c>
      <c r="H50" s="72">
        <f t="shared" si="2"/>
        <v>9931.4709999999995</v>
      </c>
      <c r="I50" s="71">
        <v>0.19</v>
      </c>
      <c r="J50" s="150">
        <f t="shared" si="8"/>
        <v>62202</v>
      </c>
      <c r="K50" s="70">
        <v>2</v>
      </c>
      <c r="L50" s="68">
        <f t="shared" si="4"/>
        <v>124404</v>
      </c>
      <c r="M50" s="69">
        <v>2</v>
      </c>
      <c r="N50" s="68">
        <f t="shared" si="5"/>
        <v>124404</v>
      </c>
      <c r="O50" s="69">
        <v>2</v>
      </c>
      <c r="P50" s="68">
        <f t="shared" si="6"/>
        <v>124404</v>
      </c>
      <c r="Q50" s="69">
        <v>4</v>
      </c>
      <c r="R50" s="68">
        <f t="shared" si="7"/>
        <v>248808</v>
      </c>
    </row>
    <row r="51" spans="2:18" x14ac:dyDescent="0.3">
      <c r="B51" s="75" t="s">
        <v>1084</v>
      </c>
      <c r="C51" s="74" t="s">
        <v>1112</v>
      </c>
      <c r="D51" s="73" t="s">
        <v>895</v>
      </c>
      <c r="E51" s="72">
        <v>13333</v>
      </c>
      <c r="F51" s="72">
        <f t="shared" si="1"/>
        <v>1333.3000000000002</v>
      </c>
      <c r="G51" s="71">
        <v>0.1</v>
      </c>
      <c r="H51" s="72">
        <f t="shared" si="2"/>
        <v>2786.5969999999998</v>
      </c>
      <c r="I51" s="71">
        <v>0.19</v>
      </c>
      <c r="J51" s="150">
        <f t="shared" si="8"/>
        <v>17453</v>
      </c>
      <c r="K51" s="70">
        <v>2</v>
      </c>
      <c r="L51" s="68">
        <f t="shared" si="4"/>
        <v>34906</v>
      </c>
      <c r="M51" s="69">
        <v>2</v>
      </c>
      <c r="N51" s="68">
        <f t="shared" si="5"/>
        <v>34906</v>
      </c>
      <c r="O51" s="69">
        <v>2</v>
      </c>
      <c r="P51" s="68">
        <f t="shared" si="6"/>
        <v>34906</v>
      </c>
      <c r="Q51" s="69">
        <v>4</v>
      </c>
      <c r="R51" s="68">
        <f t="shared" si="7"/>
        <v>69812</v>
      </c>
    </row>
    <row r="52" spans="2:18" x14ac:dyDescent="0.3">
      <c r="B52" s="75" t="s">
        <v>1084</v>
      </c>
      <c r="C52" s="74" t="s">
        <v>1111</v>
      </c>
      <c r="D52" s="73" t="s">
        <v>895</v>
      </c>
      <c r="E52" s="72">
        <v>75373</v>
      </c>
      <c r="F52" s="72">
        <f t="shared" si="1"/>
        <v>7537.3</v>
      </c>
      <c r="G52" s="71">
        <v>0.1</v>
      </c>
      <c r="H52" s="72">
        <f t="shared" si="2"/>
        <v>15752.957</v>
      </c>
      <c r="I52" s="71">
        <v>0.19</v>
      </c>
      <c r="J52" s="150">
        <f t="shared" si="8"/>
        <v>98663</v>
      </c>
      <c r="K52" s="70">
        <v>1</v>
      </c>
      <c r="L52" s="68">
        <f t="shared" si="4"/>
        <v>98663</v>
      </c>
      <c r="M52" s="69">
        <v>1</v>
      </c>
      <c r="N52" s="68">
        <f t="shared" si="5"/>
        <v>98663</v>
      </c>
      <c r="O52" s="69">
        <v>1</v>
      </c>
      <c r="P52" s="68">
        <f t="shared" si="6"/>
        <v>98663</v>
      </c>
      <c r="Q52" s="69">
        <v>2</v>
      </c>
      <c r="R52" s="68">
        <f t="shared" si="7"/>
        <v>197326</v>
      </c>
    </row>
    <row r="53" spans="2:18" x14ac:dyDescent="0.3">
      <c r="B53" s="75" t="s">
        <v>1084</v>
      </c>
      <c r="C53" s="74" t="s">
        <v>1110</v>
      </c>
      <c r="D53" s="73" t="s">
        <v>895</v>
      </c>
      <c r="E53" s="72">
        <v>28583</v>
      </c>
      <c r="F53" s="72">
        <f t="shared" si="1"/>
        <v>2858.3</v>
      </c>
      <c r="G53" s="71">
        <v>0.1</v>
      </c>
      <c r="H53" s="72">
        <f t="shared" si="2"/>
        <v>5973.8469999999998</v>
      </c>
      <c r="I53" s="71">
        <v>0.19</v>
      </c>
      <c r="J53" s="150">
        <f t="shared" si="8"/>
        <v>37415</v>
      </c>
      <c r="K53" s="70">
        <v>1</v>
      </c>
      <c r="L53" s="68">
        <f t="shared" si="4"/>
        <v>37415</v>
      </c>
      <c r="M53" s="69">
        <v>1</v>
      </c>
      <c r="N53" s="68">
        <f t="shared" si="5"/>
        <v>37415</v>
      </c>
      <c r="O53" s="69">
        <v>1</v>
      </c>
      <c r="P53" s="68">
        <f t="shared" si="6"/>
        <v>37415</v>
      </c>
      <c r="Q53" s="69">
        <v>2</v>
      </c>
      <c r="R53" s="68">
        <f t="shared" si="7"/>
        <v>74830</v>
      </c>
    </row>
    <row r="54" spans="2:18" x14ac:dyDescent="0.3">
      <c r="B54" s="75" t="s">
        <v>1084</v>
      </c>
      <c r="C54" s="74" t="s">
        <v>1109</v>
      </c>
      <c r="D54" s="73" t="s">
        <v>895</v>
      </c>
      <c r="E54" s="72">
        <v>24128</v>
      </c>
      <c r="F54" s="72">
        <f t="shared" si="1"/>
        <v>2412.8000000000002</v>
      </c>
      <c r="G54" s="71">
        <v>0.1</v>
      </c>
      <c r="H54" s="72">
        <f t="shared" si="2"/>
        <v>5042.7519999999995</v>
      </c>
      <c r="I54" s="71">
        <v>0.19</v>
      </c>
      <c r="J54" s="150">
        <f t="shared" si="8"/>
        <v>31584</v>
      </c>
      <c r="K54" s="70">
        <v>1</v>
      </c>
      <c r="L54" s="68">
        <f t="shared" si="4"/>
        <v>31584</v>
      </c>
      <c r="M54" s="69">
        <v>1</v>
      </c>
      <c r="N54" s="68">
        <f t="shared" si="5"/>
        <v>31584</v>
      </c>
      <c r="O54" s="69">
        <v>1</v>
      </c>
      <c r="P54" s="68">
        <f t="shared" si="6"/>
        <v>31584</v>
      </c>
      <c r="Q54" s="69">
        <v>2</v>
      </c>
      <c r="R54" s="68">
        <f t="shared" si="7"/>
        <v>63168</v>
      </c>
    </row>
    <row r="55" spans="2:18" x14ac:dyDescent="0.3">
      <c r="B55" s="75" t="s">
        <v>1084</v>
      </c>
      <c r="C55" s="74" t="s">
        <v>1108</v>
      </c>
      <c r="D55" s="73" t="s">
        <v>895</v>
      </c>
      <c r="E55" s="72">
        <v>13511</v>
      </c>
      <c r="F55" s="72">
        <f t="shared" si="1"/>
        <v>1351.1000000000001</v>
      </c>
      <c r="G55" s="71">
        <v>0.1</v>
      </c>
      <c r="H55" s="72">
        <f t="shared" si="2"/>
        <v>2823.799</v>
      </c>
      <c r="I55" s="71">
        <v>0.19</v>
      </c>
      <c r="J55" s="150">
        <f t="shared" si="8"/>
        <v>17686</v>
      </c>
      <c r="K55" s="70">
        <v>1</v>
      </c>
      <c r="L55" s="68">
        <f t="shared" si="4"/>
        <v>17686</v>
      </c>
      <c r="M55" s="69">
        <v>1</v>
      </c>
      <c r="N55" s="68">
        <f t="shared" si="5"/>
        <v>17686</v>
      </c>
      <c r="O55" s="69">
        <v>1</v>
      </c>
      <c r="P55" s="68">
        <f t="shared" si="6"/>
        <v>17686</v>
      </c>
      <c r="Q55" s="69">
        <v>2</v>
      </c>
      <c r="R55" s="68">
        <f t="shared" si="7"/>
        <v>35372</v>
      </c>
    </row>
    <row r="56" spans="2:18" x14ac:dyDescent="0.3">
      <c r="B56" s="75" t="s">
        <v>1084</v>
      </c>
      <c r="C56" s="74" t="s">
        <v>1107</v>
      </c>
      <c r="D56" s="73" t="s">
        <v>895</v>
      </c>
      <c r="E56" s="72">
        <v>63778</v>
      </c>
      <c r="F56" s="72">
        <f t="shared" si="1"/>
        <v>6377.8</v>
      </c>
      <c r="G56" s="71">
        <v>0.1</v>
      </c>
      <c r="H56" s="72">
        <f t="shared" si="2"/>
        <v>13329.602000000001</v>
      </c>
      <c r="I56" s="71">
        <v>0.19</v>
      </c>
      <c r="J56" s="150">
        <f t="shared" si="8"/>
        <v>83485</v>
      </c>
      <c r="K56" s="70">
        <v>1</v>
      </c>
      <c r="L56" s="68">
        <f t="shared" si="4"/>
        <v>83485</v>
      </c>
      <c r="M56" s="69">
        <v>1</v>
      </c>
      <c r="N56" s="68">
        <f t="shared" si="5"/>
        <v>83485</v>
      </c>
      <c r="O56" s="69">
        <v>1</v>
      </c>
      <c r="P56" s="68">
        <f t="shared" si="6"/>
        <v>83485</v>
      </c>
      <c r="Q56" s="69">
        <v>1</v>
      </c>
      <c r="R56" s="68">
        <f t="shared" si="7"/>
        <v>83485</v>
      </c>
    </row>
    <row r="57" spans="2:18" x14ac:dyDescent="0.3">
      <c r="B57" s="75" t="s">
        <v>1084</v>
      </c>
      <c r="C57" s="74" t="s">
        <v>1106</v>
      </c>
      <c r="D57" s="73" t="s">
        <v>895</v>
      </c>
      <c r="E57" s="72">
        <v>137497</v>
      </c>
      <c r="F57" s="72">
        <f t="shared" si="1"/>
        <v>13749.7</v>
      </c>
      <c r="G57" s="71">
        <v>0.1</v>
      </c>
      <c r="H57" s="72">
        <f t="shared" si="2"/>
        <v>28736.873000000003</v>
      </c>
      <c r="I57" s="71">
        <v>0.19</v>
      </c>
      <c r="J57" s="150">
        <f t="shared" si="8"/>
        <v>179984</v>
      </c>
      <c r="K57" s="70">
        <v>3</v>
      </c>
      <c r="L57" s="68">
        <f t="shared" si="4"/>
        <v>539952</v>
      </c>
      <c r="M57" s="69">
        <v>3</v>
      </c>
      <c r="N57" s="68">
        <f t="shared" si="5"/>
        <v>539952</v>
      </c>
      <c r="O57" s="69">
        <v>3</v>
      </c>
      <c r="P57" s="68">
        <f t="shared" si="6"/>
        <v>539952</v>
      </c>
      <c r="Q57" s="69">
        <v>6</v>
      </c>
      <c r="R57" s="68">
        <f t="shared" si="7"/>
        <v>1079904</v>
      </c>
    </row>
    <row r="58" spans="2:18" x14ac:dyDescent="0.3">
      <c r="B58" s="75" t="s">
        <v>1084</v>
      </c>
      <c r="C58" s="74" t="s">
        <v>1105</v>
      </c>
      <c r="D58" s="73" t="s">
        <v>895</v>
      </c>
      <c r="E58" s="72">
        <v>32025</v>
      </c>
      <c r="F58" s="72">
        <f t="shared" si="1"/>
        <v>3202.5</v>
      </c>
      <c r="G58" s="71">
        <v>0.1</v>
      </c>
      <c r="H58" s="72">
        <f t="shared" si="2"/>
        <v>6693.2250000000004</v>
      </c>
      <c r="I58" s="71">
        <v>0.19</v>
      </c>
      <c r="J58" s="150">
        <f t="shared" si="8"/>
        <v>41921</v>
      </c>
      <c r="K58" s="70">
        <v>2</v>
      </c>
      <c r="L58" s="68">
        <f t="shared" si="4"/>
        <v>83842</v>
      </c>
      <c r="M58" s="69">
        <v>2</v>
      </c>
      <c r="N58" s="68">
        <f t="shared" si="5"/>
        <v>83842</v>
      </c>
      <c r="O58" s="69">
        <v>2</v>
      </c>
      <c r="P58" s="68">
        <f t="shared" si="6"/>
        <v>83842</v>
      </c>
      <c r="Q58" s="69">
        <v>4</v>
      </c>
      <c r="R58" s="68">
        <f t="shared" si="7"/>
        <v>167684</v>
      </c>
    </row>
    <row r="59" spans="2:18" x14ac:dyDescent="0.3">
      <c r="B59" s="75" t="s">
        <v>1084</v>
      </c>
      <c r="C59" s="74" t="s">
        <v>1104</v>
      </c>
      <c r="D59" s="73" t="s">
        <v>895</v>
      </c>
      <c r="E59" s="72">
        <v>46843</v>
      </c>
      <c r="F59" s="72">
        <f t="shared" si="1"/>
        <v>4684.3</v>
      </c>
      <c r="G59" s="71">
        <v>0.1</v>
      </c>
      <c r="H59" s="72">
        <f t="shared" si="2"/>
        <v>9790.1869999999999</v>
      </c>
      <c r="I59" s="71">
        <v>0.19</v>
      </c>
      <c r="J59" s="150">
        <f t="shared" si="8"/>
        <v>61317</v>
      </c>
      <c r="K59" s="70">
        <v>2</v>
      </c>
      <c r="L59" s="68">
        <f t="shared" si="4"/>
        <v>122634</v>
      </c>
      <c r="M59" s="69">
        <v>2</v>
      </c>
      <c r="N59" s="68">
        <f t="shared" si="5"/>
        <v>122634</v>
      </c>
      <c r="O59" s="69">
        <v>2</v>
      </c>
      <c r="P59" s="68">
        <f t="shared" si="6"/>
        <v>122634</v>
      </c>
      <c r="Q59" s="69">
        <v>4</v>
      </c>
      <c r="R59" s="68">
        <f t="shared" si="7"/>
        <v>245268</v>
      </c>
    </row>
    <row r="60" spans="2:18" x14ac:dyDescent="0.3">
      <c r="B60" s="75" t="s">
        <v>1084</v>
      </c>
      <c r="C60" s="74" t="s">
        <v>1103</v>
      </c>
      <c r="D60" s="73" t="s">
        <v>895</v>
      </c>
      <c r="E60" s="72">
        <v>39740</v>
      </c>
      <c r="F60" s="72">
        <f t="shared" si="1"/>
        <v>3974</v>
      </c>
      <c r="G60" s="71">
        <v>0.1</v>
      </c>
      <c r="H60" s="72">
        <f t="shared" si="2"/>
        <v>8305.66</v>
      </c>
      <c r="I60" s="71">
        <v>0.19</v>
      </c>
      <c r="J60" s="150">
        <f t="shared" si="8"/>
        <v>52020</v>
      </c>
      <c r="K60" s="70">
        <v>1</v>
      </c>
      <c r="L60" s="68">
        <f t="shared" si="4"/>
        <v>52020</v>
      </c>
      <c r="M60" s="69">
        <v>1</v>
      </c>
      <c r="N60" s="68">
        <f t="shared" si="5"/>
        <v>52020</v>
      </c>
      <c r="O60" s="69">
        <v>1</v>
      </c>
      <c r="P60" s="68">
        <f t="shared" si="6"/>
        <v>52020</v>
      </c>
      <c r="Q60" s="69">
        <v>2</v>
      </c>
      <c r="R60" s="68">
        <f t="shared" si="7"/>
        <v>104040</v>
      </c>
    </row>
    <row r="61" spans="2:18" x14ac:dyDescent="0.3">
      <c r="B61" s="75" t="s">
        <v>1084</v>
      </c>
      <c r="C61" s="74" t="s">
        <v>1102</v>
      </c>
      <c r="D61" s="73" t="s">
        <v>895</v>
      </c>
      <c r="E61" s="72">
        <v>46951</v>
      </c>
      <c r="F61" s="72">
        <f t="shared" si="1"/>
        <v>4695.1000000000004</v>
      </c>
      <c r="G61" s="71">
        <v>0.1</v>
      </c>
      <c r="H61" s="72">
        <f t="shared" si="2"/>
        <v>9812.759</v>
      </c>
      <c r="I61" s="71">
        <v>0.19</v>
      </c>
      <c r="J61" s="150">
        <f t="shared" si="8"/>
        <v>61459</v>
      </c>
      <c r="K61" s="70">
        <v>1</v>
      </c>
      <c r="L61" s="68">
        <f t="shared" si="4"/>
        <v>61459</v>
      </c>
      <c r="M61" s="69">
        <v>1</v>
      </c>
      <c r="N61" s="68">
        <f t="shared" si="5"/>
        <v>61459</v>
      </c>
      <c r="O61" s="69">
        <v>1</v>
      </c>
      <c r="P61" s="68">
        <f t="shared" si="6"/>
        <v>61459</v>
      </c>
      <c r="Q61" s="69">
        <v>2</v>
      </c>
      <c r="R61" s="68">
        <f t="shared" si="7"/>
        <v>122918</v>
      </c>
    </row>
    <row r="62" spans="2:18" x14ac:dyDescent="0.3">
      <c r="B62" s="75" t="s">
        <v>1084</v>
      </c>
      <c r="C62" s="74" t="s">
        <v>1101</v>
      </c>
      <c r="D62" s="73" t="s">
        <v>999</v>
      </c>
      <c r="E62" s="72">
        <v>74433</v>
      </c>
      <c r="F62" s="72">
        <f t="shared" si="1"/>
        <v>7443.3</v>
      </c>
      <c r="G62" s="71">
        <v>0.1</v>
      </c>
      <c r="H62" s="72">
        <f t="shared" si="2"/>
        <v>15556.497000000001</v>
      </c>
      <c r="I62" s="71">
        <v>0.19</v>
      </c>
      <c r="J62" s="150">
        <f t="shared" si="8"/>
        <v>97433</v>
      </c>
      <c r="K62" s="70">
        <v>1</v>
      </c>
      <c r="L62" s="68">
        <f t="shared" si="4"/>
        <v>97433</v>
      </c>
      <c r="M62" s="69">
        <v>1</v>
      </c>
      <c r="N62" s="68">
        <f t="shared" si="5"/>
        <v>97433</v>
      </c>
      <c r="O62" s="69">
        <v>1</v>
      </c>
      <c r="P62" s="68">
        <f t="shared" si="6"/>
        <v>97433</v>
      </c>
      <c r="Q62" s="69">
        <v>2</v>
      </c>
      <c r="R62" s="68">
        <f t="shared" si="7"/>
        <v>194866</v>
      </c>
    </row>
    <row r="63" spans="2:18" x14ac:dyDescent="0.3">
      <c r="B63" s="75" t="s">
        <v>1084</v>
      </c>
      <c r="C63" s="74" t="s">
        <v>1100</v>
      </c>
      <c r="D63" s="73" t="s">
        <v>1098</v>
      </c>
      <c r="E63" s="72">
        <v>75085</v>
      </c>
      <c r="F63" s="72">
        <f t="shared" si="1"/>
        <v>7508.5</v>
      </c>
      <c r="G63" s="71">
        <v>0.1</v>
      </c>
      <c r="H63" s="72">
        <f t="shared" si="2"/>
        <v>15692.764999999999</v>
      </c>
      <c r="I63" s="71">
        <v>0.19</v>
      </c>
      <c r="J63" s="150">
        <f t="shared" si="8"/>
        <v>98286</v>
      </c>
      <c r="K63" s="70">
        <v>1</v>
      </c>
      <c r="L63" s="68">
        <f t="shared" si="4"/>
        <v>98286</v>
      </c>
      <c r="M63" s="69">
        <v>1</v>
      </c>
      <c r="N63" s="68">
        <f t="shared" si="5"/>
        <v>98286</v>
      </c>
      <c r="O63" s="69">
        <v>1</v>
      </c>
      <c r="P63" s="68">
        <f t="shared" si="6"/>
        <v>98286</v>
      </c>
      <c r="Q63" s="69">
        <v>2</v>
      </c>
      <c r="R63" s="68">
        <f t="shared" si="7"/>
        <v>196572</v>
      </c>
    </row>
    <row r="64" spans="2:18" x14ac:dyDescent="0.3">
      <c r="B64" s="75" t="s">
        <v>1084</v>
      </c>
      <c r="C64" s="74" t="s">
        <v>1099</v>
      </c>
      <c r="D64" s="73" t="s">
        <v>1098</v>
      </c>
      <c r="E64" s="72">
        <v>64862</v>
      </c>
      <c r="F64" s="72">
        <f t="shared" si="1"/>
        <v>6486.2000000000007</v>
      </c>
      <c r="G64" s="71">
        <v>0.1</v>
      </c>
      <c r="H64" s="72">
        <f t="shared" si="2"/>
        <v>13556.157999999999</v>
      </c>
      <c r="I64" s="71">
        <v>0.19</v>
      </c>
      <c r="J64" s="150">
        <f t="shared" si="8"/>
        <v>84904</v>
      </c>
      <c r="K64" s="70">
        <v>1</v>
      </c>
      <c r="L64" s="68">
        <f t="shared" si="4"/>
        <v>84904</v>
      </c>
      <c r="M64" s="69">
        <v>1</v>
      </c>
      <c r="N64" s="68">
        <f t="shared" si="5"/>
        <v>84904</v>
      </c>
      <c r="O64" s="69">
        <v>1</v>
      </c>
      <c r="P64" s="68">
        <f t="shared" si="6"/>
        <v>84904</v>
      </c>
      <c r="Q64" s="69">
        <v>2</v>
      </c>
      <c r="R64" s="68">
        <f t="shared" si="7"/>
        <v>169808</v>
      </c>
    </row>
    <row r="65" spans="2:18" x14ac:dyDescent="0.3">
      <c r="B65" s="75" t="s">
        <v>1084</v>
      </c>
      <c r="C65" s="74" t="s">
        <v>1097</v>
      </c>
      <c r="D65" s="73" t="s">
        <v>999</v>
      </c>
      <c r="E65" s="72">
        <v>105461</v>
      </c>
      <c r="F65" s="72">
        <f t="shared" si="1"/>
        <v>10546.1</v>
      </c>
      <c r="G65" s="71">
        <v>0.1</v>
      </c>
      <c r="H65" s="72">
        <f t="shared" si="2"/>
        <v>22041.349000000002</v>
      </c>
      <c r="I65" s="71">
        <v>0.19</v>
      </c>
      <c r="J65" s="150">
        <f t="shared" si="8"/>
        <v>138048</v>
      </c>
      <c r="K65" s="70">
        <v>1</v>
      </c>
      <c r="L65" s="68">
        <f t="shared" si="4"/>
        <v>138048</v>
      </c>
      <c r="M65" s="69">
        <v>1</v>
      </c>
      <c r="N65" s="68">
        <f t="shared" si="5"/>
        <v>138048</v>
      </c>
      <c r="O65" s="69">
        <v>1</v>
      </c>
      <c r="P65" s="68">
        <f t="shared" si="6"/>
        <v>138048</v>
      </c>
      <c r="Q65" s="69">
        <v>2</v>
      </c>
      <c r="R65" s="68">
        <f t="shared" si="7"/>
        <v>276096</v>
      </c>
    </row>
    <row r="66" spans="2:18" x14ac:dyDescent="0.3">
      <c r="B66" s="75" t="s">
        <v>1084</v>
      </c>
      <c r="C66" s="74" t="s">
        <v>1096</v>
      </c>
      <c r="D66" s="73" t="s">
        <v>1009</v>
      </c>
      <c r="E66" s="72">
        <v>117150</v>
      </c>
      <c r="F66" s="72">
        <f t="shared" si="1"/>
        <v>11715</v>
      </c>
      <c r="G66" s="71">
        <v>0.1</v>
      </c>
      <c r="H66" s="72">
        <f t="shared" si="2"/>
        <v>24484.35</v>
      </c>
      <c r="I66" s="71">
        <v>0.19</v>
      </c>
      <c r="J66" s="150">
        <f t="shared" si="8"/>
        <v>153349</v>
      </c>
      <c r="K66" s="70">
        <v>1</v>
      </c>
      <c r="L66" s="68">
        <f t="shared" si="4"/>
        <v>153349</v>
      </c>
      <c r="M66" s="69">
        <v>1</v>
      </c>
      <c r="N66" s="68">
        <f t="shared" si="5"/>
        <v>153349</v>
      </c>
      <c r="O66" s="69">
        <v>1</v>
      </c>
      <c r="P66" s="68">
        <f t="shared" si="6"/>
        <v>153349</v>
      </c>
      <c r="Q66" s="69">
        <v>2</v>
      </c>
      <c r="R66" s="68">
        <f t="shared" si="7"/>
        <v>306698</v>
      </c>
    </row>
    <row r="67" spans="2:18" x14ac:dyDescent="0.3">
      <c r="B67" s="75" t="s">
        <v>1084</v>
      </c>
      <c r="C67" s="74" t="s">
        <v>1095</v>
      </c>
      <c r="D67" s="73" t="s">
        <v>982</v>
      </c>
      <c r="E67" s="72">
        <v>180531</v>
      </c>
      <c r="F67" s="72">
        <f t="shared" si="1"/>
        <v>18053.100000000002</v>
      </c>
      <c r="G67" s="71">
        <v>0.1</v>
      </c>
      <c r="H67" s="72">
        <f t="shared" si="2"/>
        <v>37730.978999999999</v>
      </c>
      <c r="I67" s="71">
        <v>0.19</v>
      </c>
      <c r="J67" s="150">
        <f t="shared" si="8"/>
        <v>236315</v>
      </c>
      <c r="K67" s="70">
        <v>1</v>
      </c>
      <c r="L67" s="68">
        <f t="shared" si="4"/>
        <v>236315</v>
      </c>
      <c r="M67" s="69">
        <v>1</v>
      </c>
      <c r="N67" s="68">
        <f t="shared" si="5"/>
        <v>236315</v>
      </c>
      <c r="O67" s="69">
        <v>1</v>
      </c>
      <c r="P67" s="68">
        <f t="shared" si="6"/>
        <v>236315</v>
      </c>
      <c r="Q67" s="69">
        <v>2</v>
      </c>
      <c r="R67" s="68">
        <f t="shared" si="7"/>
        <v>472630</v>
      </c>
    </row>
    <row r="68" spans="2:18" x14ac:dyDescent="0.3">
      <c r="B68" s="75" t="s">
        <v>1084</v>
      </c>
      <c r="C68" s="74" t="s">
        <v>1094</v>
      </c>
      <c r="D68" s="73" t="s">
        <v>999</v>
      </c>
      <c r="E68" s="72">
        <v>55231</v>
      </c>
      <c r="F68" s="72">
        <f t="shared" si="1"/>
        <v>5523.1</v>
      </c>
      <c r="G68" s="71">
        <v>0.1</v>
      </c>
      <c r="H68" s="72">
        <f t="shared" si="2"/>
        <v>11543.279</v>
      </c>
      <c r="I68" s="71">
        <v>0.19</v>
      </c>
      <c r="J68" s="150">
        <f t="shared" si="8"/>
        <v>72297</v>
      </c>
      <c r="K68" s="70">
        <v>1</v>
      </c>
      <c r="L68" s="68">
        <f t="shared" si="4"/>
        <v>72297</v>
      </c>
      <c r="M68" s="69">
        <v>1</v>
      </c>
      <c r="N68" s="68">
        <f t="shared" si="5"/>
        <v>72297</v>
      </c>
      <c r="O68" s="69">
        <v>1</v>
      </c>
      <c r="P68" s="68">
        <f t="shared" si="6"/>
        <v>72297</v>
      </c>
      <c r="Q68" s="69">
        <v>2</v>
      </c>
      <c r="R68" s="68">
        <f t="shared" si="7"/>
        <v>144594</v>
      </c>
    </row>
    <row r="69" spans="2:18" x14ac:dyDescent="0.3">
      <c r="B69" s="75" t="s">
        <v>1084</v>
      </c>
      <c r="C69" s="74" t="s">
        <v>1093</v>
      </c>
      <c r="D69" s="73" t="s">
        <v>895</v>
      </c>
      <c r="E69" s="72">
        <v>36673</v>
      </c>
      <c r="F69" s="72">
        <f t="shared" si="1"/>
        <v>3667.3</v>
      </c>
      <c r="G69" s="71">
        <v>0.1</v>
      </c>
      <c r="H69" s="72">
        <f t="shared" si="2"/>
        <v>7664.6570000000011</v>
      </c>
      <c r="I69" s="71">
        <v>0.19</v>
      </c>
      <c r="J69" s="150">
        <f t="shared" si="8"/>
        <v>48005</v>
      </c>
      <c r="K69" s="70">
        <v>1</v>
      </c>
      <c r="L69" s="68">
        <f t="shared" si="4"/>
        <v>48005</v>
      </c>
      <c r="M69" s="69">
        <v>1</v>
      </c>
      <c r="N69" s="68">
        <f t="shared" si="5"/>
        <v>48005</v>
      </c>
      <c r="O69" s="69">
        <v>1</v>
      </c>
      <c r="P69" s="68">
        <f t="shared" si="6"/>
        <v>48005</v>
      </c>
      <c r="Q69" s="69">
        <v>2</v>
      </c>
      <c r="R69" s="68">
        <f t="shared" si="7"/>
        <v>96010</v>
      </c>
    </row>
    <row r="70" spans="2:18" x14ac:dyDescent="0.3">
      <c r="B70" s="75" t="s">
        <v>1084</v>
      </c>
      <c r="C70" s="74" t="s">
        <v>1092</v>
      </c>
      <c r="D70" s="73" t="s">
        <v>999</v>
      </c>
      <c r="E70" s="72">
        <v>224331</v>
      </c>
      <c r="F70" s="72">
        <f t="shared" si="1"/>
        <v>22433.100000000002</v>
      </c>
      <c r="G70" s="71">
        <v>0.1</v>
      </c>
      <c r="H70" s="72">
        <f t="shared" si="2"/>
        <v>46885.179000000004</v>
      </c>
      <c r="I70" s="71">
        <v>0.19</v>
      </c>
      <c r="J70" s="150">
        <f t="shared" si="8"/>
        <v>293649</v>
      </c>
      <c r="K70" s="70">
        <v>1</v>
      </c>
      <c r="L70" s="68">
        <f t="shared" si="4"/>
        <v>293649</v>
      </c>
      <c r="M70" s="69">
        <v>1</v>
      </c>
      <c r="N70" s="68">
        <f t="shared" si="5"/>
        <v>293649</v>
      </c>
      <c r="O70" s="69">
        <v>1</v>
      </c>
      <c r="P70" s="68">
        <f t="shared" si="6"/>
        <v>293649</v>
      </c>
      <c r="Q70" s="69">
        <v>2</v>
      </c>
      <c r="R70" s="68">
        <f t="shared" si="7"/>
        <v>587298</v>
      </c>
    </row>
    <row r="71" spans="2:18" x14ac:dyDescent="0.3">
      <c r="B71" s="75" t="s">
        <v>1084</v>
      </c>
      <c r="C71" s="74" t="s">
        <v>1091</v>
      </c>
      <c r="D71" s="73" t="s">
        <v>895</v>
      </c>
      <c r="E71" s="72">
        <v>10930</v>
      </c>
      <c r="F71" s="72">
        <f t="shared" si="1"/>
        <v>1093</v>
      </c>
      <c r="G71" s="71">
        <v>0.1</v>
      </c>
      <c r="H71" s="72">
        <f t="shared" si="2"/>
        <v>2284.37</v>
      </c>
      <c r="I71" s="71">
        <v>0.19</v>
      </c>
      <c r="J71" s="150">
        <f t="shared" si="8"/>
        <v>14307</v>
      </c>
      <c r="K71" s="70">
        <v>1</v>
      </c>
      <c r="L71" s="68">
        <f t="shared" si="4"/>
        <v>14307</v>
      </c>
      <c r="M71" s="69">
        <v>1</v>
      </c>
      <c r="N71" s="68">
        <f t="shared" si="5"/>
        <v>14307</v>
      </c>
      <c r="O71" s="69">
        <v>1</v>
      </c>
      <c r="P71" s="68">
        <f t="shared" si="6"/>
        <v>14307</v>
      </c>
      <c r="Q71" s="69">
        <v>2</v>
      </c>
      <c r="R71" s="68">
        <f t="shared" si="7"/>
        <v>28614</v>
      </c>
    </row>
    <row r="72" spans="2:18" x14ac:dyDescent="0.3">
      <c r="B72" s="75" t="s">
        <v>1084</v>
      </c>
      <c r="C72" s="74" t="s">
        <v>1090</v>
      </c>
      <c r="D72" s="73" t="s">
        <v>895</v>
      </c>
      <c r="E72" s="72">
        <v>30101</v>
      </c>
      <c r="F72" s="72">
        <f t="shared" si="1"/>
        <v>3010.1000000000004</v>
      </c>
      <c r="G72" s="71">
        <v>0.1</v>
      </c>
      <c r="H72" s="72">
        <f t="shared" si="2"/>
        <v>6291.1089999999995</v>
      </c>
      <c r="I72" s="71">
        <v>0.19</v>
      </c>
      <c r="J72" s="150">
        <f t="shared" si="8"/>
        <v>39402</v>
      </c>
      <c r="K72" s="70">
        <v>1</v>
      </c>
      <c r="L72" s="68">
        <f t="shared" si="4"/>
        <v>39402</v>
      </c>
      <c r="M72" s="69">
        <v>1</v>
      </c>
      <c r="N72" s="68">
        <f t="shared" si="5"/>
        <v>39402</v>
      </c>
      <c r="O72" s="69">
        <v>1</v>
      </c>
      <c r="P72" s="68">
        <f t="shared" si="6"/>
        <v>39402</v>
      </c>
      <c r="Q72" s="69">
        <v>2</v>
      </c>
      <c r="R72" s="68">
        <f t="shared" si="7"/>
        <v>78804</v>
      </c>
    </row>
    <row r="73" spans="2:18" x14ac:dyDescent="0.3">
      <c r="B73" s="75" t="s">
        <v>1084</v>
      </c>
      <c r="C73" s="74" t="s">
        <v>1089</v>
      </c>
      <c r="D73" s="73" t="s">
        <v>895</v>
      </c>
      <c r="E73" s="72">
        <v>21039</v>
      </c>
      <c r="F73" s="72">
        <f t="shared" si="1"/>
        <v>2103.9</v>
      </c>
      <c r="G73" s="71">
        <v>0.1</v>
      </c>
      <c r="H73" s="72">
        <f t="shared" si="2"/>
        <v>4397.1510000000007</v>
      </c>
      <c r="I73" s="71">
        <v>0.19</v>
      </c>
      <c r="J73" s="150">
        <f t="shared" si="8"/>
        <v>27540</v>
      </c>
      <c r="K73" s="70">
        <v>1</v>
      </c>
      <c r="L73" s="68">
        <f t="shared" si="4"/>
        <v>27540</v>
      </c>
      <c r="M73" s="69">
        <v>1</v>
      </c>
      <c r="N73" s="68">
        <f t="shared" si="5"/>
        <v>27540</v>
      </c>
      <c r="O73" s="69">
        <v>1</v>
      </c>
      <c r="P73" s="68">
        <f t="shared" si="6"/>
        <v>27540</v>
      </c>
      <c r="Q73" s="69">
        <v>2</v>
      </c>
      <c r="R73" s="68">
        <f t="shared" si="7"/>
        <v>55080</v>
      </c>
    </row>
    <row r="74" spans="2:18" x14ac:dyDescent="0.3">
      <c r="B74" s="75" t="s">
        <v>1084</v>
      </c>
      <c r="C74" s="74" t="s">
        <v>1088</v>
      </c>
      <c r="D74" s="73" t="s">
        <v>895</v>
      </c>
      <c r="E74" s="72">
        <v>34035</v>
      </c>
      <c r="F74" s="72">
        <f t="shared" ref="F74:F132" si="9">E74*G74</f>
        <v>3403.5</v>
      </c>
      <c r="G74" s="71">
        <v>0.1</v>
      </c>
      <c r="H74" s="72">
        <f t="shared" ref="H74:H132" si="10">(E74+F74)*I74</f>
        <v>7113.3150000000005</v>
      </c>
      <c r="I74" s="71">
        <v>0.19</v>
      </c>
      <c r="J74" s="150">
        <f t="shared" si="8"/>
        <v>44552</v>
      </c>
      <c r="K74" s="70">
        <v>1</v>
      </c>
      <c r="L74" s="68">
        <f t="shared" si="4"/>
        <v>44552</v>
      </c>
      <c r="M74" s="69">
        <v>1</v>
      </c>
      <c r="N74" s="68">
        <f t="shared" si="5"/>
        <v>44552</v>
      </c>
      <c r="O74" s="69">
        <v>1</v>
      </c>
      <c r="P74" s="68">
        <f t="shared" si="6"/>
        <v>44552</v>
      </c>
      <c r="Q74" s="69">
        <v>2</v>
      </c>
      <c r="R74" s="68">
        <f t="shared" si="7"/>
        <v>89104</v>
      </c>
    </row>
    <row r="75" spans="2:18" x14ac:dyDescent="0.3">
      <c r="B75" s="75" t="s">
        <v>1084</v>
      </c>
      <c r="C75" s="74" t="s">
        <v>1087</v>
      </c>
      <c r="D75" s="73" t="s">
        <v>895</v>
      </c>
      <c r="E75" s="72">
        <v>34009</v>
      </c>
      <c r="F75" s="72">
        <f t="shared" si="9"/>
        <v>3400.9</v>
      </c>
      <c r="G75" s="71">
        <v>0.1</v>
      </c>
      <c r="H75" s="72">
        <f t="shared" si="10"/>
        <v>7107.8810000000003</v>
      </c>
      <c r="I75" s="71">
        <v>0.19</v>
      </c>
      <c r="J75" s="150">
        <f t="shared" si="8"/>
        <v>44518</v>
      </c>
      <c r="K75" s="70">
        <v>1</v>
      </c>
      <c r="L75" s="68">
        <f t="shared" ref="L75:L133" si="11">J75*K75</f>
        <v>44518</v>
      </c>
      <c r="M75" s="69">
        <v>1</v>
      </c>
      <c r="N75" s="68">
        <f t="shared" ref="N75:N133" si="12">J75*M75</f>
        <v>44518</v>
      </c>
      <c r="O75" s="69">
        <v>1</v>
      </c>
      <c r="P75" s="68">
        <f t="shared" ref="P75:P133" si="13">J75*O75</f>
        <v>44518</v>
      </c>
      <c r="Q75" s="69">
        <v>2</v>
      </c>
      <c r="R75" s="68">
        <f t="shared" ref="R75:R133" si="14">J75*Q75</f>
        <v>89036</v>
      </c>
    </row>
    <row r="76" spans="2:18" x14ac:dyDescent="0.3">
      <c r="B76" s="75" t="s">
        <v>1084</v>
      </c>
      <c r="C76" s="74" t="s">
        <v>1086</v>
      </c>
      <c r="D76" s="73" t="s">
        <v>895</v>
      </c>
      <c r="E76" s="72">
        <v>30936</v>
      </c>
      <c r="F76" s="72">
        <f t="shared" si="9"/>
        <v>3093.6000000000004</v>
      </c>
      <c r="G76" s="71">
        <v>0.1</v>
      </c>
      <c r="H76" s="72">
        <f t="shared" si="10"/>
        <v>6465.6239999999998</v>
      </c>
      <c r="I76" s="71">
        <v>0.19</v>
      </c>
      <c r="J76" s="150">
        <f t="shared" si="8"/>
        <v>40495</v>
      </c>
      <c r="K76" s="70">
        <v>1</v>
      </c>
      <c r="L76" s="68">
        <f t="shared" si="11"/>
        <v>40495</v>
      </c>
      <c r="M76" s="69">
        <v>1</v>
      </c>
      <c r="N76" s="68">
        <f t="shared" si="12"/>
        <v>40495</v>
      </c>
      <c r="O76" s="69">
        <v>1</v>
      </c>
      <c r="P76" s="68">
        <f t="shared" si="13"/>
        <v>40495</v>
      </c>
      <c r="Q76" s="69">
        <v>1</v>
      </c>
      <c r="R76" s="68">
        <f t="shared" si="14"/>
        <v>40495</v>
      </c>
    </row>
    <row r="77" spans="2:18" x14ac:dyDescent="0.3">
      <c r="B77" s="75" t="s">
        <v>1084</v>
      </c>
      <c r="C77" s="74" t="s">
        <v>1085</v>
      </c>
      <c r="D77" s="73" t="s">
        <v>895</v>
      </c>
      <c r="E77" s="72">
        <v>123367</v>
      </c>
      <c r="F77" s="72">
        <f t="shared" si="9"/>
        <v>12336.7</v>
      </c>
      <c r="G77" s="71">
        <v>0.1</v>
      </c>
      <c r="H77" s="72">
        <f t="shared" si="10"/>
        <v>25783.703000000001</v>
      </c>
      <c r="I77" s="71">
        <v>0.19</v>
      </c>
      <c r="J77" s="150">
        <f t="shared" si="8"/>
        <v>161487</v>
      </c>
      <c r="K77" s="70">
        <v>2</v>
      </c>
      <c r="L77" s="68">
        <f t="shared" si="11"/>
        <v>322974</v>
      </c>
      <c r="M77" s="69">
        <v>2</v>
      </c>
      <c r="N77" s="68">
        <f t="shared" si="12"/>
        <v>322974</v>
      </c>
      <c r="O77" s="69">
        <v>4</v>
      </c>
      <c r="P77" s="68">
        <f t="shared" si="13"/>
        <v>645948</v>
      </c>
      <c r="Q77" s="69">
        <v>4</v>
      </c>
      <c r="R77" s="68">
        <f t="shared" si="14"/>
        <v>645948</v>
      </c>
    </row>
    <row r="78" spans="2:18" x14ac:dyDescent="0.3">
      <c r="B78" s="75" t="s">
        <v>1084</v>
      </c>
      <c r="C78" s="74" t="s">
        <v>1083</v>
      </c>
      <c r="D78" s="73" t="s">
        <v>895</v>
      </c>
      <c r="E78" s="72">
        <v>31598</v>
      </c>
      <c r="F78" s="72">
        <f t="shared" si="9"/>
        <v>3159.8</v>
      </c>
      <c r="G78" s="71">
        <v>0.1</v>
      </c>
      <c r="H78" s="72">
        <f t="shared" si="10"/>
        <v>6603.9820000000009</v>
      </c>
      <c r="I78" s="71">
        <v>0.19</v>
      </c>
      <c r="J78" s="150">
        <f t="shared" si="8"/>
        <v>41362</v>
      </c>
      <c r="K78" s="70">
        <v>50</v>
      </c>
      <c r="L78" s="68">
        <f t="shared" si="11"/>
        <v>2068100</v>
      </c>
      <c r="M78" s="69">
        <v>100</v>
      </c>
      <c r="N78" s="68">
        <f t="shared" si="12"/>
        <v>4136200</v>
      </c>
      <c r="O78" s="69">
        <v>150</v>
      </c>
      <c r="P78" s="68">
        <f t="shared" si="13"/>
        <v>6204300</v>
      </c>
      <c r="Q78" s="69">
        <v>200</v>
      </c>
      <c r="R78" s="68">
        <f t="shared" si="14"/>
        <v>8272400</v>
      </c>
    </row>
    <row r="79" spans="2:18" x14ac:dyDescent="0.3">
      <c r="B79" s="67" t="s">
        <v>1079</v>
      </c>
      <c r="C79" s="66" t="s">
        <v>1082</v>
      </c>
      <c r="D79" s="65" t="s">
        <v>895</v>
      </c>
      <c r="E79" s="64">
        <v>1508581</v>
      </c>
      <c r="F79" s="64">
        <f t="shared" si="9"/>
        <v>150858.1</v>
      </c>
      <c r="G79" s="63">
        <v>0.1</v>
      </c>
      <c r="H79" s="64">
        <f t="shared" si="10"/>
        <v>315293.429</v>
      </c>
      <c r="I79" s="63">
        <v>0.19</v>
      </c>
      <c r="J79" s="151">
        <f>ROUND(E79+F79+H79,0)</f>
        <v>1974733</v>
      </c>
      <c r="K79" s="62">
        <v>1</v>
      </c>
      <c r="L79" s="60">
        <f t="shared" si="11"/>
        <v>1974733</v>
      </c>
      <c r="M79" s="61">
        <v>1</v>
      </c>
      <c r="N79" s="60">
        <f t="shared" si="12"/>
        <v>1974733</v>
      </c>
      <c r="O79" s="61">
        <v>1</v>
      </c>
      <c r="P79" s="60">
        <f t="shared" si="13"/>
        <v>1974733</v>
      </c>
      <c r="Q79" s="61">
        <v>1</v>
      </c>
      <c r="R79" s="60">
        <f t="shared" si="14"/>
        <v>1974733</v>
      </c>
    </row>
    <row r="80" spans="2:18" x14ac:dyDescent="0.3">
      <c r="B80" s="67" t="s">
        <v>1079</v>
      </c>
      <c r="C80" s="66" t="s">
        <v>1081</v>
      </c>
      <c r="D80" s="65" t="s">
        <v>895</v>
      </c>
      <c r="E80" s="64">
        <v>1308673</v>
      </c>
      <c r="F80" s="64">
        <f t="shared" si="9"/>
        <v>130867.3</v>
      </c>
      <c r="G80" s="63">
        <v>0.1</v>
      </c>
      <c r="H80" s="64">
        <f t="shared" si="10"/>
        <v>273512.65700000001</v>
      </c>
      <c r="I80" s="63">
        <v>0.19</v>
      </c>
      <c r="J80" s="151">
        <f t="shared" ref="J80:J82" si="15">ROUND(E80+F80+H80,0)</f>
        <v>1713053</v>
      </c>
      <c r="K80" s="62">
        <v>1</v>
      </c>
      <c r="L80" s="60">
        <f t="shared" si="11"/>
        <v>1713053</v>
      </c>
      <c r="M80" s="61">
        <v>1</v>
      </c>
      <c r="N80" s="60">
        <f t="shared" si="12"/>
        <v>1713053</v>
      </c>
      <c r="O80" s="61">
        <v>1</v>
      </c>
      <c r="P80" s="60">
        <f t="shared" si="13"/>
        <v>1713053</v>
      </c>
      <c r="Q80" s="61">
        <v>1</v>
      </c>
      <c r="R80" s="60">
        <f t="shared" si="14"/>
        <v>1713053</v>
      </c>
    </row>
    <row r="81" spans="2:18" x14ac:dyDescent="0.3">
      <c r="B81" s="67" t="s">
        <v>1079</v>
      </c>
      <c r="C81" s="66" t="s">
        <v>1080</v>
      </c>
      <c r="D81" s="65" t="s">
        <v>895</v>
      </c>
      <c r="E81" s="64">
        <v>711111</v>
      </c>
      <c r="F81" s="64">
        <f t="shared" si="9"/>
        <v>71111.100000000006</v>
      </c>
      <c r="G81" s="63">
        <v>0.1</v>
      </c>
      <c r="H81" s="64">
        <f t="shared" si="10"/>
        <v>148622.19899999999</v>
      </c>
      <c r="I81" s="63">
        <v>0.19</v>
      </c>
      <c r="J81" s="151">
        <f t="shared" si="15"/>
        <v>930844</v>
      </c>
      <c r="K81" s="62">
        <v>1</v>
      </c>
      <c r="L81" s="60">
        <f t="shared" si="11"/>
        <v>930844</v>
      </c>
      <c r="M81" s="61">
        <v>1</v>
      </c>
      <c r="N81" s="60">
        <f t="shared" si="12"/>
        <v>930844</v>
      </c>
      <c r="O81" s="61">
        <v>1</v>
      </c>
      <c r="P81" s="60">
        <f t="shared" si="13"/>
        <v>930844</v>
      </c>
      <c r="Q81" s="61">
        <v>1</v>
      </c>
      <c r="R81" s="60">
        <f t="shared" si="14"/>
        <v>930844</v>
      </c>
    </row>
    <row r="82" spans="2:18" x14ac:dyDescent="0.3">
      <c r="B82" s="67" t="s">
        <v>1079</v>
      </c>
      <c r="C82" s="66" t="s">
        <v>1078</v>
      </c>
      <c r="D82" s="65" t="s">
        <v>895</v>
      </c>
      <c r="E82" s="64">
        <v>572207</v>
      </c>
      <c r="F82" s="64">
        <f t="shared" si="9"/>
        <v>57220.700000000004</v>
      </c>
      <c r="G82" s="63">
        <v>0.1</v>
      </c>
      <c r="H82" s="64">
        <f t="shared" si="10"/>
        <v>119591.26299999999</v>
      </c>
      <c r="I82" s="63">
        <v>0.19</v>
      </c>
      <c r="J82" s="151">
        <f t="shared" si="15"/>
        <v>749019</v>
      </c>
      <c r="K82" s="62">
        <v>1</v>
      </c>
      <c r="L82" s="60">
        <f t="shared" si="11"/>
        <v>749019</v>
      </c>
      <c r="M82" s="61">
        <v>1</v>
      </c>
      <c r="N82" s="60">
        <f t="shared" si="12"/>
        <v>749019</v>
      </c>
      <c r="O82" s="61">
        <v>1</v>
      </c>
      <c r="P82" s="60">
        <f t="shared" si="13"/>
        <v>749019</v>
      </c>
      <c r="Q82" s="61">
        <v>1</v>
      </c>
      <c r="R82" s="60">
        <f t="shared" si="14"/>
        <v>749019</v>
      </c>
    </row>
    <row r="83" spans="2:18" x14ac:dyDescent="0.3">
      <c r="B83" s="59" t="s">
        <v>1072</v>
      </c>
      <c r="C83" s="58" t="s">
        <v>1077</v>
      </c>
      <c r="D83" s="57" t="s">
        <v>895</v>
      </c>
      <c r="E83" s="56">
        <v>1390220</v>
      </c>
      <c r="F83" s="56">
        <f t="shared" si="9"/>
        <v>111217.60000000001</v>
      </c>
      <c r="G83" s="55">
        <v>0.08</v>
      </c>
      <c r="H83" s="56">
        <f t="shared" si="10"/>
        <v>285273.14400000003</v>
      </c>
      <c r="I83" s="55">
        <v>0.19</v>
      </c>
      <c r="J83" s="152">
        <f>ROUND(E83+F83+H83,0)</f>
        <v>1786711</v>
      </c>
      <c r="K83" s="54">
        <v>3</v>
      </c>
      <c r="L83" s="52">
        <f t="shared" si="11"/>
        <v>5360133</v>
      </c>
      <c r="M83" s="53">
        <v>3</v>
      </c>
      <c r="N83" s="52">
        <f t="shared" si="12"/>
        <v>5360133</v>
      </c>
      <c r="O83" s="53">
        <v>3</v>
      </c>
      <c r="P83" s="52">
        <f t="shared" si="13"/>
        <v>5360133</v>
      </c>
      <c r="Q83" s="53">
        <v>6</v>
      </c>
      <c r="R83" s="52">
        <f t="shared" si="14"/>
        <v>10720266</v>
      </c>
    </row>
    <row r="84" spans="2:18" x14ac:dyDescent="0.3">
      <c r="B84" s="59" t="s">
        <v>1072</v>
      </c>
      <c r="C84" s="58" t="s">
        <v>1073</v>
      </c>
      <c r="D84" s="57" t="s">
        <v>895</v>
      </c>
      <c r="E84" s="56">
        <v>291618</v>
      </c>
      <c r="F84" s="56">
        <f t="shared" si="9"/>
        <v>23329.439999999999</v>
      </c>
      <c r="G84" s="55">
        <v>0.08</v>
      </c>
      <c r="H84" s="56">
        <f t="shared" si="10"/>
        <v>59840.013599999998</v>
      </c>
      <c r="I84" s="55">
        <v>0.19</v>
      </c>
      <c r="J84" s="152">
        <f t="shared" ref="J84:J85" si="16">ROUND(E84+F84+H84,0)</f>
        <v>374787</v>
      </c>
      <c r="K84" s="54">
        <v>6</v>
      </c>
      <c r="L84" s="52">
        <f t="shared" si="11"/>
        <v>2248722</v>
      </c>
      <c r="M84" s="53">
        <v>8</v>
      </c>
      <c r="N84" s="52">
        <f t="shared" si="12"/>
        <v>2998296</v>
      </c>
      <c r="O84" s="53">
        <v>11</v>
      </c>
      <c r="P84" s="52">
        <f t="shared" si="13"/>
        <v>4122657</v>
      </c>
      <c r="Q84" s="53">
        <v>13</v>
      </c>
      <c r="R84" s="52">
        <f t="shared" si="14"/>
        <v>4872231</v>
      </c>
    </row>
    <row r="85" spans="2:18" x14ac:dyDescent="0.3">
      <c r="B85" s="59" t="s">
        <v>1072</v>
      </c>
      <c r="C85" s="58" t="s">
        <v>1071</v>
      </c>
      <c r="D85" s="57" t="s">
        <v>895</v>
      </c>
      <c r="E85" s="56">
        <v>6011699</v>
      </c>
      <c r="F85" s="56">
        <f t="shared" si="9"/>
        <v>480935.92</v>
      </c>
      <c r="G85" s="55">
        <v>0.08</v>
      </c>
      <c r="H85" s="56">
        <f t="shared" si="10"/>
        <v>1233600.6348000001</v>
      </c>
      <c r="I85" s="55">
        <v>0.19</v>
      </c>
      <c r="J85" s="152">
        <f t="shared" si="16"/>
        <v>7726236</v>
      </c>
      <c r="K85" s="54">
        <v>1</v>
      </c>
      <c r="L85" s="52">
        <f t="shared" si="11"/>
        <v>7726236</v>
      </c>
      <c r="M85" s="53">
        <v>1</v>
      </c>
      <c r="N85" s="52">
        <f t="shared" si="12"/>
        <v>7726236</v>
      </c>
      <c r="O85" s="53">
        <v>1</v>
      </c>
      <c r="P85" s="52">
        <f t="shared" si="13"/>
        <v>7726236</v>
      </c>
      <c r="Q85" s="53">
        <v>1</v>
      </c>
      <c r="R85" s="52">
        <f t="shared" si="14"/>
        <v>7726236</v>
      </c>
    </row>
    <row r="86" spans="2:18" x14ac:dyDescent="0.3">
      <c r="B86" s="46" t="s">
        <v>1062</v>
      </c>
      <c r="C86" s="45" t="s">
        <v>1070</v>
      </c>
      <c r="D86" s="44" t="s">
        <v>895</v>
      </c>
      <c r="E86" s="43">
        <v>181380</v>
      </c>
      <c r="F86" s="43">
        <f t="shared" si="9"/>
        <v>18138</v>
      </c>
      <c r="G86" s="42">
        <v>0.1</v>
      </c>
      <c r="H86" s="43">
        <f t="shared" si="10"/>
        <v>37908.42</v>
      </c>
      <c r="I86" s="42">
        <v>0.19</v>
      </c>
      <c r="J86" s="153">
        <f>ROUND(E86+F86+H86,0)</f>
        <v>237426</v>
      </c>
      <c r="K86" s="41">
        <v>4</v>
      </c>
      <c r="L86" s="39">
        <f t="shared" si="11"/>
        <v>949704</v>
      </c>
      <c r="M86" s="40">
        <v>4</v>
      </c>
      <c r="N86" s="39">
        <f t="shared" si="12"/>
        <v>949704</v>
      </c>
      <c r="O86" s="40">
        <v>4</v>
      </c>
      <c r="P86" s="39">
        <f t="shared" si="13"/>
        <v>949704</v>
      </c>
      <c r="Q86" s="40">
        <v>4</v>
      </c>
      <c r="R86" s="39">
        <f t="shared" si="14"/>
        <v>949704</v>
      </c>
    </row>
    <row r="87" spans="2:18" x14ac:dyDescent="0.3">
      <c r="B87" s="46" t="s">
        <v>1062</v>
      </c>
      <c r="C87" s="51" t="s">
        <v>1069</v>
      </c>
      <c r="D87" s="50" t="s">
        <v>895</v>
      </c>
      <c r="E87" s="49">
        <v>176880</v>
      </c>
      <c r="F87" s="49">
        <f t="shared" si="9"/>
        <v>17688</v>
      </c>
      <c r="G87" s="48">
        <v>0.1</v>
      </c>
      <c r="H87" s="49">
        <f t="shared" si="10"/>
        <v>36967.919999999998</v>
      </c>
      <c r="I87" s="48">
        <v>0.19</v>
      </c>
      <c r="J87" s="153">
        <f t="shared" ref="J87:J94" si="17">ROUND(E87+F87+H87,0)</f>
        <v>231536</v>
      </c>
      <c r="K87" s="41">
        <v>40</v>
      </c>
      <c r="L87" s="47">
        <f t="shared" si="11"/>
        <v>9261440</v>
      </c>
      <c r="M87" s="40">
        <v>90</v>
      </c>
      <c r="N87" s="47">
        <f t="shared" si="12"/>
        <v>20838240</v>
      </c>
      <c r="O87" s="40">
        <v>140</v>
      </c>
      <c r="P87" s="47">
        <f t="shared" si="13"/>
        <v>32415040</v>
      </c>
      <c r="Q87" s="40">
        <v>190</v>
      </c>
      <c r="R87" s="47">
        <f t="shared" si="14"/>
        <v>43991840</v>
      </c>
    </row>
    <row r="88" spans="2:18" x14ac:dyDescent="0.3">
      <c r="B88" s="46" t="s">
        <v>1062</v>
      </c>
      <c r="C88" s="45" t="s">
        <v>1068</v>
      </c>
      <c r="D88" s="44" t="s">
        <v>895</v>
      </c>
      <c r="E88" s="43">
        <v>292397</v>
      </c>
      <c r="F88" s="43">
        <f t="shared" si="9"/>
        <v>29239.7</v>
      </c>
      <c r="G88" s="42">
        <v>0.1</v>
      </c>
      <c r="H88" s="43">
        <f t="shared" si="10"/>
        <v>61110.973000000005</v>
      </c>
      <c r="I88" s="42">
        <v>0.19</v>
      </c>
      <c r="J88" s="153">
        <f t="shared" si="17"/>
        <v>382748</v>
      </c>
      <c r="K88" s="41">
        <v>1</v>
      </c>
      <c r="L88" s="39">
        <f t="shared" si="11"/>
        <v>382748</v>
      </c>
      <c r="M88" s="40">
        <v>1</v>
      </c>
      <c r="N88" s="39">
        <f t="shared" si="12"/>
        <v>382748</v>
      </c>
      <c r="O88" s="40">
        <v>1</v>
      </c>
      <c r="P88" s="39">
        <f t="shared" si="13"/>
        <v>382748</v>
      </c>
      <c r="Q88" s="40">
        <v>2</v>
      </c>
      <c r="R88" s="39">
        <f t="shared" si="14"/>
        <v>765496</v>
      </c>
    </row>
    <row r="89" spans="2:18" x14ac:dyDescent="0.3">
      <c r="B89" s="46" t="s">
        <v>1062</v>
      </c>
      <c r="C89" s="45" t="s">
        <v>1067</v>
      </c>
      <c r="D89" s="44" t="s">
        <v>895</v>
      </c>
      <c r="E89" s="43">
        <v>156421</v>
      </c>
      <c r="F89" s="43">
        <f t="shared" si="9"/>
        <v>15642.1</v>
      </c>
      <c r="G89" s="42">
        <v>0.1</v>
      </c>
      <c r="H89" s="43">
        <f t="shared" si="10"/>
        <v>32691.989000000001</v>
      </c>
      <c r="I89" s="42">
        <v>0.19</v>
      </c>
      <c r="J89" s="153">
        <f t="shared" si="17"/>
        <v>204755</v>
      </c>
      <c r="K89" s="41">
        <v>1</v>
      </c>
      <c r="L89" s="39">
        <f t="shared" si="11"/>
        <v>204755</v>
      </c>
      <c r="M89" s="40">
        <v>1</v>
      </c>
      <c r="N89" s="39">
        <f t="shared" si="12"/>
        <v>204755</v>
      </c>
      <c r="O89" s="40">
        <v>1</v>
      </c>
      <c r="P89" s="39">
        <f t="shared" si="13"/>
        <v>204755</v>
      </c>
      <c r="Q89" s="40">
        <v>1</v>
      </c>
      <c r="R89" s="39">
        <f t="shared" si="14"/>
        <v>204755</v>
      </c>
    </row>
    <row r="90" spans="2:18" x14ac:dyDescent="0.3">
      <c r="B90" s="46" t="s">
        <v>1062</v>
      </c>
      <c r="C90" s="45" t="s">
        <v>1066</v>
      </c>
      <c r="D90" s="44" t="s">
        <v>895</v>
      </c>
      <c r="E90" s="43">
        <v>163983</v>
      </c>
      <c r="F90" s="43">
        <f t="shared" si="9"/>
        <v>16398.3</v>
      </c>
      <c r="G90" s="42">
        <v>0.1</v>
      </c>
      <c r="H90" s="43">
        <f t="shared" si="10"/>
        <v>34272.447</v>
      </c>
      <c r="I90" s="42">
        <v>0.19</v>
      </c>
      <c r="J90" s="153">
        <f t="shared" si="17"/>
        <v>214654</v>
      </c>
      <c r="K90" s="41">
        <v>5</v>
      </c>
      <c r="L90" s="39">
        <f t="shared" si="11"/>
        <v>1073270</v>
      </c>
      <c r="M90" s="40">
        <v>5</v>
      </c>
      <c r="N90" s="39">
        <f t="shared" si="12"/>
        <v>1073270</v>
      </c>
      <c r="O90" s="40">
        <v>5</v>
      </c>
      <c r="P90" s="39">
        <f t="shared" si="13"/>
        <v>1073270</v>
      </c>
      <c r="Q90" s="40">
        <v>5</v>
      </c>
      <c r="R90" s="39">
        <f t="shared" si="14"/>
        <v>1073270</v>
      </c>
    </row>
    <row r="91" spans="2:18" x14ac:dyDescent="0.3">
      <c r="B91" s="46" t="s">
        <v>1062</v>
      </c>
      <c r="C91" s="45" t="s">
        <v>1065</v>
      </c>
      <c r="D91" s="44" t="s">
        <v>895</v>
      </c>
      <c r="E91" s="43">
        <v>67688</v>
      </c>
      <c r="F91" s="43">
        <f t="shared" si="9"/>
        <v>6768.8</v>
      </c>
      <c r="G91" s="42">
        <v>0.1</v>
      </c>
      <c r="H91" s="43">
        <f t="shared" si="10"/>
        <v>14146.792000000001</v>
      </c>
      <c r="I91" s="42">
        <v>0.19</v>
      </c>
      <c r="J91" s="153">
        <f t="shared" si="17"/>
        <v>88604</v>
      </c>
      <c r="K91" s="41">
        <v>4</v>
      </c>
      <c r="L91" s="39">
        <f t="shared" si="11"/>
        <v>354416</v>
      </c>
      <c r="M91" s="40">
        <v>4</v>
      </c>
      <c r="N91" s="39">
        <f t="shared" si="12"/>
        <v>354416</v>
      </c>
      <c r="O91" s="40">
        <v>4</v>
      </c>
      <c r="P91" s="39">
        <f t="shared" si="13"/>
        <v>354416</v>
      </c>
      <c r="Q91" s="40">
        <v>4</v>
      </c>
      <c r="R91" s="39">
        <f t="shared" si="14"/>
        <v>354416</v>
      </c>
    </row>
    <row r="92" spans="2:18" x14ac:dyDescent="0.3">
      <c r="B92" s="46" t="s">
        <v>1062</v>
      </c>
      <c r="C92" s="45" t="s">
        <v>1064</v>
      </c>
      <c r="D92" s="44" t="s">
        <v>895</v>
      </c>
      <c r="E92" s="43">
        <v>212704</v>
      </c>
      <c r="F92" s="43">
        <f t="shared" si="9"/>
        <v>21270.400000000001</v>
      </c>
      <c r="G92" s="42">
        <v>0.1</v>
      </c>
      <c r="H92" s="43">
        <f t="shared" si="10"/>
        <v>44455.135999999999</v>
      </c>
      <c r="I92" s="42">
        <v>0.19</v>
      </c>
      <c r="J92" s="153">
        <f t="shared" si="17"/>
        <v>278430</v>
      </c>
      <c r="K92" s="41">
        <v>4</v>
      </c>
      <c r="L92" s="39">
        <f t="shared" si="11"/>
        <v>1113720</v>
      </c>
      <c r="M92" s="40">
        <v>4</v>
      </c>
      <c r="N92" s="39">
        <f t="shared" si="12"/>
        <v>1113720</v>
      </c>
      <c r="O92" s="40">
        <v>4</v>
      </c>
      <c r="P92" s="39">
        <f t="shared" si="13"/>
        <v>1113720</v>
      </c>
      <c r="Q92" s="40">
        <v>4</v>
      </c>
      <c r="R92" s="39">
        <f t="shared" si="14"/>
        <v>1113720</v>
      </c>
    </row>
    <row r="93" spans="2:18" x14ac:dyDescent="0.3">
      <c r="B93" s="46" t="s">
        <v>1062</v>
      </c>
      <c r="C93" s="45" t="s">
        <v>1063</v>
      </c>
      <c r="D93" s="44" t="s">
        <v>895</v>
      </c>
      <c r="E93" s="43">
        <v>78051</v>
      </c>
      <c r="F93" s="43">
        <f t="shared" si="9"/>
        <v>7805.1</v>
      </c>
      <c r="G93" s="42">
        <v>0.1</v>
      </c>
      <c r="H93" s="43">
        <f t="shared" si="10"/>
        <v>16312.659000000001</v>
      </c>
      <c r="I93" s="42">
        <v>0.19</v>
      </c>
      <c r="J93" s="153">
        <f t="shared" si="17"/>
        <v>102169</v>
      </c>
      <c r="K93" s="41">
        <v>80</v>
      </c>
      <c r="L93" s="39">
        <f t="shared" si="11"/>
        <v>8173520</v>
      </c>
      <c r="M93" s="40">
        <v>180</v>
      </c>
      <c r="N93" s="39">
        <f t="shared" si="12"/>
        <v>18390420</v>
      </c>
      <c r="O93" s="40">
        <v>280</v>
      </c>
      <c r="P93" s="39">
        <f t="shared" si="13"/>
        <v>28607320</v>
      </c>
      <c r="Q93" s="40">
        <v>380</v>
      </c>
      <c r="R93" s="39">
        <f t="shared" si="14"/>
        <v>38824220</v>
      </c>
    </row>
    <row r="94" spans="2:18" x14ac:dyDescent="0.3">
      <c r="B94" s="46" t="s">
        <v>1062</v>
      </c>
      <c r="C94" s="45" t="s">
        <v>1061</v>
      </c>
      <c r="D94" s="44" t="s">
        <v>895</v>
      </c>
      <c r="E94" s="43">
        <v>80506</v>
      </c>
      <c r="F94" s="43">
        <f t="shared" si="9"/>
        <v>8050.6</v>
      </c>
      <c r="G94" s="42">
        <v>0.1</v>
      </c>
      <c r="H94" s="43">
        <f t="shared" si="10"/>
        <v>16825.754000000001</v>
      </c>
      <c r="I94" s="42">
        <v>0.19</v>
      </c>
      <c r="J94" s="153">
        <f t="shared" si="17"/>
        <v>105382</v>
      </c>
      <c r="K94" s="41">
        <v>20</v>
      </c>
      <c r="L94" s="39">
        <f t="shared" si="11"/>
        <v>2107640</v>
      </c>
      <c r="M94" s="40">
        <v>20</v>
      </c>
      <c r="N94" s="39">
        <f t="shared" si="12"/>
        <v>2107640</v>
      </c>
      <c r="O94" s="40">
        <v>20</v>
      </c>
      <c r="P94" s="39">
        <f t="shared" si="13"/>
        <v>2107640</v>
      </c>
      <c r="Q94" s="40">
        <v>20</v>
      </c>
      <c r="R94" s="39">
        <f t="shared" si="14"/>
        <v>2107640</v>
      </c>
    </row>
    <row r="95" spans="2:18" x14ac:dyDescent="0.3">
      <c r="B95" s="38" t="s">
        <v>1035</v>
      </c>
      <c r="C95" s="37" t="s">
        <v>1060</v>
      </c>
      <c r="D95" s="36" t="s">
        <v>895</v>
      </c>
      <c r="E95" s="35">
        <v>91644</v>
      </c>
      <c r="F95" s="35">
        <f t="shared" si="9"/>
        <v>9164.4</v>
      </c>
      <c r="G95" s="34">
        <v>0.1</v>
      </c>
      <c r="H95" s="35">
        <f t="shared" si="10"/>
        <v>19153.595999999998</v>
      </c>
      <c r="I95" s="34">
        <v>0.19</v>
      </c>
      <c r="J95" s="154">
        <f>ROUND(E95+F95+H95,0)</f>
        <v>119962</v>
      </c>
      <c r="K95" s="33">
        <v>15</v>
      </c>
      <c r="L95" s="31">
        <f t="shared" si="11"/>
        <v>1799430</v>
      </c>
      <c r="M95" s="32">
        <v>25</v>
      </c>
      <c r="N95" s="31">
        <f t="shared" si="12"/>
        <v>2999050</v>
      </c>
      <c r="O95" s="32">
        <v>40</v>
      </c>
      <c r="P95" s="31">
        <f t="shared" si="13"/>
        <v>4798480</v>
      </c>
      <c r="Q95" s="32">
        <v>55</v>
      </c>
      <c r="R95" s="31">
        <f t="shared" si="14"/>
        <v>6597910</v>
      </c>
    </row>
    <row r="96" spans="2:18" x14ac:dyDescent="0.3">
      <c r="B96" s="38" t="s">
        <v>1035</v>
      </c>
      <c r="C96" s="37" t="s">
        <v>1059</v>
      </c>
      <c r="D96" s="36" t="s">
        <v>895</v>
      </c>
      <c r="E96" s="35">
        <v>627408</v>
      </c>
      <c r="F96" s="35">
        <f t="shared" si="9"/>
        <v>62740.800000000003</v>
      </c>
      <c r="G96" s="34">
        <v>0.1</v>
      </c>
      <c r="H96" s="35">
        <f t="shared" si="10"/>
        <v>131128.272</v>
      </c>
      <c r="I96" s="34">
        <v>0.19</v>
      </c>
      <c r="J96" s="154">
        <f t="shared" ref="J96:J123" si="18">ROUND(E96+F96+H96,0)</f>
        <v>821277</v>
      </c>
      <c r="K96" s="33">
        <v>40</v>
      </c>
      <c r="L96" s="31">
        <f t="shared" si="11"/>
        <v>32851080</v>
      </c>
      <c r="M96" s="32">
        <v>90</v>
      </c>
      <c r="N96" s="31">
        <f t="shared" si="12"/>
        <v>73914930</v>
      </c>
      <c r="O96" s="32">
        <v>140</v>
      </c>
      <c r="P96" s="31">
        <f t="shared" si="13"/>
        <v>114978780</v>
      </c>
      <c r="Q96" s="32">
        <v>190</v>
      </c>
      <c r="R96" s="31">
        <f t="shared" si="14"/>
        <v>156042630</v>
      </c>
    </row>
    <row r="97" spans="2:18" x14ac:dyDescent="0.3">
      <c r="B97" s="38" t="s">
        <v>1035</v>
      </c>
      <c r="C97" s="37" t="s">
        <v>1058</v>
      </c>
      <c r="D97" s="36" t="s">
        <v>895</v>
      </c>
      <c r="E97" s="35">
        <v>1725506</v>
      </c>
      <c r="F97" s="35">
        <f t="shared" si="9"/>
        <v>172550.6</v>
      </c>
      <c r="G97" s="34">
        <v>0.1</v>
      </c>
      <c r="H97" s="35">
        <f t="shared" si="10"/>
        <v>360630.75400000002</v>
      </c>
      <c r="I97" s="34">
        <v>0.19</v>
      </c>
      <c r="J97" s="154">
        <f t="shared" si="18"/>
        <v>2258687</v>
      </c>
      <c r="K97" s="33">
        <v>1</v>
      </c>
      <c r="L97" s="31">
        <f t="shared" si="11"/>
        <v>2258687</v>
      </c>
      <c r="M97" s="32">
        <v>1</v>
      </c>
      <c r="N97" s="31">
        <f t="shared" si="12"/>
        <v>2258687</v>
      </c>
      <c r="O97" s="32">
        <v>1</v>
      </c>
      <c r="P97" s="31">
        <f t="shared" si="13"/>
        <v>2258687</v>
      </c>
      <c r="Q97" s="32">
        <v>1</v>
      </c>
      <c r="R97" s="31">
        <f t="shared" si="14"/>
        <v>2258687</v>
      </c>
    </row>
    <row r="98" spans="2:18" x14ac:dyDescent="0.3">
      <c r="B98" s="38" t="s">
        <v>1035</v>
      </c>
      <c r="C98" s="37" t="s">
        <v>1057</v>
      </c>
      <c r="D98" s="36" t="s">
        <v>895</v>
      </c>
      <c r="E98" s="35">
        <v>1847835</v>
      </c>
      <c r="F98" s="35">
        <f t="shared" si="9"/>
        <v>184783.5</v>
      </c>
      <c r="G98" s="34">
        <v>0.1</v>
      </c>
      <c r="H98" s="35">
        <f t="shared" si="10"/>
        <v>386197.51500000001</v>
      </c>
      <c r="I98" s="34">
        <v>0.19</v>
      </c>
      <c r="J98" s="154">
        <f t="shared" si="18"/>
        <v>2418816</v>
      </c>
      <c r="K98" s="33">
        <v>4</v>
      </c>
      <c r="L98" s="31">
        <f t="shared" si="11"/>
        <v>9675264</v>
      </c>
      <c r="M98" s="32">
        <v>4</v>
      </c>
      <c r="N98" s="31">
        <f t="shared" si="12"/>
        <v>9675264</v>
      </c>
      <c r="O98" s="32">
        <v>4</v>
      </c>
      <c r="P98" s="31">
        <f t="shared" si="13"/>
        <v>9675264</v>
      </c>
      <c r="Q98" s="32">
        <v>4</v>
      </c>
      <c r="R98" s="31">
        <f t="shared" si="14"/>
        <v>9675264</v>
      </c>
    </row>
    <row r="99" spans="2:18" x14ac:dyDescent="0.3">
      <c r="B99" s="38" t="s">
        <v>1035</v>
      </c>
      <c r="C99" s="37" t="s">
        <v>1056</v>
      </c>
      <c r="D99" s="36" t="s">
        <v>895</v>
      </c>
      <c r="E99" s="35">
        <v>1380889</v>
      </c>
      <c r="F99" s="35">
        <f t="shared" si="9"/>
        <v>138088.9</v>
      </c>
      <c r="G99" s="34">
        <v>0.1</v>
      </c>
      <c r="H99" s="35">
        <f t="shared" si="10"/>
        <v>288605.80099999998</v>
      </c>
      <c r="I99" s="34">
        <v>0.19</v>
      </c>
      <c r="J99" s="154">
        <f t="shared" si="18"/>
        <v>1807584</v>
      </c>
      <c r="K99" s="33">
        <v>3</v>
      </c>
      <c r="L99" s="31">
        <f t="shared" si="11"/>
        <v>5422752</v>
      </c>
      <c r="M99" s="32">
        <v>5</v>
      </c>
      <c r="N99" s="31">
        <f t="shared" si="12"/>
        <v>9037920</v>
      </c>
      <c r="O99" s="32">
        <v>8</v>
      </c>
      <c r="P99" s="31">
        <f t="shared" si="13"/>
        <v>14460672</v>
      </c>
      <c r="Q99" s="32">
        <v>10</v>
      </c>
      <c r="R99" s="31">
        <f t="shared" si="14"/>
        <v>18075840</v>
      </c>
    </row>
    <row r="100" spans="2:18" x14ac:dyDescent="0.3">
      <c r="B100" s="38" t="s">
        <v>1035</v>
      </c>
      <c r="C100" s="37" t="s">
        <v>1055</v>
      </c>
      <c r="D100" s="36" t="s">
        <v>895</v>
      </c>
      <c r="E100" s="35">
        <v>1051968</v>
      </c>
      <c r="F100" s="35">
        <f t="shared" si="9"/>
        <v>105196.8</v>
      </c>
      <c r="G100" s="34">
        <v>0.1</v>
      </c>
      <c r="H100" s="35">
        <f t="shared" si="10"/>
        <v>219861.31200000001</v>
      </c>
      <c r="I100" s="34">
        <v>0.19</v>
      </c>
      <c r="J100" s="154">
        <f t="shared" si="18"/>
        <v>1377026</v>
      </c>
      <c r="K100" s="33">
        <v>3</v>
      </c>
      <c r="L100" s="31">
        <f t="shared" si="11"/>
        <v>4131078</v>
      </c>
      <c r="M100" s="32">
        <v>5</v>
      </c>
      <c r="N100" s="31">
        <f t="shared" si="12"/>
        <v>6885130</v>
      </c>
      <c r="O100" s="32">
        <v>8</v>
      </c>
      <c r="P100" s="31">
        <f t="shared" si="13"/>
        <v>11016208</v>
      </c>
      <c r="Q100" s="32">
        <v>10</v>
      </c>
      <c r="R100" s="31">
        <f t="shared" si="14"/>
        <v>13770260</v>
      </c>
    </row>
    <row r="101" spans="2:18" x14ac:dyDescent="0.3">
      <c r="B101" s="38" t="s">
        <v>1035</v>
      </c>
      <c r="C101" s="37" t="s">
        <v>1054</v>
      </c>
      <c r="D101" s="36" t="s">
        <v>895</v>
      </c>
      <c r="E101" s="35">
        <v>898258</v>
      </c>
      <c r="F101" s="35">
        <f t="shared" si="9"/>
        <v>89825.8</v>
      </c>
      <c r="G101" s="34">
        <v>0.1</v>
      </c>
      <c r="H101" s="35">
        <f t="shared" si="10"/>
        <v>187735.92200000002</v>
      </c>
      <c r="I101" s="34">
        <v>0.19</v>
      </c>
      <c r="J101" s="154">
        <f t="shared" si="18"/>
        <v>1175820</v>
      </c>
      <c r="K101" s="33">
        <v>3</v>
      </c>
      <c r="L101" s="31">
        <f t="shared" si="11"/>
        <v>3527460</v>
      </c>
      <c r="M101" s="32">
        <v>5</v>
      </c>
      <c r="N101" s="31">
        <f t="shared" si="12"/>
        <v>5879100</v>
      </c>
      <c r="O101" s="32">
        <v>8</v>
      </c>
      <c r="P101" s="31">
        <f t="shared" si="13"/>
        <v>9406560</v>
      </c>
      <c r="Q101" s="32">
        <v>10</v>
      </c>
      <c r="R101" s="31">
        <f t="shared" si="14"/>
        <v>11758200</v>
      </c>
    </row>
    <row r="102" spans="2:18" x14ac:dyDescent="0.3">
      <c r="B102" s="38" t="s">
        <v>1035</v>
      </c>
      <c r="C102" s="37" t="s">
        <v>1053</v>
      </c>
      <c r="D102" s="36" t="s">
        <v>895</v>
      </c>
      <c r="E102" s="35">
        <v>403268</v>
      </c>
      <c r="F102" s="35">
        <f t="shared" si="9"/>
        <v>40326.800000000003</v>
      </c>
      <c r="G102" s="34">
        <v>0.1</v>
      </c>
      <c r="H102" s="35">
        <f t="shared" si="10"/>
        <v>84283.012000000002</v>
      </c>
      <c r="I102" s="34">
        <v>0.19</v>
      </c>
      <c r="J102" s="154">
        <f t="shared" si="18"/>
        <v>527878</v>
      </c>
      <c r="K102" s="33">
        <v>7</v>
      </c>
      <c r="L102" s="31">
        <f t="shared" si="11"/>
        <v>3695146</v>
      </c>
      <c r="M102" s="32">
        <v>7</v>
      </c>
      <c r="N102" s="31">
        <f t="shared" si="12"/>
        <v>3695146</v>
      </c>
      <c r="O102" s="32">
        <v>7</v>
      </c>
      <c r="P102" s="31">
        <f t="shared" si="13"/>
        <v>3695146</v>
      </c>
      <c r="Q102" s="32">
        <v>7</v>
      </c>
      <c r="R102" s="31">
        <f t="shared" si="14"/>
        <v>3695146</v>
      </c>
    </row>
    <row r="103" spans="2:18" x14ac:dyDescent="0.3">
      <c r="B103" s="38" t="s">
        <v>1035</v>
      </c>
      <c r="C103" s="37" t="s">
        <v>1052</v>
      </c>
      <c r="D103" s="36" t="s">
        <v>895</v>
      </c>
      <c r="E103" s="35">
        <v>132045</v>
      </c>
      <c r="F103" s="35">
        <f t="shared" si="9"/>
        <v>13204.5</v>
      </c>
      <c r="G103" s="34">
        <v>0.1</v>
      </c>
      <c r="H103" s="35">
        <f t="shared" si="10"/>
        <v>27597.404999999999</v>
      </c>
      <c r="I103" s="34">
        <v>0.19</v>
      </c>
      <c r="J103" s="154">
        <f t="shared" si="18"/>
        <v>172847</v>
      </c>
      <c r="K103" s="33">
        <v>3</v>
      </c>
      <c r="L103" s="31">
        <f t="shared" si="11"/>
        <v>518541</v>
      </c>
      <c r="M103" s="32">
        <v>5</v>
      </c>
      <c r="N103" s="31">
        <f t="shared" si="12"/>
        <v>864235</v>
      </c>
      <c r="O103" s="32">
        <v>8</v>
      </c>
      <c r="P103" s="31">
        <f t="shared" si="13"/>
        <v>1382776</v>
      </c>
      <c r="Q103" s="32">
        <v>10</v>
      </c>
      <c r="R103" s="31">
        <f t="shared" si="14"/>
        <v>1728470</v>
      </c>
    </row>
    <row r="104" spans="2:18" x14ac:dyDescent="0.3">
      <c r="B104" s="38" t="s">
        <v>1035</v>
      </c>
      <c r="C104" s="37" t="s">
        <v>1051</v>
      </c>
      <c r="D104" s="36" t="s">
        <v>895</v>
      </c>
      <c r="E104" s="35">
        <v>404529</v>
      </c>
      <c r="F104" s="35">
        <f t="shared" si="9"/>
        <v>40452.9</v>
      </c>
      <c r="G104" s="34">
        <v>0.1</v>
      </c>
      <c r="H104" s="35">
        <f t="shared" si="10"/>
        <v>84546.561000000002</v>
      </c>
      <c r="I104" s="34">
        <v>0.19</v>
      </c>
      <c r="J104" s="154">
        <f t="shared" si="18"/>
        <v>529528</v>
      </c>
      <c r="K104" s="33">
        <v>0</v>
      </c>
      <c r="L104" s="31">
        <f t="shared" si="11"/>
        <v>0</v>
      </c>
      <c r="M104" s="32">
        <v>0</v>
      </c>
      <c r="N104" s="31">
        <f t="shared" si="12"/>
        <v>0</v>
      </c>
      <c r="O104" s="32">
        <v>0</v>
      </c>
      <c r="P104" s="31">
        <f t="shared" si="13"/>
        <v>0</v>
      </c>
      <c r="Q104" s="32">
        <v>0</v>
      </c>
      <c r="R104" s="31">
        <f t="shared" si="14"/>
        <v>0</v>
      </c>
    </row>
    <row r="105" spans="2:18" x14ac:dyDescent="0.3">
      <c r="B105" s="38" t="s">
        <v>1035</v>
      </c>
      <c r="C105" s="37" t="s">
        <v>1050</v>
      </c>
      <c r="D105" s="36" t="s">
        <v>1049</v>
      </c>
      <c r="E105" s="35">
        <v>103384</v>
      </c>
      <c r="F105" s="35">
        <f t="shared" si="9"/>
        <v>10338.400000000001</v>
      </c>
      <c r="G105" s="34">
        <v>0.1</v>
      </c>
      <c r="H105" s="35">
        <f t="shared" si="10"/>
        <v>21607.255999999998</v>
      </c>
      <c r="I105" s="34">
        <v>0.19</v>
      </c>
      <c r="J105" s="154">
        <f t="shared" si="18"/>
        <v>135330</v>
      </c>
      <c r="K105" s="33">
        <v>2</v>
      </c>
      <c r="L105" s="31">
        <f t="shared" si="11"/>
        <v>270660</v>
      </c>
      <c r="M105" s="32">
        <v>2</v>
      </c>
      <c r="N105" s="31">
        <f t="shared" si="12"/>
        <v>270660</v>
      </c>
      <c r="O105" s="32">
        <v>2</v>
      </c>
      <c r="P105" s="31">
        <f t="shared" si="13"/>
        <v>270660</v>
      </c>
      <c r="Q105" s="32">
        <v>4</v>
      </c>
      <c r="R105" s="31">
        <f t="shared" si="14"/>
        <v>541320</v>
      </c>
    </row>
    <row r="106" spans="2:18" x14ac:dyDescent="0.3">
      <c r="B106" s="38" t="s">
        <v>1035</v>
      </c>
      <c r="C106" s="37" t="s">
        <v>1048</v>
      </c>
      <c r="D106" s="36" t="s">
        <v>895</v>
      </c>
      <c r="E106" s="35">
        <v>3523371</v>
      </c>
      <c r="F106" s="35">
        <f t="shared" si="9"/>
        <v>352337.10000000003</v>
      </c>
      <c r="G106" s="34">
        <v>0.1</v>
      </c>
      <c r="H106" s="35">
        <f t="shared" si="10"/>
        <v>736384.53899999999</v>
      </c>
      <c r="I106" s="34">
        <v>0.19</v>
      </c>
      <c r="J106" s="154">
        <f t="shared" si="18"/>
        <v>4612093</v>
      </c>
      <c r="K106" s="33">
        <v>2</v>
      </c>
      <c r="L106" s="31">
        <f t="shared" si="11"/>
        <v>9224186</v>
      </c>
      <c r="M106" s="32">
        <v>2</v>
      </c>
      <c r="N106" s="31">
        <f t="shared" si="12"/>
        <v>9224186</v>
      </c>
      <c r="O106" s="32">
        <v>2</v>
      </c>
      <c r="P106" s="31">
        <f t="shared" si="13"/>
        <v>9224186</v>
      </c>
      <c r="Q106" s="32">
        <v>3</v>
      </c>
      <c r="R106" s="31">
        <f t="shared" si="14"/>
        <v>13836279</v>
      </c>
    </row>
    <row r="107" spans="2:18" x14ac:dyDescent="0.3">
      <c r="B107" s="38" t="s">
        <v>1035</v>
      </c>
      <c r="C107" s="37" t="s">
        <v>1047</v>
      </c>
      <c r="D107" s="36" t="s">
        <v>895</v>
      </c>
      <c r="E107" s="35">
        <v>218771</v>
      </c>
      <c r="F107" s="35">
        <f t="shared" si="9"/>
        <v>21877.100000000002</v>
      </c>
      <c r="G107" s="34">
        <v>0.1</v>
      </c>
      <c r="H107" s="35">
        <f t="shared" si="10"/>
        <v>45723.139000000003</v>
      </c>
      <c r="I107" s="34">
        <v>0.19</v>
      </c>
      <c r="J107" s="154">
        <f t="shared" si="18"/>
        <v>286371</v>
      </c>
      <c r="K107" s="33">
        <v>2</v>
      </c>
      <c r="L107" s="31">
        <f t="shared" si="11"/>
        <v>572742</v>
      </c>
      <c r="M107" s="32">
        <v>2</v>
      </c>
      <c r="N107" s="31">
        <f t="shared" si="12"/>
        <v>572742</v>
      </c>
      <c r="O107" s="32">
        <v>2</v>
      </c>
      <c r="P107" s="31">
        <f t="shared" si="13"/>
        <v>572742</v>
      </c>
      <c r="Q107" s="32">
        <v>3</v>
      </c>
      <c r="R107" s="31">
        <f t="shared" si="14"/>
        <v>859113</v>
      </c>
    </row>
    <row r="108" spans="2:18" x14ac:dyDescent="0.3">
      <c r="B108" s="38" t="s">
        <v>1035</v>
      </c>
      <c r="C108" s="37" t="s">
        <v>1046</v>
      </c>
      <c r="D108" s="36" t="s">
        <v>895</v>
      </c>
      <c r="E108" s="35">
        <v>2269645</v>
      </c>
      <c r="F108" s="35">
        <f t="shared" si="9"/>
        <v>226964.5</v>
      </c>
      <c r="G108" s="34">
        <v>0.1</v>
      </c>
      <c r="H108" s="35">
        <f t="shared" si="10"/>
        <v>474355.80499999999</v>
      </c>
      <c r="I108" s="34">
        <v>0.19</v>
      </c>
      <c r="J108" s="154">
        <f t="shared" si="18"/>
        <v>2970965</v>
      </c>
      <c r="K108" s="33">
        <v>2</v>
      </c>
      <c r="L108" s="31">
        <f t="shared" si="11"/>
        <v>5941930</v>
      </c>
      <c r="M108" s="32">
        <v>2</v>
      </c>
      <c r="N108" s="31">
        <f t="shared" si="12"/>
        <v>5941930</v>
      </c>
      <c r="O108" s="32">
        <v>2</v>
      </c>
      <c r="P108" s="31">
        <f t="shared" si="13"/>
        <v>5941930</v>
      </c>
      <c r="Q108" s="32">
        <v>3</v>
      </c>
      <c r="R108" s="31">
        <f t="shared" si="14"/>
        <v>8912895</v>
      </c>
    </row>
    <row r="109" spans="2:18" x14ac:dyDescent="0.3">
      <c r="B109" s="38" t="s">
        <v>1035</v>
      </c>
      <c r="C109" s="37" t="s">
        <v>1184</v>
      </c>
      <c r="D109" s="36" t="s">
        <v>895</v>
      </c>
      <c r="E109" s="35">
        <v>732129</v>
      </c>
      <c r="F109" s="35">
        <f t="shared" si="9"/>
        <v>73212.900000000009</v>
      </c>
      <c r="G109" s="34">
        <v>0.1</v>
      </c>
      <c r="H109" s="35">
        <f t="shared" si="10"/>
        <v>153014.96100000001</v>
      </c>
      <c r="I109" s="34">
        <v>0.19</v>
      </c>
      <c r="J109" s="154">
        <f t="shared" si="18"/>
        <v>958357</v>
      </c>
      <c r="K109" s="33">
        <v>2</v>
      </c>
      <c r="L109" s="31">
        <f t="shared" si="11"/>
        <v>1916714</v>
      </c>
      <c r="M109" s="32">
        <v>2</v>
      </c>
      <c r="N109" s="31">
        <f t="shared" si="12"/>
        <v>1916714</v>
      </c>
      <c r="O109" s="32">
        <v>4</v>
      </c>
      <c r="P109" s="31">
        <f t="shared" si="13"/>
        <v>3833428</v>
      </c>
      <c r="Q109" s="32">
        <v>4</v>
      </c>
      <c r="R109" s="31">
        <f t="shared" si="14"/>
        <v>3833428</v>
      </c>
    </row>
    <row r="110" spans="2:18" x14ac:dyDescent="0.3">
      <c r="B110" s="38" t="s">
        <v>1035</v>
      </c>
      <c r="C110" s="37" t="s">
        <v>1185</v>
      </c>
      <c r="D110" s="36" t="s">
        <v>895</v>
      </c>
      <c r="E110" s="35">
        <v>772256</v>
      </c>
      <c r="F110" s="35">
        <f t="shared" si="9"/>
        <v>77225.600000000006</v>
      </c>
      <c r="G110" s="34">
        <v>0.1</v>
      </c>
      <c r="H110" s="35">
        <f t="shared" si="10"/>
        <v>161401.50399999999</v>
      </c>
      <c r="I110" s="34">
        <v>0.19</v>
      </c>
      <c r="J110" s="154">
        <f t="shared" si="18"/>
        <v>1010883</v>
      </c>
      <c r="K110" s="33">
        <v>12</v>
      </c>
      <c r="L110" s="31">
        <f t="shared" si="11"/>
        <v>12130596</v>
      </c>
      <c r="M110" s="32">
        <v>25</v>
      </c>
      <c r="N110" s="31">
        <f t="shared" si="12"/>
        <v>25272075</v>
      </c>
      <c r="O110" s="32">
        <v>37</v>
      </c>
      <c r="P110" s="31">
        <f t="shared" si="13"/>
        <v>37402671</v>
      </c>
      <c r="Q110" s="32">
        <v>50</v>
      </c>
      <c r="R110" s="31">
        <f t="shared" si="14"/>
        <v>50544150</v>
      </c>
    </row>
    <row r="111" spans="2:18" x14ac:dyDescent="0.3">
      <c r="B111" s="38" t="s">
        <v>1035</v>
      </c>
      <c r="C111" s="37" t="s">
        <v>1045</v>
      </c>
      <c r="D111" s="36" t="s">
        <v>895</v>
      </c>
      <c r="E111" s="35">
        <v>363919</v>
      </c>
      <c r="F111" s="35">
        <f t="shared" si="9"/>
        <v>36391.9</v>
      </c>
      <c r="G111" s="34">
        <v>0.1</v>
      </c>
      <c r="H111" s="35">
        <f t="shared" si="10"/>
        <v>76059.071000000011</v>
      </c>
      <c r="I111" s="34">
        <v>0.19</v>
      </c>
      <c r="J111" s="154">
        <f t="shared" si="18"/>
        <v>476370</v>
      </c>
      <c r="K111" s="33">
        <v>5</v>
      </c>
      <c r="L111" s="31">
        <f t="shared" si="11"/>
        <v>2381850</v>
      </c>
      <c r="M111" s="32">
        <v>5</v>
      </c>
      <c r="N111" s="31">
        <f t="shared" si="12"/>
        <v>2381850</v>
      </c>
      <c r="O111" s="32">
        <v>5</v>
      </c>
      <c r="P111" s="31">
        <f t="shared" si="13"/>
        <v>2381850</v>
      </c>
      <c r="Q111" s="32">
        <v>5</v>
      </c>
      <c r="R111" s="31">
        <f t="shared" si="14"/>
        <v>2381850</v>
      </c>
    </row>
    <row r="112" spans="2:18" x14ac:dyDescent="0.3">
      <c r="B112" s="38" t="s">
        <v>1035</v>
      </c>
      <c r="C112" s="37" t="s">
        <v>1181</v>
      </c>
      <c r="D112" s="36" t="s">
        <v>895</v>
      </c>
      <c r="E112" s="35">
        <v>333213</v>
      </c>
      <c r="F112" s="35">
        <f t="shared" si="9"/>
        <v>33321.300000000003</v>
      </c>
      <c r="G112" s="34">
        <v>0.1</v>
      </c>
      <c r="H112" s="35">
        <f t="shared" si="10"/>
        <v>69641.516999999993</v>
      </c>
      <c r="I112" s="34">
        <v>0.19</v>
      </c>
      <c r="J112" s="154">
        <f t="shared" si="18"/>
        <v>436176</v>
      </c>
      <c r="K112" s="33">
        <v>45</v>
      </c>
      <c r="L112" s="31">
        <f t="shared" si="11"/>
        <v>19627920</v>
      </c>
      <c r="M112" s="32">
        <v>95</v>
      </c>
      <c r="N112" s="31">
        <f t="shared" si="12"/>
        <v>41436720</v>
      </c>
      <c r="O112" s="32">
        <v>145</v>
      </c>
      <c r="P112" s="31">
        <f t="shared" si="13"/>
        <v>63245520</v>
      </c>
      <c r="Q112" s="32">
        <v>195</v>
      </c>
      <c r="R112" s="31">
        <f t="shared" si="14"/>
        <v>85054320</v>
      </c>
    </row>
    <row r="113" spans="2:18" x14ac:dyDescent="0.3">
      <c r="B113" s="38" t="s">
        <v>1035</v>
      </c>
      <c r="C113" s="37" t="s">
        <v>1044</v>
      </c>
      <c r="D113" s="36" t="s">
        <v>895</v>
      </c>
      <c r="E113" s="35">
        <v>1004431</v>
      </c>
      <c r="F113" s="35">
        <f t="shared" si="9"/>
        <v>100443.1</v>
      </c>
      <c r="G113" s="34">
        <v>0.1</v>
      </c>
      <c r="H113" s="35">
        <f t="shared" si="10"/>
        <v>209926.07900000003</v>
      </c>
      <c r="I113" s="34">
        <v>0.19</v>
      </c>
      <c r="J113" s="154">
        <f t="shared" si="18"/>
        <v>1314800</v>
      </c>
      <c r="K113" s="33">
        <v>1</v>
      </c>
      <c r="L113" s="31">
        <f t="shared" si="11"/>
        <v>1314800</v>
      </c>
      <c r="M113" s="32">
        <v>1</v>
      </c>
      <c r="N113" s="31">
        <f t="shared" si="12"/>
        <v>1314800</v>
      </c>
      <c r="O113" s="32">
        <v>1</v>
      </c>
      <c r="P113" s="31">
        <f t="shared" si="13"/>
        <v>1314800</v>
      </c>
      <c r="Q113" s="32">
        <v>1</v>
      </c>
      <c r="R113" s="31">
        <f t="shared" si="14"/>
        <v>1314800</v>
      </c>
    </row>
    <row r="114" spans="2:18" x14ac:dyDescent="0.3">
      <c r="B114" s="38" t="s">
        <v>1035</v>
      </c>
      <c r="C114" s="37" t="s">
        <v>1043</v>
      </c>
      <c r="D114" s="36" t="s">
        <v>895</v>
      </c>
      <c r="E114" s="35">
        <v>165691</v>
      </c>
      <c r="F114" s="35">
        <f t="shared" si="9"/>
        <v>16569.100000000002</v>
      </c>
      <c r="G114" s="34">
        <v>0.1</v>
      </c>
      <c r="H114" s="35">
        <f t="shared" si="10"/>
        <v>34629.419000000002</v>
      </c>
      <c r="I114" s="34">
        <v>0.19</v>
      </c>
      <c r="J114" s="154">
        <f t="shared" si="18"/>
        <v>216890</v>
      </c>
      <c r="K114" s="33">
        <v>1</v>
      </c>
      <c r="L114" s="31">
        <f t="shared" si="11"/>
        <v>216890</v>
      </c>
      <c r="M114" s="32">
        <v>1</v>
      </c>
      <c r="N114" s="31">
        <f t="shared" si="12"/>
        <v>216890</v>
      </c>
      <c r="O114" s="32">
        <v>1</v>
      </c>
      <c r="P114" s="31">
        <f t="shared" si="13"/>
        <v>216890</v>
      </c>
      <c r="Q114" s="32">
        <v>1</v>
      </c>
      <c r="R114" s="31">
        <f t="shared" si="14"/>
        <v>216890</v>
      </c>
    </row>
    <row r="115" spans="2:18" x14ac:dyDescent="0.3">
      <c r="B115" s="38" t="s">
        <v>1035</v>
      </c>
      <c r="C115" s="37" t="s">
        <v>1042</v>
      </c>
      <c r="D115" s="36" t="s">
        <v>895</v>
      </c>
      <c r="E115" s="35">
        <v>145815</v>
      </c>
      <c r="F115" s="35">
        <f t="shared" si="9"/>
        <v>14581.5</v>
      </c>
      <c r="G115" s="34">
        <v>0.1</v>
      </c>
      <c r="H115" s="35">
        <f t="shared" si="10"/>
        <v>30475.334999999999</v>
      </c>
      <c r="I115" s="34">
        <v>0.19</v>
      </c>
      <c r="J115" s="154">
        <f t="shared" si="18"/>
        <v>190872</v>
      </c>
      <c r="K115" s="33">
        <v>1</v>
      </c>
      <c r="L115" s="31">
        <f t="shared" si="11"/>
        <v>190872</v>
      </c>
      <c r="M115" s="32">
        <v>1</v>
      </c>
      <c r="N115" s="31">
        <f t="shared" si="12"/>
        <v>190872</v>
      </c>
      <c r="O115" s="32">
        <v>1</v>
      </c>
      <c r="P115" s="31">
        <f t="shared" si="13"/>
        <v>190872</v>
      </c>
      <c r="Q115" s="32">
        <v>1</v>
      </c>
      <c r="R115" s="31">
        <f t="shared" si="14"/>
        <v>190872</v>
      </c>
    </row>
    <row r="116" spans="2:18" x14ac:dyDescent="0.3">
      <c r="B116" s="38" t="s">
        <v>1035</v>
      </c>
      <c r="C116" s="37" t="s">
        <v>1041</v>
      </c>
      <c r="D116" s="36" t="s">
        <v>895</v>
      </c>
      <c r="E116" s="35">
        <v>35695</v>
      </c>
      <c r="F116" s="35">
        <f t="shared" si="9"/>
        <v>3569.5</v>
      </c>
      <c r="G116" s="34">
        <v>0.1</v>
      </c>
      <c r="H116" s="35">
        <f t="shared" si="10"/>
        <v>7460.2550000000001</v>
      </c>
      <c r="I116" s="34">
        <v>0.19</v>
      </c>
      <c r="J116" s="154">
        <f t="shared" si="18"/>
        <v>46725</v>
      </c>
      <c r="K116" s="33">
        <v>3</v>
      </c>
      <c r="L116" s="31">
        <f t="shared" si="11"/>
        <v>140175</v>
      </c>
      <c r="M116" s="32">
        <v>3</v>
      </c>
      <c r="N116" s="31">
        <f t="shared" si="12"/>
        <v>140175</v>
      </c>
      <c r="O116" s="32">
        <v>3</v>
      </c>
      <c r="P116" s="31">
        <f t="shared" si="13"/>
        <v>140175</v>
      </c>
      <c r="Q116" s="32">
        <v>3</v>
      </c>
      <c r="R116" s="31">
        <f t="shared" si="14"/>
        <v>140175</v>
      </c>
    </row>
    <row r="117" spans="2:18" x14ac:dyDescent="0.3">
      <c r="B117" s="38" t="s">
        <v>1035</v>
      </c>
      <c r="C117" s="37" t="s">
        <v>1182</v>
      </c>
      <c r="D117" s="36" t="s">
        <v>895</v>
      </c>
      <c r="E117" s="35">
        <v>288889</v>
      </c>
      <c r="F117" s="35">
        <f t="shared" si="9"/>
        <v>28888.9</v>
      </c>
      <c r="G117" s="34">
        <v>0.1</v>
      </c>
      <c r="H117" s="35">
        <f t="shared" si="10"/>
        <v>60377.801000000007</v>
      </c>
      <c r="I117" s="34">
        <v>0.19</v>
      </c>
      <c r="J117" s="154">
        <f t="shared" si="18"/>
        <v>378156</v>
      </c>
      <c r="K117" s="33">
        <v>3</v>
      </c>
      <c r="L117" s="31">
        <f t="shared" si="11"/>
        <v>1134468</v>
      </c>
      <c r="M117" s="32">
        <v>3</v>
      </c>
      <c r="N117" s="31">
        <f t="shared" si="12"/>
        <v>1134468</v>
      </c>
      <c r="O117" s="32">
        <v>3</v>
      </c>
      <c r="P117" s="31">
        <f t="shared" si="13"/>
        <v>1134468</v>
      </c>
      <c r="Q117" s="32">
        <v>3</v>
      </c>
      <c r="R117" s="31">
        <f t="shared" si="14"/>
        <v>1134468</v>
      </c>
    </row>
    <row r="118" spans="2:18" x14ac:dyDescent="0.3">
      <c r="B118" s="38" t="s">
        <v>1035</v>
      </c>
      <c r="C118" s="37" t="s">
        <v>1040</v>
      </c>
      <c r="D118" s="36" t="s">
        <v>895</v>
      </c>
      <c r="E118" s="35">
        <v>1532306</v>
      </c>
      <c r="F118" s="35">
        <f t="shared" si="9"/>
        <v>153230.6</v>
      </c>
      <c r="G118" s="34">
        <v>0.1</v>
      </c>
      <c r="H118" s="35">
        <f t="shared" si="10"/>
        <v>320251.95400000003</v>
      </c>
      <c r="I118" s="34">
        <v>0.19</v>
      </c>
      <c r="J118" s="154">
        <f t="shared" si="18"/>
        <v>2005789</v>
      </c>
      <c r="K118" s="33">
        <v>1</v>
      </c>
      <c r="L118" s="31">
        <f t="shared" si="11"/>
        <v>2005789</v>
      </c>
      <c r="M118" s="32">
        <v>1</v>
      </c>
      <c r="N118" s="31">
        <f t="shared" si="12"/>
        <v>2005789</v>
      </c>
      <c r="O118" s="32">
        <v>2</v>
      </c>
      <c r="P118" s="31">
        <f t="shared" si="13"/>
        <v>4011578</v>
      </c>
      <c r="Q118" s="32">
        <v>2</v>
      </c>
      <c r="R118" s="31">
        <f t="shared" si="14"/>
        <v>4011578</v>
      </c>
    </row>
    <row r="119" spans="2:18" x14ac:dyDescent="0.3">
      <c r="B119" s="38" t="s">
        <v>1035</v>
      </c>
      <c r="C119" s="37" t="s">
        <v>1039</v>
      </c>
      <c r="D119" s="36" t="s">
        <v>895</v>
      </c>
      <c r="E119" s="35">
        <v>1381032</v>
      </c>
      <c r="F119" s="35">
        <f t="shared" si="9"/>
        <v>138103.20000000001</v>
      </c>
      <c r="G119" s="34">
        <v>0.1</v>
      </c>
      <c r="H119" s="35">
        <f t="shared" si="10"/>
        <v>288635.68799999997</v>
      </c>
      <c r="I119" s="34">
        <v>0.19</v>
      </c>
      <c r="J119" s="154">
        <f t="shared" si="18"/>
        <v>1807771</v>
      </c>
      <c r="K119" s="33">
        <v>1</v>
      </c>
      <c r="L119" s="31">
        <f t="shared" si="11"/>
        <v>1807771</v>
      </c>
      <c r="M119" s="32">
        <v>1</v>
      </c>
      <c r="N119" s="31">
        <f t="shared" si="12"/>
        <v>1807771</v>
      </c>
      <c r="O119" s="32">
        <v>1</v>
      </c>
      <c r="P119" s="31">
        <f t="shared" si="13"/>
        <v>1807771</v>
      </c>
      <c r="Q119" s="32">
        <v>1</v>
      </c>
      <c r="R119" s="31">
        <f t="shared" si="14"/>
        <v>1807771</v>
      </c>
    </row>
    <row r="120" spans="2:18" x14ac:dyDescent="0.3">
      <c r="B120" s="38" t="s">
        <v>1035</v>
      </c>
      <c r="C120" s="37" t="s">
        <v>1038</v>
      </c>
      <c r="D120" s="36" t="s">
        <v>895</v>
      </c>
      <c r="E120" s="35">
        <v>2507562</v>
      </c>
      <c r="F120" s="35">
        <f t="shared" si="9"/>
        <v>250756.2</v>
      </c>
      <c r="G120" s="34">
        <v>0.1</v>
      </c>
      <c r="H120" s="35">
        <f t="shared" si="10"/>
        <v>524080.45800000004</v>
      </c>
      <c r="I120" s="34">
        <v>0.19</v>
      </c>
      <c r="J120" s="154">
        <f t="shared" si="18"/>
        <v>3282399</v>
      </c>
      <c r="K120" s="33">
        <v>1</v>
      </c>
      <c r="L120" s="31">
        <f t="shared" si="11"/>
        <v>3282399</v>
      </c>
      <c r="M120" s="32">
        <v>1</v>
      </c>
      <c r="N120" s="31">
        <f t="shared" si="12"/>
        <v>3282399</v>
      </c>
      <c r="O120" s="32">
        <v>2</v>
      </c>
      <c r="P120" s="31">
        <f t="shared" si="13"/>
        <v>6564798</v>
      </c>
      <c r="Q120" s="32">
        <v>2</v>
      </c>
      <c r="R120" s="31">
        <f t="shared" si="14"/>
        <v>6564798</v>
      </c>
    </row>
    <row r="121" spans="2:18" x14ac:dyDescent="0.3">
      <c r="B121" s="38" t="s">
        <v>1035</v>
      </c>
      <c r="C121" s="37" t="s">
        <v>1037</v>
      </c>
      <c r="D121" s="36" t="s">
        <v>895</v>
      </c>
      <c r="E121" s="35">
        <v>456645</v>
      </c>
      <c r="F121" s="35">
        <f t="shared" si="9"/>
        <v>45664.5</v>
      </c>
      <c r="G121" s="34">
        <v>0.1</v>
      </c>
      <c r="H121" s="35">
        <f t="shared" si="10"/>
        <v>95438.805000000008</v>
      </c>
      <c r="I121" s="34">
        <v>0.19</v>
      </c>
      <c r="J121" s="154">
        <f t="shared" si="18"/>
        <v>597748</v>
      </c>
      <c r="K121" s="33">
        <v>1</v>
      </c>
      <c r="L121" s="31">
        <f t="shared" si="11"/>
        <v>597748</v>
      </c>
      <c r="M121" s="32">
        <v>1</v>
      </c>
      <c r="N121" s="31">
        <f t="shared" si="12"/>
        <v>597748</v>
      </c>
      <c r="O121" s="32">
        <v>1</v>
      </c>
      <c r="P121" s="31">
        <f t="shared" si="13"/>
        <v>597748</v>
      </c>
      <c r="Q121" s="32">
        <v>1</v>
      </c>
      <c r="R121" s="31">
        <f t="shared" si="14"/>
        <v>597748</v>
      </c>
    </row>
    <row r="122" spans="2:18" x14ac:dyDescent="0.3">
      <c r="B122" s="38" t="s">
        <v>1035</v>
      </c>
      <c r="C122" s="37" t="s">
        <v>1036</v>
      </c>
      <c r="D122" s="36" t="s">
        <v>895</v>
      </c>
      <c r="E122" s="35">
        <v>308694</v>
      </c>
      <c r="F122" s="35">
        <f t="shared" si="9"/>
        <v>30869.4</v>
      </c>
      <c r="G122" s="34">
        <v>0.1</v>
      </c>
      <c r="H122" s="35">
        <f t="shared" si="10"/>
        <v>64517.046000000002</v>
      </c>
      <c r="I122" s="34">
        <v>0.19</v>
      </c>
      <c r="J122" s="154">
        <f t="shared" si="18"/>
        <v>404080</v>
      </c>
      <c r="K122" s="33">
        <v>2</v>
      </c>
      <c r="L122" s="31">
        <f t="shared" si="11"/>
        <v>808160</v>
      </c>
      <c r="M122" s="32">
        <v>2</v>
      </c>
      <c r="N122" s="31">
        <f t="shared" si="12"/>
        <v>808160</v>
      </c>
      <c r="O122" s="32">
        <v>2</v>
      </c>
      <c r="P122" s="31">
        <f t="shared" si="13"/>
        <v>808160</v>
      </c>
      <c r="Q122" s="32">
        <v>2</v>
      </c>
      <c r="R122" s="31">
        <f t="shared" si="14"/>
        <v>808160</v>
      </c>
    </row>
    <row r="123" spans="2:18" x14ac:dyDescent="0.3">
      <c r="B123" s="38" t="s">
        <v>1035</v>
      </c>
      <c r="C123" s="37" t="s">
        <v>1183</v>
      </c>
      <c r="D123" s="36" t="s">
        <v>895</v>
      </c>
      <c r="E123" s="35">
        <v>253814</v>
      </c>
      <c r="F123" s="35">
        <f t="shared" si="9"/>
        <v>25381.4</v>
      </c>
      <c r="G123" s="34">
        <v>0.1</v>
      </c>
      <c r="H123" s="35">
        <f t="shared" si="10"/>
        <v>53047.126000000004</v>
      </c>
      <c r="I123" s="34">
        <v>0.19</v>
      </c>
      <c r="J123" s="154">
        <f t="shared" si="18"/>
        <v>332243</v>
      </c>
      <c r="K123" s="33">
        <v>30</v>
      </c>
      <c r="L123" s="31">
        <f t="shared" si="11"/>
        <v>9967290</v>
      </c>
      <c r="M123" s="32">
        <v>60</v>
      </c>
      <c r="N123" s="31">
        <f t="shared" si="12"/>
        <v>19934580</v>
      </c>
      <c r="O123" s="32">
        <v>90</v>
      </c>
      <c r="P123" s="31">
        <f t="shared" si="13"/>
        <v>29901870</v>
      </c>
      <c r="Q123" s="32">
        <v>120</v>
      </c>
      <c r="R123" s="31">
        <f t="shared" si="14"/>
        <v>39869160</v>
      </c>
    </row>
    <row r="124" spans="2:18" x14ac:dyDescent="0.3">
      <c r="B124" s="30" t="s">
        <v>1025</v>
      </c>
      <c r="C124" s="29" t="s">
        <v>1034</v>
      </c>
      <c r="D124" s="28" t="s">
        <v>895</v>
      </c>
      <c r="E124" s="27">
        <v>109026</v>
      </c>
      <c r="F124" s="27">
        <f t="shared" si="9"/>
        <v>7631.8200000000006</v>
      </c>
      <c r="G124" s="26">
        <v>7.0000000000000007E-2</v>
      </c>
      <c r="H124" s="27">
        <f t="shared" si="10"/>
        <v>22164.985800000002</v>
      </c>
      <c r="I124" s="26">
        <v>0.19</v>
      </c>
      <c r="J124" s="155">
        <f>ROUND(E124+F124+H124,0)</f>
        <v>138823</v>
      </c>
      <c r="K124" s="25">
        <v>1</v>
      </c>
      <c r="L124" s="23">
        <f t="shared" si="11"/>
        <v>138823</v>
      </c>
      <c r="M124" s="24">
        <v>1</v>
      </c>
      <c r="N124" s="23">
        <f t="shared" si="12"/>
        <v>138823</v>
      </c>
      <c r="O124" s="24">
        <v>1</v>
      </c>
      <c r="P124" s="23">
        <f t="shared" si="13"/>
        <v>138823</v>
      </c>
      <c r="Q124" s="24">
        <v>1</v>
      </c>
      <c r="R124" s="23">
        <f t="shared" si="14"/>
        <v>138823</v>
      </c>
    </row>
    <row r="125" spans="2:18" x14ac:dyDescent="0.3">
      <c r="B125" s="30" t="s">
        <v>1025</v>
      </c>
      <c r="C125" s="29" t="s">
        <v>1033</v>
      </c>
      <c r="D125" s="28" t="s">
        <v>895</v>
      </c>
      <c r="E125" s="27">
        <v>324592</v>
      </c>
      <c r="F125" s="27">
        <f t="shared" si="9"/>
        <v>22721.440000000002</v>
      </c>
      <c r="G125" s="26">
        <v>7.0000000000000007E-2</v>
      </c>
      <c r="H125" s="27">
        <f t="shared" si="10"/>
        <v>65989.553599999999</v>
      </c>
      <c r="I125" s="26">
        <v>0.19</v>
      </c>
      <c r="J125" s="155">
        <f t="shared" ref="J125:J133" si="19">ROUND(E125+F125+H125,0)</f>
        <v>413303</v>
      </c>
      <c r="K125" s="25">
        <v>1</v>
      </c>
      <c r="L125" s="23">
        <f t="shared" si="11"/>
        <v>413303</v>
      </c>
      <c r="M125" s="24">
        <v>1</v>
      </c>
      <c r="N125" s="23">
        <f t="shared" si="12"/>
        <v>413303</v>
      </c>
      <c r="O125" s="24">
        <v>1</v>
      </c>
      <c r="P125" s="23">
        <f t="shared" si="13"/>
        <v>413303</v>
      </c>
      <c r="Q125" s="24">
        <v>1</v>
      </c>
      <c r="R125" s="23">
        <f t="shared" si="14"/>
        <v>413303</v>
      </c>
    </row>
    <row r="126" spans="2:18" x14ac:dyDescent="0.3">
      <c r="B126" s="30" t="s">
        <v>1025</v>
      </c>
      <c r="C126" s="29" t="s">
        <v>1032</v>
      </c>
      <c r="D126" s="28" t="s">
        <v>895</v>
      </c>
      <c r="E126" s="27">
        <v>300551</v>
      </c>
      <c r="F126" s="27">
        <f t="shared" si="9"/>
        <v>21038.570000000003</v>
      </c>
      <c r="G126" s="26">
        <v>7.0000000000000007E-2</v>
      </c>
      <c r="H126" s="27">
        <f>(F126)*0%</f>
        <v>0</v>
      </c>
      <c r="I126" s="26">
        <v>0</v>
      </c>
      <c r="J126" s="155">
        <f t="shared" si="19"/>
        <v>321590</v>
      </c>
      <c r="K126" s="25">
        <v>1</v>
      </c>
      <c r="L126" s="23">
        <f t="shared" si="11"/>
        <v>321590</v>
      </c>
      <c r="M126" s="24">
        <v>1</v>
      </c>
      <c r="N126" s="23">
        <f t="shared" si="12"/>
        <v>321590</v>
      </c>
      <c r="O126" s="24">
        <v>1</v>
      </c>
      <c r="P126" s="23">
        <f t="shared" si="13"/>
        <v>321590</v>
      </c>
      <c r="Q126" s="24">
        <v>0</v>
      </c>
      <c r="R126" s="23">
        <f t="shared" si="14"/>
        <v>0</v>
      </c>
    </row>
    <row r="127" spans="2:18" x14ac:dyDescent="0.3">
      <c r="B127" s="30" t="s">
        <v>1025</v>
      </c>
      <c r="C127" s="29" t="s">
        <v>1031</v>
      </c>
      <c r="D127" s="28" t="s">
        <v>895</v>
      </c>
      <c r="E127" s="27">
        <v>776020</v>
      </c>
      <c r="F127" s="27">
        <f t="shared" si="9"/>
        <v>54321.400000000009</v>
      </c>
      <c r="G127" s="26">
        <v>7.0000000000000007E-2</v>
      </c>
      <c r="H127" s="27">
        <f>(F127)*0%</f>
        <v>0</v>
      </c>
      <c r="I127" s="26">
        <v>0</v>
      </c>
      <c r="J127" s="155">
        <f t="shared" si="19"/>
        <v>830341</v>
      </c>
      <c r="K127" s="25">
        <v>0</v>
      </c>
      <c r="L127" s="23">
        <f t="shared" si="11"/>
        <v>0</v>
      </c>
      <c r="M127" s="24">
        <v>0</v>
      </c>
      <c r="N127" s="23">
        <f t="shared" si="12"/>
        <v>0</v>
      </c>
      <c r="O127" s="24">
        <v>0</v>
      </c>
      <c r="P127" s="23">
        <f t="shared" si="13"/>
        <v>0</v>
      </c>
      <c r="Q127" s="24">
        <v>1</v>
      </c>
      <c r="R127" s="23">
        <f t="shared" si="14"/>
        <v>830341</v>
      </c>
    </row>
    <row r="128" spans="2:18" x14ac:dyDescent="0.3">
      <c r="B128" s="30" t="s">
        <v>1025</v>
      </c>
      <c r="C128" s="29" t="s">
        <v>1030</v>
      </c>
      <c r="D128" s="28" t="s">
        <v>895</v>
      </c>
      <c r="E128" s="27">
        <v>434500</v>
      </c>
      <c r="F128" s="27">
        <f t="shared" si="9"/>
        <v>30415.000000000004</v>
      </c>
      <c r="G128" s="26">
        <v>7.0000000000000007E-2</v>
      </c>
      <c r="H128" s="27">
        <f>(F128)*0%</f>
        <v>0</v>
      </c>
      <c r="I128" s="26">
        <v>0</v>
      </c>
      <c r="J128" s="155">
        <f t="shared" si="19"/>
        <v>464915</v>
      </c>
      <c r="K128" s="25">
        <v>1</v>
      </c>
      <c r="L128" s="23">
        <f t="shared" si="11"/>
        <v>464915</v>
      </c>
      <c r="M128" s="24">
        <v>1</v>
      </c>
      <c r="N128" s="23">
        <f t="shared" si="12"/>
        <v>464915</v>
      </c>
      <c r="O128" s="24">
        <v>1</v>
      </c>
      <c r="P128" s="23">
        <f t="shared" si="13"/>
        <v>464915</v>
      </c>
      <c r="Q128" s="24">
        <v>1</v>
      </c>
      <c r="R128" s="23">
        <f t="shared" si="14"/>
        <v>464915</v>
      </c>
    </row>
    <row r="129" spans="2:18" x14ac:dyDescent="0.3">
      <c r="B129" s="30" t="s">
        <v>1025</v>
      </c>
      <c r="C129" s="29" t="s">
        <v>1029</v>
      </c>
      <c r="D129" s="28" t="s">
        <v>895</v>
      </c>
      <c r="E129" s="27">
        <v>145415</v>
      </c>
      <c r="F129" s="27">
        <f t="shared" si="9"/>
        <v>10179.050000000001</v>
      </c>
      <c r="G129" s="26">
        <v>7.0000000000000007E-2</v>
      </c>
      <c r="H129" s="27">
        <f t="shared" si="10"/>
        <v>29562.869499999997</v>
      </c>
      <c r="I129" s="26">
        <v>0.19</v>
      </c>
      <c r="J129" s="155">
        <f t="shared" si="19"/>
        <v>185157</v>
      </c>
      <c r="K129" s="25">
        <v>3</v>
      </c>
      <c r="L129" s="23">
        <f t="shared" si="11"/>
        <v>555471</v>
      </c>
      <c r="M129" s="24">
        <v>5</v>
      </c>
      <c r="N129" s="23">
        <f t="shared" si="12"/>
        <v>925785</v>
      </c>
      <c r="O129" s="24">
        <v>8</v>
      </c>
      <c r="P129" s="23">
        <f t="shared" si="13"/>
        <v>1481256</v>
      </c>
      <c r="Q129" s="24">
        <v>10</v>
      </c>
      <c r="R129" s="23">
        <f t="shared" si="14"/>
        <v>1851570</v>
      </c>
    </row>
    <row r="130" spans="2:18" x14ac:dyDescent="0.3">
      <c r="B130" s="30" t="s">
        <v>1025</v>
      </c>
      <c r="C130" s="29" t="s">
        <v>1028</v>
      </c>
      <c r="D130" s="28" t="s">
        <v>999</v>
      </c>
      <c r="E130" s="27">
        <v>329720</v>
      </c>
      <c r="F130" s="27">
        <f t="shared" si="9"/>
        <v>23080.400000000001</v>
      </c>
      <c r="G130" s="26">
        <v>7.0000000000000007E-2</v>
      </c>
      <c r="H130" s="27">
        <f t="shared" si="10"/>
        <v>67032.076000000001</v>
      </c>
      <c r="I130" s="26">
        <v>0.19</v>
      </c>
      <c r="J130" s="155">
        <f t="shared" si="19"/>
        <v>419832</v>
      </c>
      <c r="K130" s="25">
        <v>1</v>
      </c>
      <c r="L130" s="23">
        <f t="shared" si="11"/>
        <v>419832</v>
      </c>
      <c r="M130" s="24">
        <v>1</v>
      </c>
      <c r="N130" s="23">
        <f t="shared" si="12"/>
        <v>419832</v>
      </c>
      <c r="O130" s="24">
        <v>1</v>
      </c>
      <c r="P130" s="23">
        <f t="shared" si="13"/>
        <v>419832</v>
      </c>
      <c r="Q130" s="24">
        <v>1</v>
      </c>
      <c r="R130" s="23">
        <f t="shared" si="14"/>
        <v>419832</v>
      </c>
    </row>
    <row r="131" spans="2:18" x14ac:dyDescent="0.3">
      <c r="B131" s="30" t="s">
        <v>1025</v>
      </c>
      <c r="C131" s="29" t="s">
        <v>1027</v>
      </c>
      <c r="D131" s="28" t="s">
        <v>895</v>
      </c>
      <c r="E131" s="27">
        <v>54473</v>
      </c>
      <c r="F131" s="27">
        <f t="shared" si="9"/>
        <v>3813.1100000000006</v>
      </c>
      <c r="G131" s="26">
        <v>7.0000000000000007E-2</v>
      </c>
      <c r="H131" s="27">
        <f t="shared" si="10"/>
        <v>11074.3609</v>
      </c>
      <c r="I131" s="26">
        <v>0.19</v>
      </c>
      <c r="J131" s="155">
        <f t="shared" si="19"/>
        <v>69360</v>
      </c>
      <c r="K131" s="25">
        <v>1</v>
      </c>
      <c r="L131" s="23">
        <f t="shared" si="11"/>
        <v>69360</v>
      </c>
      <c r="M131" s="24">
        <v>1</v>
      </c>
      <c r="N131" s="23">
        <f t="shared" si="12"/>
        <v>69360</v>
      </c>
      <c r="O131" s="24">
        <v>2</v>
      </c>
      <c r="P131" s="23">
        <f t="shared" si="13"/>
        <v>138720</v>
      </c>
      <c r="Q131" s="24">
        <v>2</v>
      </c>
      <c r="R131" s="23">
        <f t="shared" si="14"/>
        <v>138720</v>
      </c>
    </row>
    <row r="132" spans="2:18" x14ac:dyDescent="0.3">
      <c r="B132" s="30" t="s">
        <v>1025</v>
      </c>
      <c r="C132" s="29" t="s">
        <v>1026</v>
      </c>
      <c r="D132" s="28" t="s">
        <v>895</v>
      </c>
      <c r="E132" s="27">
        <v>414152</v>
      </c>
      <c r="F132" s="27">
        <f t="shared" si="9"/>
        <v>28990.640000000003</v>
      </c>
      <c r="G132" s="26">
        <v>7.0000000000000007E-2</v>
      </c>
      <c r="H132" s="27">
        <f t="shared" si="10"/>
        <v>84197.101600000009</v>
      </c>
      <c r="I132" s="26">
        <v>0.19</v>
      </c>
      <c r="J132" s="155">
        <f t="shared" si="19"/>
        <v>527340</v>
      </c>
      <c r="K132" s="25">
        <v>1</v>
      </c>
      <c r="L132" s="23">
        <f t="shared" si="11"/>
        <v>527340</v>
      </c>
      <c r="M132" s="24">
        <v>1</v>
      </c>
      <c r="N132" s="23">
        <f t="shared" si="12"/>
        <v>527340</v>
      </c>
      <c r="O132" s="24">
        <v>1</v>
      </c>
      <c r="P132" s="23">
        <f t="shared" si="13"/>
        <v>527340</v>
      </c>
      <c r="Q132" s="24">
        <v>2</v>
      </c>
      <c r="R132" s="23">
        <f t="shared" si="14"/>
        <v>1054680</v>
      </c>
    </row>
    <row r="133" spans="2:18" x14ac:dyDescent="0.3">
      <c r="B133" s="30" t="s">
        <v>1025</v>
      </c>
      <c r="C133" s="29" t="s">
        <v>1024</v>
      </c>
      <c r="D133" s="28" t="s">
        <v>895</v>
      </c>
      <c r="E133" s="27">
        <v>280250</v>
      </c>
      <c r="F133" s="27">
        <f t="shared" ref="F133:F196" si="20">E133*G133</f>
        <v>19617.500000000004</v>
      </c>
      <c r="G133" s="26">
        <v>7.0000000000000007E-2</v>
      </c>
      <c r="H133" s="27">
        <f t="shared" ref="H133:H196" si="21">(E133+F133)*I133</f>
        <v>56974.824999999997</v>
      </c>
      <c r="I133" s="26">
        <v>0.19</v>
      </c>
      <c r="J133" s="155">
        <f t="shared" si="19"/>
        <v>356842</v>
      </c>
      <c r="K133" s="25">
        <v>1</v>
      </c>
      <c r="L133" s="23">
        <f t="shared" si="11"/>
        <v>356842</v>
      </c>
      <c r="M133" s="24">
        <v>1</v>
      </c>
      <c r="N133" s="23">
        <f t="shared" si="12"/>
        <v>356842</v>
      </c>
      <c r="O133" s="24">
        <v>1</v>
      </c>
      <c r="P133" s="23">
        <f t="shared" si="13"/>
        <v>356842</v>
      </c>
      <c r="Q133" s="24">
        <v>2</v>
      </c>
      <c r="R133" s="23">
        <f t="shared" si="14"/>
        <v>713684</v>
      </c>
    </row>
    <row r="134" spans="2:18" ht="20.399999999999999" x14ac:dyDescent="0.3">
      <c r="B134" s="22" t="s">
        <v>897</v>
      </c>
      <c r="C134" s="21" t="s">
        <v>1023</v>
      </c>
      <c r="D134" s="16" t="s">
        <v>1022</v>
      </c>
      <c r="E134" s="15">
        <v>47551</v>
      </c>
      <c r="F134" s="15">
        <f t="shared" si="20"/>
        <v>4279.59</v>
      </c>
      <c r="G134" s="14">
        <v>0.09</v>
      </c>
      <c r="H134" s="15">
        <f t="shared" si="21"/>
        <v>9847.8120999999992</v>
      </c>
      <c r="I134" s="14">
        <v>0.19</v>
      </c>
      <c r="J134" s="156">
        <f>ROUND(E134+F134+H134,0)</f>
        <v>61678</v>
      </c>
      <c r="K134" s="20">
        <v>2</v>
      </c>
      <c r="L134" s="11">
        <f t="shared" ref="L134:L197" si="22">J134*K134</f>
        <v>123356</v>
      </c>
      <c r="M134" s="19">
        <v>4</v>
      </c>
      <c r="N134" s="11">
        <f t="shared" ref="N134:N197" si="23">J134*M134</f>
        <v>246712</v>
      </c>
      <c r="O134" s="19">
        <v>7</v>
      </c>
      <c r="P134" s="11">
        <f t="shared" ref="P134:P197" si="24">J134*O134</f>
        <v>431746</v>
      </c>
      <c r="Q134" s="19">
        <v>9</v>
      </c>
      <c r="R134" s="11">
        <f t="shared" ref="R134:R197" si="25">J134*Q134</f>
        <v>555102</v>
      </c>
    </row>
    <row r="135" spans="2:18" x14ac:dyDescent="0.3">
      <c r="B135" s="22" t="s">
        <v>897</v>
      </c>
      <c r="C135" s="21" t="s">
        <v>1021</v>
      </c>
      <c r="D135" s="16" t="s">
        <v>1020</v>
      </c>
      <c r="E135" s="15">
        <v>86693</v>
      </c>
      <c r="F135" s="15">
        <f t="shared" si="20"/>
        <v>7802.37</v>
      </c>
      <c r="G135" s="14">
        <v>0.09</v>
      </c>
      <c r="H135" s="15">
        <f t="shared" si="21"/>
        <v>17954.120299999999</v>
      </c>
      <c r="I135" s="14">
        <v>0.19</v>
      </c>
      <c r="J135" s="156">
        <f t="shared" ref="J135:J198" si="26">ROUND(E135+F135+H135,0)</f>
        <v>112449</v>
      </c>
      <c r="K135" s="20">
        <v>2</v>
      </c>
      <c r="L135" s="11">
        <f t="shared" si="22"/>
        <v>224898</v>
      </c>
      <c r="M135" s="19">
        <v>4</v>
      </c>
      <c r="N135" s="11">
        <f t="shared" si="23"/>
        <v>449796</v>
      </c>
      <c r="O135" s="19">
        <v>7</v>
      </c>
      <c r="P135" s="11">
        <f t="shared" si="24"/>
        <v>787143</v>
      </c>
      <c r="Q135" s="19">
        <v>9</v>
      </c>
      <c r="R135" s="11">
        <f t="shared" si="25"/>
        <v>1012041</v>
      </c>
    </row>
    <row r="136" spans="2:18" x14ac:dyDescent="0.3">
      <c r="B136" s="22" t="s">
        <v>897</v>
      </c>
      <c r="C136" s="21" t="s">
        <v>1019</v>
      </c>
      <c r="D136" s="16" t="s">
        <v>1018</v>
      </c>
      <c r="E136" s="15">
        <v>75028</v>
      </c>
      <c r="F136" s="15">
        <f t="shared" si="20"/>
        <v>6752.5199999999995</v>
      </c>
      <c r="G136" s="14">
        <v>0.09</v>
      </c>
      <c r="H136" s="15">
        <f t="shared" si="21"/>
        <v>15538.2988</v>
      </c>
      <c r="I136" s="14">
        <v>0.19</v>
      </c>
      <c r="J136" s="156">
        <f t="shared" si="26"/>
        <v>97319</v>
      </c>
      <c r="K136" s="20">
        <v>4</v>
      </c>
      <c r="L136" s="11">
        <f t="shared" si="22"/>
        <v>389276</v>
      </c>
      <c r="M136" s="19">
        <v>8</v>
      </c>
      <c r="N136" s="11">
        <f t="shared" si="23"/>
        <v>778552</v>
      </c>
      <c r="O136" s="19">
        <v>14</v>
      </c>
      <c r="P136" s="11">
        <f t="shared" si="24"/>
        <v>1362466</v>
      </c>
      <c r="Q136" s="19">
        <v>18</v>
      </c>
      <c r="R136" s="11">
        <f t="shared" si="25"/>
        <v>1751742</v>
      </c>
    </row>
    <row r="137" spans="2:18" x14ac:dyDescent="0.3">
      <c r="B137" s="22" t="s">
        <v>897</v>
      </c>
      <c r="C137" s="21" t="s">
        <v>1017</v>
      </c>
      <c r="D137" s="16" t="s">
        <v>982</v>
      </c>
      <c r="E137" s="15">
        <v>263114</v>
      </c>
      <c r="F137" s="15">
        <f t="shared" si="20"/>
        <v>23680.26</v>
      </c>
      <c r="G137" s="14">
        <v>0.09</v>
      </c>
      <c r="H137" s="15">
        <f t="shared" si="21"/>
        <v>54490.909400000004</v>
      </c>
      <c r="I137" s="14">
        <v>0.19</v>
      </c>
      <c r="J137" s="156">
        <f t="shared" si="26"/>
        <v>341285</v>
      </c>
      <c r="K137" s="20">
        <v>3</v>
      </c>
      <c r="L137" s="11">
        <f t="shared" si="22"/>
        <v>1023855</v>
      </c>
      <c r="M137" s="19">
        <v>5</v>
      </c>
      <c r="N137" s="11">
        <f t="shared" si="23"/>
        <v>1706425</v>
      </c>
      <c r="O137" s="19">
        <v>8</v>
      </c>
      <c r="P137" s="11">
        <f t="shared" si="24"/>
        <v>2730280</v>
      </c>
      <c r="Q137" s="19">
        <v>10</v>
      </c>
      <c r="R137" s="11">
        <f t="shared" si="25"/>
        <v>3412850</v>
      </c>
    </row>
    <row r="138" spans="2:18" x14ac:dyDescent="0.3">
      <c r="B138" s="22" t="s">
        <v>897</v>
      </c>
      <c r="C138" s="21" t="s">
        <v>1016</v>
      </c>
      <c r="D138" s="16" t="s">
        <v>895</v>
      </c>
      <c r="E138" s="15">
        <v>82565</v>
      </c>
      <c r="F138" s="15">
        <f t="shared" si="20"/>
        <v>7430.8499999999995</v>
      </c>
      <c r="G138" s="14">
        <v>0.09</v>
      </c>
      <c r="H138" s="15">
        <f t="shared" si="21"/>
        <v>17099.211500000001</v>
      </c>
      <c r="I138" s="14">
        <v>0.19</v>
      </c>
      <c r="J138" s="156">
        <f t="shared" si="26"/>
        <v>107095</v>
      </c>
      <c r="K138" s="20">
        <v>1</v>
      </c>
      <c r="L138" s="11">
        <f t="shared" si="22"/>
        <v>107095</v>
      </c>
      <c r="M138" s="19">
        <v>1</v>
      </c>
      <c r="N138" s="11">
        <f t="shared" si="23"/>
        <v>107095</v>
      </c>
      <c r="O138" s="19">
        <v>1</v>
      </c>
      <c r="P138" s="11">
        <f t="shared" si="24"/>
        <v>107095</v>
      </c>
      <c r="Q138" s="19">
        <v>1</v>
      </c>
      <c r="R138" s="11">
        <f t="shared" si="25"/>
        <v>107095</v>
      </c>
    </row>
    <row r="139" spans="2:18" x14ac:dyDescent="0.3">
      <c r="B139" s="22" t="s">
        <v>897</v>
      </c>
      <c r="C139" s="21" t="s">
        <v>1015</v>
      </c>
      <c r="D139" s="16" t="s">
        <v>895</v>
      </c>
      <c r="E139" s="15">
        <v>49765</v>
      </c>
      <c r="F139" s="15">
        <f t="shared" si="20"/>
        <v>4478.8499999999995</v>
      </c>
      <c r="G139" s="14">
        <v>0.09</v>
      </c>
      <c r="H139" s="15">
        <f t="shared" si="21"/>
        <v>10306.3315</v>
      </c>
      <c r="I139" s="14">
        <v>0.19</v>
      </c>
      <c r="J139" s="156">
        <f t="shared" si="26"/>
        <v>64550</v>
      </c>
      <c r="K139" s="20">
        <v>1</v>
      </c>
      <c r="L139" s="11">
        <f t="shared" si="22"/>
        <v>64550</v>
      </c>
      <c r="M139" s="19">
        <v>1</v>
      </c>
      <c r="N139" s="11">
        <f t="shared" si="23"/>
        <v>64550</v>
      </c>
      <c r="O139" s="19">
        <v>1</v>
      </c>
      <c r="P139" s="11">
        <f t="shared" si="24"/>
        <v>64550</v>
      </c>
      <c r="Q139" s="19">
        <v>1</v>
      </c>
      <c r="R139" s="11">
        <f t="shared" si="25"/>
        <v>64550</v>
      </c>
    </row>
    <row r="140" spans="2:18" x14ac:dyDescent="0.3">
      <c r="B140" s="22" t="s">
        <v>897</v>
      </c>
      <c r="C140" s="21" t="s">
        <v>1014</v>
      </c>
      <c r="D140" s="16" t="s">
        <v>895</v>
      </c>
      <c r="E140" s="15">
        <v>68312</v>
      </c>
      <c r="F140" s="15">
        <f t="shared" si="20"/>
        <v>6148.08</v>
      </c>
      <c r="G140" s="14">
        <v>0.09</v>
      </c>
      <c r="H140" s="15">
        <f t="shared" si="21"/>
        <v>14147.415200000001</v>
      </c>
      <c r="I140" s="14">
        <v>0.19</v>
      </c>
      <c r="J140" s="156">
        <f t="shared" si="26"/>
        <v>88607</v>
      </c>
      <c r="K140" s="20">
        <v>3</v>
      </c>
      <c r="L140" s="11">
        <f t="shared" si="22"/>
        <v>265821</v>
      </c>
      <c r="M140" s="19">
        <v>5</v>
      </c>
      <c r="N140" s="11">
        <f t="shared" si="23"/>
        <v>443035</v>
      </c>
      <c r="O140" s="19">
        <v>8</v>
      </c>
      <c r="P140" s="11">
        <f t="shared" si="24"/>
        <v>708856</v>
      </c>
      <c r="Q140" s="19">
        <v>10</v>
      </c>
      <c r="R140" s="11">
        <f t="shared" si="25"/>
        <v>886070</v>
      </c>
    </row>
    <row r="141" spans="2:18" x14ac:dyDescent="0.3">
      <c r="B141" s="22" t="s">
        <v>897</v>
      </c>
      <c r="C141" s="21" t="s">
        <v>1013</v>
      </c>
      <c r="D141" s="16" t="s">
        <v>895</v>
      </c>
      <c r="E141" s="15">
        <v>160009</v>
      </c>
      <c r="F141" s="15">
        <f t="shared" si="20"/>
        <v>14400.81</v>
      </c>
      <c r="G141" s="14">
        <v>0.09</v>
      </c>
      <c r="H141" s="15">
        <f t="shared" si="21"/>
        <v>33137.863899999997</v>
      </c>
      <c r="I141" s="14">
        <v>0.19</v>
      </c>
      <c r="J141" s="156">
        <f t="shared" si="26"/>
        <v>207548</v>
      </c>
      <c r="K141" s="20">
        <v>1</v>
      </c>
      <c r="L141" s="11">
        <f t="shared" si="22"/>
        <v>207548</v>
      </c>
      <c r="M141" s="19">
        <v>1</v>
      </c>
      <c r="N141" s="11">
        <f t="shared" si="23"/>
        <v>207548</v>
      </c>
      <c r="O141" s="19">
        <v>1</v>
      </c>
      <c r="P141" s="11">
        <f t="shared" si="24"/>
        <v>207548</v>
      </c>
      <c r="Q141" s="19">
        <v>1</v>
      </c>
      <c r="R141" s="11">
        <f t="shared" si="25"/>
        <v>207548</v>
      </c>
    </row>
    <row r="142" spans="2:18" x14ac:dyDescent="0.3">
      <c r="B142" s="22" t="s">
        <v>897</v>
      </c>
      <c r="C142" s="21" t="s">
        <v>1012</v>
      </c>
      <c r="D142" s="16" t="s">
        <v>895</v>
      </c>
      <c r="E142" s="15">
        <v>51476</v>
      </c>
      <c r="F142" s="15">
        <f t="shared" si="20"/>
        <v>4632.84</v>
      </c>
      <c r="G142" s="14">
        <v>0.09</v>
      </c>
      <c r="H142" s="15">
        <f t="shared" si="21"/>
        <v>10660.679599999999</v>
      </c>
      <c r="I142" s="14">
        <v>0.19</v>
      </c>
      <c r="J142" s="156">
        <f t="shared" si="26"/>
        <v>66770</v>
      </c>
      <c r="K142" s="20">
        <v>3</v>
      </c>
      <c r="L142" s="11">
        <f t="shared" si="22"/>
        <v>200310</v>
      </c>
      <c r="M142" s="19">
        <v>5</v>
      </c>
      <c r="N142" s="11">
        <f t="shared" si="23"/>
        <v>333850</v>
      </c>
      <c r="O142" s="19">
        <v>8</v>
      </c>
      <c r="P142" s="11">
        <f t="shared" si="24"/>
        <v>534160</v>
      </c>
      <c r="Q142" s="19">
        <v>10</v>
      </c>
      <c r="R142" s="11">
        <f t="shared" si="25"/>
        <v>667700</v>
      </c>
    </row>
    <row r="143" spans="2:18" x14ac:dyDescent="0.3">
      <c r="B143" s="22" t="s">
        <v>897</v>
      </c>
      <c r="C143" s="21" t="s">
        <v>1011</v>
      </c>
      <c r="D143" s="16" t="s">
        <v>895</v>
      </c>
      <c r="E143" s="15">
        <v>178178</v>
      </c>
      <c r="F143" s="15">
        <f t="shared" si="20"/>
        <v>16036.019999999999</v>
      </c>
      <c r="G143" s="14">
        <v>0.09</v>
      </c>
      <c r="H143" s="15">
        <f t="shared" si="21"/>
        <v>36900.663799999995</v>
      </c>
      <c r="I143" s="14">
        <v>0.19</v>
      </c>
      <c r="J143" s="156">
        <f t="shared" si="26"/>
        <v>231115</v>
      </c>
      <c r="K143" s="20">
        <v>0</v>
      </c>
      <c r="L143" s="11">
        <f t="shared" si="22"/>
        <v>0</v>
      </c>
      <c r="M143" s="19">
        <v>0</v>
      </c>
      <c r="N143" s="11">
        <f t="shared" si="23"/>
        <v>0</v>
      </c>
      <c r="O143" s="19">
        <v>0</v>
      </c>
      <c r="P143" s="11">
        <f t="shared" si="24"/>
        <v>0</v>
      </c>
      <c r="Q143" s="19">
        <v>0</v>
      </c>
      <c r="R143" s="11">
        <f t="shared" si="25"/>
        <v>0</v>
      </c>
    </row>
    <row r="144" spans="2:18" x14ac:dyDescent="0.3">
      <c r="B144" s="22" t="s">
        <v>897</v>
      </c>
      <c r="C144" s="21" t="s">
        <v>1010</v>
      </c>
      <c r="D144" s="16" t="s">
        <v>1009</v>
      </c>
      <c r="E144" s="15">
        <v>321042</v>
      </c>
      <c r="F144" s="15">
        <f t="shared" si="20"/>
        <v>28893.78</v>
      </c>
      <c r="G144" s="14">
        <v>0.09</v>
      </c>
      <c r="H144" s="15">
        <f t="shared" si="21"/>
        <v>66487.798200000005</v>
      </c>
      <c r="I144" s="14">
        <v>0.19</v>
      </c>
      <c r="J144" s="156">
        <f t="shared" si="26"/>
        <v>416424</v>
      </c>
      <c r="K144" s="20">
        <v>2</v>
      </c>
      <c r="L144" s="11">
        <f t="shared" si="22"/>
        <v>832848</v>
      </c>
      <c r="M144" s="19">
        <v>2</v>
      </c>
      <c r="N144" s="11">
        <f t="shared" si="23"/>
        <v>832848</v>
      </c>
      <c r="O144" s="19">
        <v>3</v>
      </c>
      <c r="P144" s="11">
        <f t="shared" si="24"/>
        <v>1249272</v>
      </c>
      <c r="Q144" s="19">
        <v>3</v>
      </c>
      <c r="R144" s="11">
        <f t="shared" si="25"/>
        <v>1249272</v>
      </c>
    </row>
    <row r="145" spans="2:18" x14ac:dyDescent="0.3">
      <c r="B145" s="22" t="s">
        <v>897</v>
      </c>
      <c r="C145" s="21" t="s">
        <v>1008</v>
      </c>
      <c r="D145" s="16" t="s">
        <v>895</v>
      </c>
      <c r="E145" s="15">
        <v>124144</v>
      </c>
      <c r="F145" s="15">
        <f t="shared" si="20"/>
        <v>11172.96</v>
      </c>
      <c r="G145" s="14">
        <v>0.09</v>
      </c>
      <c r="H145" s="15">
        <f t="shared" si="21"/>
        <v>25710.222399999999</v>
      </c>
      <c r="I145" s="14">
        <v>0.19</v>
      </c>
      <c r="J145" s="156">
        <f t="shared" si="26"/>
        <v>161027</v>
      </c>
      <c r="K145" s="20">
        <v>2</v>
      </c>
      <c r="L145" s="11">
        <f t="shared" si="22"/>
        <v>322054</v>
      </c>
      <c r="M145" s="19">
        <v>3</v>
      </c>
      <c r="N145" s="11">
        <f t="shared" si="23"/>
        <v>483081</v>
      </c>
      <c r="O145" s="19">
        <v>6</v>
      </c>
      <c r="P145" s="11">
        <f t="shared" si="24"/>
        <v>966162</v>
      </c>
      <c r="Q145" s="19">
        <v>7</v>
      </c>
      <c r="R145" s="11">
        <f t="shared" si="25"/>
        <v>1127189</v>
      </c>
    </row>
    <row r="146" spans="2:18" x14ac:dyDescent="0.3">
      <c r="B146" s="22" t="s">
        <v>897</v>
      </c>
      <c r="C146" s="21" t="s">
        <v>1007</v>
      </c>
      <c r="D146" s="16" t="s">
        <v>895</v>
      </c>
      <c r="E146" s="15">
        <v>287354</v>
      </c>
      <c r="F146" s="15">
        <f t="shared" si="20"/>
        <v>25861.86</v>
      </c>
      <c r="G146" s="14">
        <v>0.09</v>
      </c>
      <c r="H146" s="15">
        <f t="shared" si="21"/>
        <v>59511.013399999996</v>
      </c>
      <c r="I146" s="14">
        <v>0.19</v>
      </c>
      <c r="J146" s="156">
        <f t="shared" si="26"/>
        <v>372727</v>
      </c>
      <c r="K146" s="20">
        <v>2</v>
      </c>
      <c r="L146" s="11">
        <f t="shared" si="22"/>
        <v>745454</v>
      </c>
      <c r="M146" s="19">
        <v>3</v>
      </c>
      <c r="N146" s="11">
        <f t="shared" si="23"/>
        <v>1118181</v>
      </c>
      <c r="O146" s="19">
        <v>6</v>
      </c>
      <c r="P146" s="11">
        <f t="shared" si="24"/>
        <v>2236362</v>
      </c>
      <c r="Q146" s="19">
        <v>7</v>
      </c>
      <c r="R146" s="11">
        <f t="shared" si="25"/>
        <v>2609089</v>
      </c>
    </row>
    <row r="147" spans="2:18" x14ac:dyDescent="0.3">
      <c r="B147" s="22" t="s">
        <v>897</v>
      </c>
      <c r="C147" s="21" t="s">
        <v>1006</v>
      </c>
      <c r="D147" s="16" t="s">
        <v>932</v>
      </c>
      <c r="E147" s="15">
        <v>126286</v>
      </c>
      <c r="F147" s="15">
        <f t="shared" si="20"/>
        <v>11365.74</v>
      </c>
      <c r="G147" s="14">
        <v>0.09</v>
      </c>
      <c r="H147" s="15">
        <f t="shared" si="21"/>
        <v>26153.830599999998</v>
      </c>
      <c r="I147" s="14">
        <v>0.19</v>
      </c>
      <c r="J147" s="156">
        <f t="shared" si="26"/>
        <v>163806</v>
      </c>
      <c r="K147" s="20">
        <v>2</v>
      </c>
      <c r="L147" s="11">
        <f t="shared" si="22"/>
        <v>327612</v>
      </c>
      <c r="M147" s="19">
        <v>3</v>
      </c>
      <c r="N147" s="11">
        <f t="shared" si="23"/>
        <v>491418</v>
      </c>
      <c r="O147" s="19">
        <v>6</v>
      </c>
      <c r="P147" s="11">
        <f t="shared" si="24"/>
        <v>982836</v>
      </c>
      <c r="Q147" s="19">
        <v>7</v>
      </c>
      <c r="R147" s="11">
        <f t="shared" si="25"/>
        <v>1146642</v>
      </c>
    </row>
    <row r="148" spans="2:18" x14ac:dyDescent="0.3">
      <c r="B148" s="22" t="s">
        <v>897</v>
      </c>
      <c r="C148" s="21" t="s">
        <v>1005</v>
      </c>
      <c r="D148" s="16" t="s">
        <v>895</v>
      </c>
      <c r="E148" s="15">
        <v>2097289</v>
      </c>
      <c r="F148" s="15">
        <f t="shared" si="20"/>
        <v>188756.00999999998</v>
      </c>
      <c r="G148" s="14">
        <v>0.09</v>
      </c>
      <c r="H148" s="15">
        <f t="shared" si="21"/>
        <v>434348.55189999996</v>
      </c>
      <c r="I148" s="14">
        <v>0.19</v>
      </c>
      <c r="J148" s="156">
        <f t="shared" si="26"/>
        <v>2720394</v>
      </c>
      <c r="K148" s="20">
        <v>1</v>
      </c>
      <c r="L148" s="11">
        <f t="shared" si="22"/>
        <v>2720394</v>
      </c>
      <c r="M148" s="19">
        <v>1</v>
      </c>
      <c r="N148" s="11">
        <f t="shared" si="23"/>
        <v>2720394</v>
      </c>
      <c r="O148" s="19">
        <v>1</v>
      </c>
      <c r="P148" s="11">
        <f t="shared" si="24"/>
        <v>2720394</v>
      </c>
      <c r="Q148" s="19">
        <v>2</v>
      </c>
      <c r="R148" s="11">
        <f t="shared" si="25"/>
        <v>5440788</v>
      </c>
    </row>
    <row r="149" spans="2:18" x14ac:dyDescent="0.3">
      <c r="B149" s="22" t="s">
        <v>897</v>
      </c>
      <c r="C149" s="21" t="s">
        <v>1004</v>
      </c>
      <c r="D149" s="16" t="s">
        <v>895</v>
      </c>
      <c r="E149" s="15">
        <v>352554</v>
      </c>
      <c r="F149" s="15">
        <f t="shared" si="20"/>
        <v>31729.86</v>
      </c>
      <c r="G149" s="14">
        <v>0.09</v>
      </c>
      <c r="H149" s="15">
        <f t="shared" si="21"/>
        <v>73013.933399999994</v>
      </c>
      <c r="I149" s="14">
        <v>0.19</v>
      </c>
      <c r="J149" s="156">
        <f t="shared" si="26"/>
        <v>457298</v>
      </c>
      <c r="K149" s="20">
        <v>3</v>
      </c>
      <c r="L149" s="11">
        <f t="shared" si="22"/>
        <v>1371894</v>
      </c>
      <c r="M149" s="19">
        <v>5</v>
      </c>
      <c r="N149" s="11">
        <f t="shared" si="23"/>
        <v>2286490</v>
      </c>
      <c r="O149" s="19">
        <v>8</v>
      </c>
      <c r="P149" s="11">
        <f t="shared" si="24"/>
        <v>3658384</v>
      </c>
      <c r="Q149" s="19">
        <v>10</v>
      </c>
      <c r="R149" s="11">
        <f t="shared" si="25"/>
        <v>4572980</v>
      </c>
    </row>
    <row r="150" spans="2:18" x14ac:dyDescent="0.3">
      <c r="B150" s="22" t="s">
        <v>897</v>
      </c>
      <c r="C150" s="21" t="s">
        <v>1003</v>
      </c>
      <c r="D150" s="16" t="s">
        <v>895</v>
      </c>
      <c r="E150" s="15">
        <v>5759244</v>
      </c>
      <c r="F150" s="15">
        <f t="shared" si="20"/>
        <v>518331.95999999996</v>
      </c>
      <c r="G150" s="14">
        <v>0.09</v>
      </c>
      <c r="H150" s="15">
        <f t="shared" si="21"/>
        <v>1192739.4324</v>
      </c>
      <c r="I150" s="14">
        <v>0.19</v>
      </c>
      <c r="J150" s="156">
        <f t="shared" si="26"/>
        <v>7470315</v>
      </c>
      <c r="K150" s="20">
        <v>1</v>
      </c>
      <c r="L150" s="11">
        <f t="shared" si="22"/>
        <v>7470315</v>
      </c>
      <c r="M150" s="19">
        <v>1</v>
      </c>
      <c r="N150" s="11">
        <f t="shared" si="23"/>
        <v>7470315</v>
      </c>
      <c r="O150" s="19">
        <v>1</v>
      </c>
      <c r="P150" s="11">
        <f t="shared" si="24"/>
        <v>7470315</v>
      </c>
      <c r="Q150" s="19">
        <v>1</v>
      </c>
      <c r="R150" s="11">
        <f t="shared" si="25"/>
        <v>7470315</v>
      </c>
    </row>
    <row r="151" spans="2:18" x14ac:dyDescent="0.3">
      <c r="B151" s="22" t="s">
        <v>897</v>
      </c>
      <c r="C151" s="21" t="s">
        <v>1002</v>
      </c>
      <c r="D151" s="16" t="s">
        <v>895</v>
      </c>
      <c r="E151" s="15">
        <v>3303227</v>
      </c>
      <c r="F151" s="15">
        <f t="shared" si="20"/>
        <v>297290.43</v>
      </c>
      <c r="G151" s="14">
        <v>0.09</v>
      </c>
      <c r="H151" s="15">
        <f t="shared" si="21"/>
        <v>684098.31170000008</v>
      </c>
      <c r="I151" s="14">
        <v>0.19</v>
      </c>
      <c r="J151" s="156">
        <f t="shared" si="26"/>
        <v>4284616</v>
      </c>
      <c r="K151" s="20">
        <v>1</v>
      </c>
      <c r="L151" s="11">
        <f t="shared" si="22"/>
        <v>4284616</v>
      </c>
      <c r="M151" s="19">
        <v>1</v>
      </c>
      <c r="N151" s="11">
        <f t="shared" si="23"/>
        <v>4284616</v>
      </c>
      <c r="O151" s="19">
        <v>1</v>
      </c>
      <c r="P151" s="11">
        <f t="shared" si="24"/>
        <v>4284616</v>
      </c>
      <c r="Q151" s="19">
        <v>1</v>
      </c>
      <c r="R151" s="11">
        <f t="shared" si="25"/>
        <v>4284616</v>
      </c>
    </row>
    <row r="152" spans="2:18" x14ac:dyDescent="0.3">
      <c r="B152" s="22" t="s">
        <v>897</v>
      </c>
      <c r="C152" s="21" t="s">
        <v>1001</v>
      </c>
      <c r="D152" s="16" t="s">
        <v>895</v>
      </c>
      <c r="E152" s="15">
        <v>48236</v>
      </c>
      <c r="F152" s="15">
        <f t="shared" si="20"/>
        <v>4341.24</v>
      </c>
      <c r="G152" s="14">
        <v>0.09</v>
      </c>
      <c r="H152" s="15">
        <f t="shared" si="21"/>
        <v>9989.6756000000005</v>
      </c>
      <c r="I152" s="14">
        <v>0.19</v>
      </c>
      <c r="J152" s="156">
        <f t="shared" si="26"/>
        <v>62567</v>
      </c>
      <c r="K152" s="20">
        <v>0</v>
      </c>
      <c r="L152" s="11">
        <f t="shared" si="22"/>
        <v>0</v>
      </c>
      <c r="M152" s="19">
        <v>0</v>
      </c>
      <c r="N152" s="11">
        <f t="shared" si="23"/>
        <v>0</v>
      </c>
      <c r="O152" s="19">
        <v>0</v>
      </c>
      <c r="P152" s="11">
        <f t="shared" si="24"/>
        <v>0</v>
      </c>
      <c r="Q152" s="19">
        <v>0</v>
      </c>
      <c r="R152" s="11">
        <f t="shared" si="25"/>
        <v>0</v>
      </c>
    </row>
    <row r="153" spans="2:18" x14ac:dyDescent="0.3">
      <c r="B153" s="22" t="s">
        <v>897</v>
      </c>
      <c r="C153" s="21" t="s">
        <v>1000</v>
      </c>
      <c r="D153" s="16" t="s">
        <v>999</v>
      </c>
      <c r="E153" s="15">
        <v>72223</v>
      </c>
      <c r="F153" s="15">
        <f t="shared" si="20"/>
        <v>6500.07</v>
      </c>
      <c r="G153" s="14">
        <v>0.09</v>
      </c>
      <c r="H153" s="15">
        <f t="shared" si="21"/>
        <v>14957.383300000001</v>
      </c>
      <c r="I153" s="14">
        <v>0.19</v>
      </c>
      <c r="J153" s="156">
        <f t="shared" si="26"/>
        <v>93680</v>
      </c>
      <c r="K153" s="20">
        <v>4</v>
      </c>
      <c r="L153" s="11">
        <f t="shared" si="22"/>
        <v>374720</v>
      </c>
      <c r="M153" s="19">
        <v>4</v>
      </c>
      <c r="N153" s="11">
        <f t="shared" si="23"/>
        <v>374720</v>
      </c>
      <c r="O153" s="19">
        <v>6</v>
      </c>
      <c r="P153" s="11">
        <f t="shared" si="24"/>
        <v>562080</v>
      </c>
      <c r="Q153" s="19">
        <v>6</v>
      </c>
      <c r="R153" s="11">
        <f t="shared" si="25"/>
        <v>562080</v>
      </c>
    </row>
    <row r="154" spans="2:18" x14ac:dyDescent="0.3">
      <c r="B154" s="22" t="s">
        <v>897</v>
      </c>
      <c r="C154" s="21" t="s">
        <v>998</v>
      </c>
      <c r="D154" s="16" t="s">
        <v>982</v>
      </c>
      <c r="E154" s="15">
        <v>160540</v>
      </c>
      <c r="F154" s="15">
        <f t="shared" si="20"/>
        <v>14448.6</v>
      </c>
      <c r="G154" s="14">
        <v>0.09</v>
      </c>
      <c r="H154" s="15">
        <f t="shared" si="21"/>
        <v>33247.834000000003</v>
      </c>
      <c r="I154" s="14">
        <v>0.19</v>
      </c>
      <c r="J154" s="156">
        <f t="shared" si="26"/>
        <v>208236</v>
      </c>
      <c r="K154" s="20">
        <v>2</v>
      </c>
      <c r="L154" s="11">
        <f t="shared" si="22"/>
        <v>416472</v>
      </c>
      <c r="M154" s="19">
        <v>2</v>
      </c>
      <c r="N154" s="11">
        <f t="shared" si="23"/>
        <v>416472</v>
      </c>
      <c r="O154" s="19">
        <v>3</v>
      </c>
      <c r="P154" s="11">
        <f t="shared" si="24"/>
        <v>624708</v>
      </c>
      <c r="Q154" s="19">
        <v>3</v>
      </c>
      <c r="R154" s="11">
        <f t="shared" si="25"/>
        <v>624708</v>
      </c>
    </row>
    <row r="155" spans="2:18" x14ac:dyDescent="0.3">
      <c r="B155" s="22" t="s">
        <v>897</v>
      </c>
      <c r="C155" s="21" t="s">
        <v>997</v>
      </c>
      <c r="D155" s="16" t="s">
        <v>895</v>
      </c>
      <c r="E155" s="15">
        <v>233794</v>
      </c>
      <c r="F155" s="15">
        <f t="shared" si="20"/>
        <v>21041.46</v>
      </c>
      <c r="G155" s="14">
        <v>0.09</v>
      </c>
      <c r="H155" s="15">
        <f t="shared" si="21"/>
        <v>48418.737399999998</v>
      </c>
      <c r="I155" s="14">
        <v>0.19</v>
      </c>
      <c r="J155" s="156">
        <f t="shared" si="26"/>
        <v>303254</v>
      </c>
      <c r="K155" s="20">
        <v>2</v>
      </c>
      <c r="L155" s="11">
        <f t="shared" si="22"/>
        <v>606508</v>
      </c>
      <c r="M155" s="19">
        <v>2</v>
      </c>
      <c r="N155" s="11">
        <f t="shared" si="23"/>
        <v>606508</v>
      </c>
      <c r="O155" s="19">
        <v>3</v>
      </c>
      <c r="P155" s="11">
        <f t="shared" si="24"/>
        <v>909762</v>
      </c>
      <c r="Q155" s="19">
        <v>3</v>
      </c>
      <c r="R155" s="11">
        <f t="shared" si="25"/>
        <v>909762</v>
      </c>
    </row>
    <row r="156" spans="2:18" x14ac:dyDescent="0.3">
      <c r="B156" s="22" t="s">
        <v>897</v>
      </c>
      <c r="C156" s="21" t="s">
        <v>996</v>
      </c>
      <c r="D156" s="16" t="s">
        <v>926</v>
      </c>
      <c r="E156" s="15">
        <v>236186</v>
      </c>
      <c r="F156" s="15">
        <f t="shared" si="20"/>
        <v>21256.739999999998</v>
      </c>
      <c r="G156" s="14">
        <v>0.09</v>
      </c>
      <c r="H156" s="15">
        <f t="shared" si="21"/>
        <v>48914.120600000002</v>
      </c>
      <c r="I156" s="14">
        <v>0.19</v>
      </c>
      <c r="J156" s="156">
        <f t="shared" si="26"/>
        <v>306357</v>
      </c>
      <c r="K156" s="20">
        <v>2</v>
      </c>
      <c r="L156" s="11">
        <f t="shared" si="22"/>
        <v>612714</v>
      </c>
      <c r="M156" s="19">
        <v>2</v>
      </c>
      <c r="N156" s="11">
        <f t="shared" si="23"/>
        <v>612714</v>
      </c>
      <c r="O156" s="19">
        <v>3</v>
      </c>
      <c r="P156" s="11">
        <f t="shared" si="24"/>
        <v>919071</v>
      </c>
      <c r="Q156" s="19">
        <v>3</v>
      </c>
      <c r="R156" s="11">
        <f t="shared" si="25"/>
        <v>919071</v>
      </c>
    </row>
    <row r="157" spans="2:18" x14ac:dyDescent="0.3">
      <c r="B157" s="22" t="s">
        <v>897</v>
      </c>
      <c r="C157" s="21" t="s">
        <v>995</v>
      </c>
      <c r="D157" s="16" t="s">
        <v>994</v>
      </c>
      <c r="E157" s="15">
        <v>459900</v>
      </c>
      <c r="F157" s="15">
        <f t="shared" si="20"/>
        <v>41391</v>
      </c>
      <c r="G157" s="14">
        <v>0.09</v>
      </c>
      <c r="H157" s="15">
        <f t="shared" si="21"/>
        <v>95245.290000000008</v>
      </c>
      <c r="I157" s="14">
        <v>0.19</v>
      </c>
      <c r="J157" s="156">
        <f t="shared" si="26"/>
        <v>596536</v>
      </c>
      <c r="K157" s="20">
        <v>3</v>
      </c>
      <c r="L157" s="11">
        <f t="shared" si="22"/>
        <v>1789608</v>
      </c>
      <c r="M157" s="19">
        <v>4</v>
      </c>
      <c r="N157" s="11">
        <f t="shared" si="23"/>
        <v>2386144</v>
      </c>
      <c r="O157" s="19">
        <v>7</v>
      </c>
      <c r="P157" s="11">
        <f t="shared" si="24"/>
        <v>4175752</v>
      </c>
      <c r="Q157" s="19">
        <v>8</v>
      </c>
      <c r="R157" s="11">
        <f t="shared" si="25"/>
        <v>4772288</v>
      </c>
    </row>
    <row r="158" spans="2:18" x14ac:dyDescent="0.3">
      <c r="B158" s="22" t="s">
        <v>897</v>
      </c>
      <c r="C158" s="21" t="s">
        <v>993</v>
      </c>
      <c r="D158" s="16" t="s">
        <v>895</v>
      </c>
      <c r="E158" s="15">
        <v>684922</v>
      </c>
      <c r="F158" s="15">
        <f t="shared" si="20"/>
        <v>61642.979999999996</v>
      </c>
      <c r="G158" s="14">
        <v>0.09</v>
      </c>
      <c r="H158" s="15">
        <f t="shared" si="21"/>
        <v>141847.3462</v>
      </c>
      <c r="I158" s="14">
        <v>0.19</v>
      </c>
      <c r="J158" s="156">
        <f t="shared" si="26"/>
        <v>888412</v>
      </c>
      <c r="K158" s="20">
        <v>1</v>
      </c>
      <c r="L158" s="11">
        <f t="shared" si="22"/>
        <v>888412</v>
      </c>
      <c r="M158" s="19">
        <v>1</v>
      </c>
      <c r="N158" s="11">
        <f t="shared" si="23"/>
        <v>888412</v>
      </c>
      <c r="O158" s="19">
        <v>1</v>
      </c>
      <c r="P158" s="11">
        <f t="shared" si="24"/>
        <v>888412</v>
      </c>
      <c r="Q158" s="19">
        <v>2</v>
      </c>
      <c r="R158" s="11">
        <f t="shared" si="25"/>
        <v>1776824</v>
      </c>
    </row>
    <row r="159" spans="2:18" x14ac:dyDescent="0.3">
      <c r="B159" s="22" t="s">
        <v>897</v>
      </c>
      <c r="C159" s="21" t="s">
        <v>992</v>
      </c>
      <c r="D159" s="16" t="s">
        <v>895</v>
      </c>
      <c r="E159" s="15">
        <v>769800</v>
      </c>
      <c r="F159" s="15">
        <f t="shared" si="20"/>
        <v>69282</v>
      </c>
      <c r="G159" s="14">
        <v>0.09</v>
      </c>
      <c r="H159" s="15">
        <f t="shared" si="21"/>
        <v>159425.58000000002</v>
      </c>
      <c r="I159" s="14">
        <v>0.19</v>
      </c>
      <c r="J159" s="156">
        <f t="shared" si="26"/>
        <v>998508</v>
      </c>
      <c r="K159" s="20">
        <v>1</v>
      </c>
      <c r="L159" s="11">
        <f t="shared" si="22"/>
        <v>998508</v>
      </c>
      <c r="M159" s="19">
        <v>1</v>
      </c>
      <c r="N159" s="11">
        <f t="shared" si="23"/>
        <v>998508</v>
      </c>
      <c r="O159" s="19">
        <v>1</v>
      </c>
      <c r="P159" s="11">
        <f t="shared" si="24"/>
        <v>998508</v>
      </c>
      <c r="Q159" s="19">
        <v>2</v>
      </c>
      <c r="R159" s="11">
        <f t="shared" si="25"/>
        <v>1997016</v>
      </c>
    </row>
    <row r="160" spans="2:18" x14ac:dyDescent="0.3">
      <c r="B160" s="22" t="s">
        <v>897</v>
      </c>
      <c r="C160" s="21" t="s">
        <v>991</v>
      </c>
      <c r="D160" s="16" t="s">
        <v>895</v>
      </c>
      <c r="E160" s="15">
        <v>62338</v>
      </c>
      <c r="F160" s="15">
        <f t="shared" si="20"/>
        <v>5610.42</v>
      </c>
      <c r="G160" s="14">
        <v>0.09</v>
      </c>
      <c r="H160" s="15">
        <f t="shared" si="21"/>
        <v>12910.1998</v>
      </c>
      <c r="I160" s="14">
        <v>0.19</v>
      </c>
      <c r="J160" s="156">
        <f t="shared" si="26"/>
        <v>80859</v>
      </c>
      <c r="K160" s="20">
        <v>4</v>
      </c>
      <c r="L160" s="11">
        <f t="shared" si="22"/>
        <v>323436</v>
      </c>
      <c r="M160" s="19">
        <v>4</v>
      </c>
      <c r="N160" s="11">
        <f t="shared" si="23"/>
        <v>323436</v>
      </c>
      <c r="O160" s="19">
        <v>4</v>
      </c>
      <c r="P160" s="11">
        <f t="shared" si="24"/>
        <v>323436</v>
      </c>
      <c r="Q160" s="19">
        <v>4</v>
      </c>
      <c r="R160" s="11">
        <f t="shared" si="25"/>
        <v>323436</v>
      </c>
    </row>
    <row r="161" spans="2:18" x14ac:dyDescent="0.3">
      <c r="B161" s="22" t="s">
        <v>897</v>
      </c>
      <c r="C161" s="21" t="s">
        <v>990</v>
      </c>
      <c r="D161" s="16" t="s">
        <v>895</v>
      </c>
      <c r="E161" s="15">
        <v>23672490</v>
      </c>
      <c r="F161" s="15">
        <f t="shared" si="20"/>
        <v>2130524.1</v>
      </c>
      <c r="G161" s="14">
        <v>0.09</v>
      </c>
      <c r="H161" s="15">
        <f t="shared" si="21"/>
        <v>4902572.6790000005</v>
      </c>
      <c r="I161" s="14">
        <v>0.19</v>
      </c>
      <c r="J161" s="156">
        <f t="shared" si="26"/>
        <v>30705587</v>
      </c>
      <c r="K161" s="20">
        <v>0</v>
      </c>
      <c r="L161" s="11">
        <f t="shared" si="22"/>
        <v>0</v>
      </c>
      <c r="M161" s="19">
        <v>0</v>
      </c>
      <c r="N161" s="11">
        <f t="shared" si="23"/>
        <v>0</v>
      </c>
      <c r="O161" s="19">
        <v>0</v>
      </c>
      <c r="P161" s="11">
        <f t="shared" si="24"/>
        <v>0</v>
      </c>
      <c r="Q161" s="19">
        <v>0</v>
      </c>
      <c r="R161" s="11">
        <f t="shared" si="25"/>
        <v>0</v>
      </c>
    </row>
    <row r="162" spans="2:18" x14ac:dyDescent="0.3">
      <c r="B162" s="22" t="s">
        <v>897</v>
      </c>
      <c r="C162" s="21" t="s">
        <v>989</v>
      </c>
      <c r="D162" s="16" t="s">
        <v>895</v>
      </c>
      <c r="E162" s="15">
        <v>30198824</v>
      </c>
      <c r="F162" s="15">
        <f t="shared" si="20"/>
        <v>2717894.1599999997</v>
      </c>
      <c r="G162" s="14">
        <v>0.09</v>
      </c>
      <c r="H162" s="15">
        <f t="shared" si="21"/>
        <v>6254176.4504000004</v>
      </c>
      <c r="I162" s="14">
        <v>0.19</v>
      </c>
      <c r="J162" s="156">
        <f t="shared" si="26"/>
        <v>39170895</v>
      </c>
      <c r="K162" s="20">
        <v>0</v>
      </c>
      <c r="L162" s="11">
        <f t="shared" si="22"/>
        <v>0</v>
      </c>
      <c r="M162" s="19">
        <v>0</v>
      </c>
      <c r="N162" s="11">
        <f t="shared" si="23"/>
        <v>0</v>
      </c>
      <c r="O162" s="19">
        <v>0</v>
      </c>
      <c r="P162" s="11">
        <f t="shared" si="24"/>
        <v>0</v>
      </c>
      <c r="Q162" s="19">
        <v>0</v>
      </c>
      <c r="R162" s="11">
        <f t="shared" si="25"/>
        <v>0</v>
      </c>
    </row>
    <row r="163" spans="2:18" x14ac:dyDescent="0.3">
      <c r="B163" s="22" t="s">
        <v>897</v>
      </c>
      <c r="C163" s="21" t="s">
        <v>988</v>
      </c>
      <c r="D163" s="16" t="s">
        <v>895</v>
      </c>
      <c r="E163" s="15">
        <v>11315574</v>
      </c>
      <c r="F163" s="15">
        <f t="shared" si="20"/>
        <v>1018401.6599999999</v>
      </c>
      <c r="G163" s="14">
        <v>0.09</v>
      </c>
      <c r="H163" s="15">
        <f t="shared" si="21"/>
        <v>2343455.3754000003</v>
      </c>
      <c r="I163" s="14">
        <v>0.19</v>
      </c>
      <c r="J163" s="156">
        <f t="shared" si="26"/>
        <v>14677431</v>
      </c>
      <c r="K163" s="20">
        <v>0</v>
      </c>
      <c r="L163" s="11">
        <f t="shared" si="22"/>
        <v>0</v>
      </c>
      <c r="M163" s="19">
        <v>0</v>
      </c>
      <c r="N163" s="11">
        <f t="shared" si="23"/>
        <v>0</v>
      </c>
      <c r="O163" s="19">
        <v>0</v>
      </c>
      <c r="P163" s="11">
        <f t="shared" si="24"/>
        <v>0</v>
      </c>
      <c r="Q163" s="19">
        <v>0</v>
      </c>
      <c r="R163" s="11">
        <f t="shared" si="25"/>
        <v>0</v>
      </c>
    </row>
    <row r="164" spans="2:18" x14ac:dyDescent="0.3">
      <c r="B164" s="22" t="s">
        <v>897</v>
      </c>
      <c r="C164" s="21" t="s">
        <v>987</v>
      </c>
      <c r="D164" s="16" t="s">
        <v>895</v>
      </c>
      <c r="E164" s="15">
        <v>64670</v>
      </c>
      <c r="F164" s="15">
        <f t="shared" si="20"/>
        <v>5820.3</v>
      </c>
      <c r="G164" s="14">
        <v>0.09</v>
      </c>
      <c r="H164" s="15">
        <f t="shared" si="21"/>
        <v>13393.157000000001</v>
      </c>
      <c r="I164" s="14">
        <v>0.19</v>
      </c>
      <c r="J164" s="156">
        <f t="shared" si="26"/>
        <v>83883</v>
      </c>
      <c r="K164" s="20">
        <v>3</v>
      </c>
      <c r="L164" s="11">
        <f t="shared" si="22"/>
        <v>251649</v>
      </c>
      <c r="M164" s="19">
        <v>4</v>
      </c>
      <c r="N164" s="11">
        <f t="shared" si="23"/>
        <v>335532</v>
      </c>
      <c r="O164" s="19">
        <v>7</v>
      </c>
      <c r="P164" s="11">
        <f t="shared" si="24"/>
        <v>587181</v>
      </c>
      <c r="Q164" s="19">
        <v>8</v>
      </c>
      <c r="R164" s="11">
        <f t="shared" si="25"/>
        <v>671064</v>
      </c>
    </row>
    <row r="165" spans="2:18" x14ac:dyDescent="0.3">
      <c r="B165" s="22" t="s">
        <v>897</v>
      </c>
      <c r="C165" s="21" t="s">
        <v>986</v>
      </c>
      <c r="D165" s="16" t="s">
        <v>985</v>
      </c>
      <c r="E165" s="15">
        <v>62623</v>
      </c>
      <c r="F165" s="15">
        <f t="shared" si="20"/>
        <v>5636.07</v>
      </c>
      <c r="G165" s="14">
        <v>0.09</v>
      </c>
      <c r="H165" s="15">
        <f t="shared" si="21"/>
        <v>12969.223300000001</v>
      </c>
      <c r="I165" s="14">
        <v>0.19</v>
      </c>
      <c r="J165" s="156">
        <f t="shared" si="26"/>
        <v>81228</v>
      </c>
      <c r="K165" s="20">
        <v>1</v>
      </c>
      <c r="L165" s="11">
        <f t="shared" si="22"/>
        <v>81228</v>
      </c>
      <c r="M165" s="19">
        <v>1</v>
      </c>
      <c r="N165" s="11">
        <f t="shared" si="23"/>
        <v>81228</v>
      </c>
      <c r="O165" s="19">
        <v>1</v>
      </c>
      <c r="P165" s="11">
        <f t="shared" si="24"/>
        <v>81228</v>
      </c>
      <c r="Q165" s="19">
        <v>2</v>
      </c>
      <c r="R165" s="11">
        <f t="shared" si="25"/>
        <v>162456</v>
      </c>
    </row>
    <row r="166" spans="2:18" x14ac:dyDescent="0.3">
      <c r="B166" s="22" t="s">
        <v>897</v>
      </c>
      <c r="C166" s="21" t="s">
        <v>984</v>
      </c>
      <c r="D166" s="16" t="s">
        <v>982</v>
      </c>
      <c r="E166" s="15">
        <v>35206</v>
      </c>
      <c r="F166" s="15">
        <f t="shared" si="20"/>
        <v>3168.54</v>
      </c>
      <c r="G166" s="14">
        <v>0.09</v>
      </c>
      <c r="H166" s="15">
        <f t="shared" si="21"/>
        <v>7291.1626000000006</v>
      </c>
      <c r="I166" s="14">
        <v>0.19</v>
      </c>
      <c r="J166" s="156">
        <f t="shared" si="26"/>
        <v>45666</v>
      </c>
      <c r="K166" s="20">
        <v>1</v>
      </c>
      <c r="L166" s="11">
        <f t="shared" si="22"/>
        <v>45666</v>
      </c>
      <c r="M166" s="19">
        <v>1</v>
      </c>
      <c r="N166" s="11">
        <f t="shared" si="23"/>
        <v>45666</v>
      </c>
      <c r="O166" s="19">
        <v>1</v>
      </c>
      <c r="P166" s="11">
        <f t="shared" si="24"/>
        <v>45666</v>
      </c>
      <c r="Q166" s="19">
        <v>2</v>
      </c>
      <c r="R166" s="11">
        <f t="shared" si="25"/>
        <v>91332</v>
      </c>
    </row>
    <row r="167" spans="2:18" x14ac:dyDescent="0.3">
      <c r="B167" s="22" t="s">
        <v>897</v>
      </c>
      <c r="C167" s="21" t="s">
        <v>983</v>
      </c>
      <c r="D167" s="16" t="s">
        <v>982</v>
      </c>
      <c r="E167" s="15">
        <v>32013</v>
      </c>
      <c r="F167" s="15">
        <f t="shared" si="20"/>
        <v>2881.17</v>
      </c>
      <c r="G167" s="14">
        <v>0.09</v>
      </c>
      <c r="H167" s="15">
        <f t="shared" si="21"/>
        <v>6629.8922999999995</v>
      </c>
      <c r="I167" s="14">
        <v>0.19</v>
      </c>
      <c r="J167" s="156">
        <f t="shared" si="26"/>
        <v>41524</v>
      </c>
      <c r="K167" s="20">
        <v>1</v>
      </c>
      <c r="L167" s="11">
        <f t="shared" si="22"/>
        <v>41524</v>
      </c>
      <c r="M167" s="19">
        <v>1</v>
      </c>
      <c r="N167" s="11">
        <f t="shared" si="23"/>
        <v>41524</v>
      </c>
      <c r="O167" s="19">
        <v>1</v>
      </c>
      <c r="P167" s="11">
        <f t="shared" si="24"/>
        <v>41524</v>
      </c>
      <c r="Q167" s="19">
        <v>2</v>
      </c>
      <c r="R167" s="11">
        <f t="shared" si="25"/>
        <v>83048</v>
      </c>
    </row>
    <row r="168" spans="2:18" x14ac:dyDescent="0.3">
      <c r="B168" s="22" t="s">
        <v>897</v>
      </c>
      <c r="C168" s="21" t="s">
        <v>981</v>
      </c>
      <c r="D168" s="16" t="s">
        <v>895</v>
      </c>
      <c r="E168" s="15">
        <v>71592</v>
      </c>
      <c r="F168" s="15">
        <f t="shared" si="20"/>
        <v>6443.28</v>
      </c>
      <c r="G168" s="14">
        <v>0.09</v>
      </c>
      <c r="H168" s="15">
        <f t="shared" si="21"/>
        <v>14826.7032</v>
      </c>
      <c r="I168" s="14">
        <v>0.19</v>
      </c>
      <c r="J168" s="156">
        <f t="shared" si="26"/>
        <v>92862</v>
      </c>
      <c r="K168" s="20">
        <v>4</v>
      </c>
      <c r="L168" s="11">
        <f t="shared" si="22"/>
        <v>371448</v>
      </c>
      <c r="M168" s="19">
        <v>4</v>
      </c>
      <c r="N168" s="11">
        <f t="shared" si="23"/>
        <v>371448</v>
      </c>
      <c r="O168" s="19">
        <v>6</v>
      </c>
      <c r="P168" s="11">
        <f t="shared" si="24"/>
        <v>557172</v>
      </c>
      <c r="Q168" s="19">
        <v>6</v>
      </c>
      <c r="R168" s="11">
        <f t="shared" si="25"/>
        <v>557172</v>
      </c>
    </row>
    <row r="169" spans="2:18" x14ac:dyDescent="0.3">
      <c r="B169" s="22" t="s">
        <v>897</v>
      </c>
      <c r="C169" s="21" t="s">
        <v>980</v>
      </c>
      <c r="D169" s="16" t="s">
        <v>895</v>
      </c>
      <c r="E169" s="15">
        <v>86727</v>
      </c>
      <c r="F169" s="15">
        <f t="shared" si="20"/>
        <v>7805.4299999999994</v>
      </c>
      <c r="G169" s="14">
        <v>0.09</v>
      </c>
      <c r="H169" s="15">
        <f t="shared" si="21"/>
        <v>17961.161700000001</v>
      </c>
      <c r="I169" s="14">
        <v>0.19</v>
      </c>
      <c r="J169" s="156">
        <f t="shared" si="26"/>
        <v>112494</v>
      </c>
      <c r="K169" s="20">
        <v>0</v>
      </c>
      <c r="L169" s="11">
        <f t="shared" si="22"/>
        <v>0</v>
      </c>
      <c r="M169" s="19">
        <v>0</v>
      </c>
      <c r="N169" s="11">
        <f t="shared" si="23"/>
        <v>0</v>
      </c>
      <c r="O169" s="19">
        <v>0</v>
      </c>
      <c r="P169" s="11">
        <f t="shared" si="24"/>
        <v>0</v>
      </c>
      <c r="Q169" s="19">
        <v>0</v>
      </c>
      <c r="R169" s="11">
        <f t="shared" si="25"/>
        <v>0</v>
      </c>
    </row>
    <row r="170" spans="2:18" x14ac:dyDescent="0.3">
      <c r="B170" s="22" t="s">
        <v>897</v>
      </c>
      <c r="C170" s="21" t="s">
        <v>979</v>
      </c>
      <c r="D170" s="16" t="s">
        <v>895</v>
      </c>
      <c r="E170" s="15">
        <v>63043</v>
      </c>
      <c r="F170" s="15">
        <f t="shared" si="20"/>
        <v>5673.87</v>
      </c>
      <c r="G170" s="14">
        <v>0.09</v>
      </c>
      <c r="H170" s="15">
        <f t="shared" si="21"/>
        <v>13056.2053</v>
      </c>
      <c r="I170" s="14">
        <v>0.19</v>
      </c>
      <c r="J170" s="156">
        <f t="shared" si="26"/>
        <v>81773</v>
      </c>
      <c r="K170" s="20">
        <v>0</v>
      </c>
      <c r="L170" s="11">
        <f t="shared" si="22"/>
        <v>0</v>
      </c>
      <c r="M170" s="19">
        <v>0</v>
      </c>
      <c r="N170" s="11">
        <f t="shared" si="23"/>
        <v>0</v>
      </c>
      <c r="O170" s="19">
        <v>0</v>
      </c>
      <c r="P170" s="11">
        <f t="shared" si="24"/>
        <v>0</v>
      </c>
      <c r="Q170" s="19">
        <v>0</v>
      </c>
      <c r="R170" s="11">
        <f t="shared" si="25"/>
        <v>0</v>
      </c>
    </row>
    <row r="171" spans="2:18" x14ac:dyDescent="0.3">
      <c r="B171" s="22" t="s">
        <v>897</v>
      </c>
      <c r="C171" s="21" t="s">
        <v>978</v>
      </c>
      <c r="D171" s="16" t="s">
        <v>895</v>
      </c>
      <c r="E171" s="15">
        <v>148816</v>
      </c>
      <c r="F171" s="15">
        <f t="shared" si="20"/>
        <v>13393.439999999999</v>
      </c>
      <c r="G171" s="14">
        <v>0.09</v>
      </c>
      <c r="H171" s="15">
        <f t="shared" si="21"/>
        <v>30819.793600000001</v>
      </c>
      <c r="I171" s="14">
        <v>0.19</v>
      </c>
      <c r="J171" s="156">
        <f t="shared" si="26"/>
        <v>193029</v>
      </c>
      <c r="K171" s="20">
        <v>2</v>
      </c>
      <c r="L171" s="11">
        <f t="shared" si="22"/>
        <v>386058</v>
      </c>
      <c r="M171" s="19">
        <v>2</v>
      </c>
      <c r="N171" s="11">
        <f t="shared" si="23"/>
        <v>386058</v>
      </c>
      <c r="O171" s="19">
        <v>2</v>
      </c>
      <c r="P171" s="11">
        <f t="shared" si="24"/>
        <v>386058</v>
      </c>
      <c r="Q171" s="19">
        <v>4</v>
      </c>
      <c r="R171" s="11">
        <f t="shared" si="25"/>
        <v>772116</v>
      </c>
    </row>
    <row r="172" spans="2:18" x14ac:dyDescent="0.3">
      <c r="B172" s="22" t="s">
        <v>897</v>
      </c>
      <c r="C172" s="21" t="s">
        <v>977</v>
      </c>
      <c r="D172" s="16" t="s">
        <v>895</v>
      </c>
      <c r="E172" s="15">
        <v>97525</v>
      </c>
      <c r="F172" s="15">
        <f t="shared" si="20"/>
        <v>8777.25</v>
      </c>
      <c r="G172" s="14">
        <v>0.09</v>
      </c>
      <c r="H172" s="15">
        <f t="shared" si="21"/>
        <v>20197.427500000002</v>
      </c>
      <c r="I172" s="14">
        <v>0.19</v>
      </c>
      <c r="J172" s="156">
        <f t="shared" si="26"/>
        <v>126500</v>
      </c>
      <c r="K172" s="20">
        <v>2</v>
      </c>
      <c r="L172" s="11">
        <f t="shared" si="22"/>
        <v>253000</v>
      </c>
      <c r="M172" s="19">
        <v>2</v>
      </c>
      <c r="N172" s="11">
        <f t="shared" si="23"/>
        <v>253000</v>
      </c>
      <c r="O172" s="19">
        <v>2</v>
      </c>
      <c r="P172" s="11">
        <f t="shared" si="24"/>
        <v>253000</v>
      </c>
      <c r="Q172" s="19">
        <v>4</v>
      </c>
      <c r="R172" s="11">
        <f t="shared" si="25"/>
        <v>506000</v>
      </c>
    </row>
    <row r="173" spans="2:18" x14ac:dyDescent="0.3">
      <c r="B173" s="22" t="s">
        <v>897</v>
      </c>
      <c r="C173" s="21" t="s">
        <v>976</v>
      </c>
      <c r="D173" s="16" t="s">
        <v>898</v>
      </c>
      <c r="E173" s="15">
        <v>508052</v>
      </c>
      <c r="F173" s="15">
        <f t="shared" si="20"/>
        <v>45724.68</v>
      </c>
      <c r="G173" s="14">
        <v>0.09</v>
      </c>
      <c r="H173" s="15">
        <f t="shared" si="21"/>
        <v>105217.56920000001</v>
      </c>
      <c r="I173" s="14">
        <v>0.19</v>
      </c>
      <c r="J173" s="156">
        <f t="shared" si="26"/>
        <v>658994</v>
      </c>
      <c r="K173" s="20">
        <v>1</v>
      </c>
      <c r="L173" s="11">
        <f t="shared" si="22"/>
        <v>658994</v>
      </c>
      <c r="M173" s="19">
        <v>1</v>
      </c>
      <c r="N173" s="11">
        <f t="shared" si="23"/>
        <v>658994</v>
      </c>
      <c r="O173" s="19">
        <v>1</v>
      </c>
      <c r="P173" s="11">
        <f t="shared" si="24"/>
        <v>658994</v>
      </c>
      <c r="Q173" s="19">
        <v>1</v>
      </c>
      <c r="R173" s="11">
        <f t="shared" si="25"/>
        <v>658994</v>
      </c>
    </row>
    <row r="174" spans="2:18" x14ac:dyDescent="0.3">
      <c r="B174" s="22" t="s">
        <v>897</v>
      </c>
      <c r="C174" s="21" t="s">
        <v>975</v>
      </c>
      <c r="D174" s="16" t="s">
        <v>895</v>
      </c>
      <c r="E174" s="15">
        <v>175582</v>
      </c>
      <c r="F174" s="15">
        <f t="shared" si="20"/>
        <v>15802.38</v>
      </c>
      <c r="G174" s="14">
        <v>0.09</v>
      </c>
      <c r="H174" s="15">
        <f t="shared" si="21"/>
        <v>36363.032200000001</v>
      </c>
      <c r="I174" s="14">
        <v>0.19</v>
      </c>
      <c r="J174" s="156">
        <f t="shared" si="26"/>
        <v>227747</v>
      </c>
      <c r="K174" s="20">
        <v>2</v>
      </c>
      <c r="L174" s="11">
        <f t="shared" si="22"/>
        <v>455494</v>
      </c>
      <c r="M174" s="19">
        <v>2</v>
      </c>
      <c r="N174" s="11">
        <f t="shared" si="23"/>
        <v>455494</v>
      </c>
      <c r="O174" s="19">
        <v>2</v>
      </c>
      <c r="P174" s="11">
        <f t="shared" si="24"/>
        <v>455494</v>
      </c>
      <c r="Q174" s="19">
        <v>2</v>
      </c>
      <c r="R174" s="11">
        <f t="shared" si="25"/>
        <v>455494</v>
      </c>
    </row>
    <row r="175" spans="2:18" x14ac:dyDescent="0.3">
      <c r="B175" s="22" t="s">
        <v>897</v>
      </c>
      <c r="C175" s="21" t="s">
        <v>974</v>
      </c>
      <c r="D175" s="16" t="s">
        <v>895</v>
      </c>
      <c r="E175" s="15">
        <v>219065</v>
      </c>
      <c r="F175" s="15">
        <f t="shared" si="20"/>
        <v>19715.849999999999</v>
      </c>
      <c r="G175" s="14">
        <v>0.09</v>
      </c>
      <c r="H175" s="15">
        <f t="shared" si="21"/>
        <v>45368.361499999999</v>
      </c>
      <c r="I175" s="14">
        <v>0.19</v>
      </c>
      <c r="J175" s="156">
        <f t="shared" si="26"/>
        <v>284149</v>
      </c>
      <c r="K175" s="20">
        <v>3</v>
      </c>
      <c r="L175" s="11">
        <f t="shared" si="22"/>
        <v>852447</v>
      </c>
      <c r="M175" s="19">
        <v>4</v>
      </c>
      <c r="N175" s="11">
        <f t="shared" si="23"/>
        <v>1136596</v>
      </c>
      <c r="O175" s="19">
        <v>7</v>
      </c>
      <c r="P175" s="11">
        <f t="shared" si="24"/>
        <v>1989043</v>
      </c>
      <c r="Q175" s="19">
        <v>8</v>
      </c>
      <c r="R175" s="11">
        <f t="shared" si="25"/>
        <v>2273192</v>
      </c>
    </row>
    <row r="176" spans="2:18" x14ac:dyDescent="0.3">
      <c r="B176" s="22" t="s">
        <v>897</v>
      </c>
      <c r="C176" s="21" t="s">
        <v>973</v>
      </c>
      <c r="D176" s="16" t="s">
        <v>895</v>
      </c>
      <c r="E176" s="15">
        <v>23214</v>
      </c>
      <c r="F176" s="15">
        <f t="shared" si="20"/>
        <v>2089.2599999999998</v>
      </c>
      <c r="G176" s="14">
        <v>0.09</v>
      </c>
      <c r="H176" s="15">
        <f t="shared" si="21"/>
        <v>4807.6193999999996</v>
      </c>
      <c r="I176" s="14">
        <v>0.19</v>
      </c>
      <c r="J176" s="156">
        <f t="shared" si="26"/>
        <v>30111</v>
      </c>
      <c r="K176" s="20">
        <v>4</v>
      </c>
      <c r="L176" s="11">
        <f t="shared" si="22"/>
        <v>120444</v>
      </c>
      <c r="M176" s="19">
        <v>6</v>
      </c>
      <c r="N176" s="11">
        <f t="shared" si="23"/>
        <v>180666</v>
      </c>
      <c r="O176" s="19">
        <v>12</v>
      </c>
      <c r="P176" s="11">
        <f t="shared" si="24"/>
        <v>361332</v>
      </c>
      <c r="Q176" s="19">
        <v>14</v>
      </c>
      <c r="R176" s="11">
        <f t="shared" si="25"/>
        <v>421554</v>
      </c>
    </row>
    <row r="177" spans="2:18" x14ac:dyDescent="0.3">
      <c r="B177" s="22" t="s">
        <v>897</v>
      </c>
      <c r="C177" s="21" t="s">
        <v>972</v>
      </c>
      <c r="D177" s="16" t="s">
        <v>895</v>
      </c>
      <c r="E177" s="15">
        <v>35766</v>
      </c>
      <c r="F177" s="15">
        <f t="shared" si="20"/>
        <v>3218.94</v>
      </c>
      <c r="G177" s="14">
        <v>0.09</v>
      </c>
      <c r="H177" s="15">
        <f t="shared" si="21"/>
        <v>7407.1386000000002</v>
      </c>
      <c r="I177" s="14">
        <v>0.19</v>
      </c>
      <c r="J177" s="156">
        <f t="shared" si="26"/>
        <v>46392</v>
      </c>
      <c r="K177" s="20">
        <v>4</v>
      </c>
      <c r="L177" s="11">
        <f t="shared" si="22"/>
        <v>185568</v>
      </c>
      <c r="M177" s="19">
        <v>6</v>
      </c>
      <c r="N177" s="11">
        <f t="shared" si="23"/>
        <v>278352</v>
      </c>
      <c r="O177" s="19">
        <v>12</v>
      </c>
      <c r="P177" s="11">
        <f t="shared" si="24"/>
        <v>556704</v>
      </c>
      <c r="Q177" s="19">
        <v>14</v>
      </c>
      <c r="R177" s="11">
        <f t="shared" si="25"/>
        <v>649488</v>
      </c>
    </row>
    <row r="178" spans="2:18" x14ac:dyDescent="0.3">
      <c r="B178" s="22" t="s">
        <v>897</v>
      </c>
      <c r="C178" s="21" t="s">
        <v>971</v>
      </c>
      <c r="D178" s="16" t="s">
        <v>895</v>
      </c>
      <c r="E178" s="15">
        <v>53948</v>
      </c>
      <c r="F178" s="15">
        <f t="shared" si="20"/>
        <v>4855.32</v>
      </c>
      <c r="G178" s="14">
        <v>0.09</v>
      </c>
      <c r="H178" s="15">
        <f t="shared" si="21"/>
        <v>11172.630800000001</v>
      </c>
      <c r="I178" s="14">
        <v>0.19</v>
      </c>
      <c r="J178" s="156">
        <f t="shared" si="26"/>
        <v>69976</v>
      </c>
      <c r="K178" s="20">
        <v>4</v>
      </c>
      <c r="L178" s="11">
        <f t="shared" si="22"/>
        <v>279904</v>
      </c>
      <c r="M178" s="19">
        <v>6</v>
      </c>
      <c r="N178" s="11">
        <f t="shared" si="23"/>
        <v>419856</v>
      </c>
      <c r="O178" s="19">
        <v>12</v>
      </c>
      <c r="P178" s="11">
        <f t="shared" si="24"/>
        <v>839712</v>
      </c>
      <c r="Q178" s="19">
        <v>14</v>
      </c>
      <c r="R178" s="11">
        <f t="shared" si="25"/>
        <v>979664</v>
      </c>
    </row>
    <row r="179" spans="2:18" x14ac:dyDescent="0.3">
      <c r="B179" s="22" t="s">
        <v>897</v>
      </c>
      <c r="C179" s="21" t="s">
        <v>970</v>
      </c>
      <c r="D179" s="16" t="s">
        <v>895</v>
      </c>
      <c r="E179" s="15">
        <v>40413</v>
      </c>
      <c r="F179" s="15">
        <f t="shared" si="20"/>
        <v>3637.17</v>
      </c>
      <c r="G179" s="14">
        <v>0.09</v>
      </c>
      <c r="H179" s="15">
        <f t="shared" si="21"/>
        <v>8369.5322999999989</v>
      </c>
      <c r="I179" s="14">
        <v>0.19</v>
      </c>
      <c r="J179" s="156">
        <f t="shared" si="26"/>
        <v>52420</v>
      </c>
      <c r="K179" s="20">
        <v>4</v>
      </c>
      <c r="L179" s="11">
        <f t="shared" si="22"/>
        <v>209680</v>
      </c>
      <c r="M179" s="19">
        <v>6</v>
      </c>
      <c r="N179" s="11">
        <f t="shared" si="23"/>
        <v>314520</v>
      </c>
      <c r="O179" s="19">
        <v>12</v>
      </c>
      <c r="P179" s="11">
        <f t="shared" si="24"/>
        <v>629040</v>
      </c>
      <c r="Q179" s="19">
        <v>14</v>
      </c>
      <c r="R179" s="11">
        <f t="shared" si="25"/>
        <v>733880</v>
      </c>
    </row>
    <row r="180" spans="2:18" x14ac:dyDescent="0.3">
      <c r="B180" s="22" t="s">
        <v>897</v>
      </c>
      <c r="C180" s="21" t="s">
        <v>969</v>
      </c>
      <c r="D180" s="16" t="s">
        <v>895</v>
      </c>
      <c r="E180" s="15">
        <v>27282</v>
      </c>
      <c r="F180" s="15">
        <f t="shared" si="20"/>
        <v>2455.38</v>
      </c>
      <c r="G180" s="14">
        <v>0.09</v>
      </c>
      <c r="H180" s="15">
        <f t="shared" si="21"/>
        <v>5650.1022000000003</v>
      </c>
      <c r="I180" s="14">
        <v>0.19</v>
      </c>
      <c r="J180" s="156">
        <f t="shared" si="26"/>
        <v>35387</v>
      </c>
      <c r="K180" s="20">
        <v>4</v>
      </c>
      <c r="L180" s="11">
        <f t="shared" si="22"/>
        <v>141548</v>
      </c>
      <c r="M180" s="19">
        <v>6</v>
      </c>
      <c r="N180" s="11">
        <f t="shared" si="23"/>
        <v>212322</v>
      </c>
      <c r="O180" s="19">
        <v>12</v>
      </c>
      <c r="P180" s="11">
        <f t="shared" si="24"/>
        <v>424644</v>
      </c>
      <c r="Q180" s="19">
        <v>14</v>
      </c>
      <c r="R180" s="11">
        <f t="shared" si="25"/>
        <v>495418</v>
      </c>
    </row>
    <row r="181" spans="2:18" x14ac:dyDescent="0.3">
      <c r="B181" s="22" t="s">
        <v>897</v>
      </c>
      <c r="C181" s="21" t="s">
        <v>968</v>
      </c>
      <c r="D181" s="16" t="s">
        <v>932</v>
      </c>
      <c r="E181" s="15">
        <v>309850</v>
      </c>
      <c r="F181" s="15">
        <f t="shared" si="20"/>
        <v>27886.5</v>
      </c>
      <c r="G181" s="14">
        <v>0.09</v>
      </c>
      <c r="H181" s="15">
        <f t="shared" si="21"/>
        <v>64169.934999999998</v>
      </c>
      <c r="I181" s="14">
        <v>0.19</v>
      </c>
      <c r="J181" s="156">
        <f t="shared" si="26"/>
        <v>401906</v>
      </c>
      <c r="K181" s="20">
        <v>6</v>
      </c>
      <c r="L181" s="11">
        <f t="shared" si="22"/>
        <v>2411436</v>
      </c>
      <c r="M181" s="19">
        <v>8</v>
      </c>
      <c r="N181" s="11">
        <f t="shared" si="23"/>
        <v>3215248</v>
      </c>
      <c r="O181" s="19">
        <v>14</v>
      </c>
      <c r="P181" s="11">
        <f t="shared" si="24"/>
        <v>5626684</v>
      </c>
      <c r="Q181" s="19">
        <v>16</v>
      </c>
      <c r="R181" s="11">
        <f t="shared" si="25"/>
        <v>6430496</v>
      </c>
    </row>
    <row r="182" spans="2:18" x14ac:dyDescent="0.3">
      <c r="B182" s="22" t="s">
        <v>897</v>
      </c>
      <c r="C182" s="21" t="s">
        <v>967</v>
      </c>
      <c r="D182" s="16" t="s">
        <v>932</v>
      </c>
      <c r="E182" s="15">
        <v>18588</v>
      </c>
      <c r="F182" s="15">
        <f t="shared" si="20"/>
        <v>1672.9199999999998</v>
      </c>
      <c r="G182" s="14">
        <v>0.09</v>
      </c>
      <c r="H182" s="15">
        <f t="shared" si="21"/>
        <v>3849.5747999999999</v>
      </c>
      <c r="I182" s="14">
        <v>0.19</v>
      </c>
      <c r="J182" s="156">
        <f t="shared" si="26"/>
        <v>24110</v>
      </c>
      <c r="K182" s="20">
        <v>4</v>
      </c>
      <c r="L182" s="11">
        <f t="shared" si="22"/>
        <v>96440</v>
      </c>
      <c r="M182" s="19">
        <v>6</v>
      </c>
      <c r="N182" s="11">
        <f t="shared" si="23"/>
        <v>144660</v>
      </c>
      <c r="O182" s="19">
        <v>12</v>
      </c>
      <c r="P182" s="11">
        <f t="shared" si="24"/>
        <v>289320</v>
      </c>
      <c r="Q182" s="19">
        <v>14</v>
      </c>
      <c r="R182" s="11">
        <f t="shared" si="25"/>
        <v>337540</v>
      </c>
    </row>
    <row r="183" spans="2:18" x14ac:dyDescent="0.3">
      <c r="B183" s="22" t="s">
        <v>897</v>
      </c>
      <c r="C183" s="21" t="s">
        <v>966</v>
      </c>
      <c r="D183" s="16" t="s">
        <v>895</v>
      </c>
      <c r="E183" s="15">
        <v>13252</v>
      </c>
      <c r="F183" s="15">
        <f t="shared" si="20"/>
        <v>1192.68</v>
      </c>
      <c r="G183" s="14">
        <v>0.09</v>
      </c>
      <c r="H183" s="15">
        <f t="shared" si="21"/>
        <v>2744.4892</v>
      </c>
      <c r="I183" s="14">
        <v>0.19</v>
      </c>
      <c r="J183" s="156">
        <f t="shared" si="26"/>
        <v>17189</v>
      </c>
      <c r="K183" s="20">
        <v>1</v>
      </c>
      <c r="L183" s="11">
        <f t="shared" si="22"/>
        <v>17189</v>
      </c>
      <c r="M183" s="19">
        <v>1</v>
      </c>
      <c r="N183" s="11">
        <f t="shared" si="23"/>
        <v>17189</v>
      </c>
      <c r="O183" s="19">
        <v>1</v>
      </c>
      <c r="P183" s="11">
        <f t="shared" si="24"/>
        <v>17189</v>
      </c>
      <c r="Q183" s="19">
        <v>1</v>
      </c>
      <c r="R183" s="11">
        <f t="shared" si="25"/>
        <v>17189</v>
      </c>
    </row>
    <row r="184" spans="2:18" x14ac:dyDescent="0.3">
      <c r="B184" s="22" t="s">
        <v>897</v>
      </c>
      <c r="C184" s="21" t="s">
        <v>965</v>
      </c>
      <c r="D184" s="16" t="s">
        <v>895</v>
      </c>
      <c r="E184" s="15">
        <v>28875</v>
      </c>
      <c r="F184" s="15">
        <f t="shared" si="20"/>
        <v>2598.75</v>
      </c>
      <c r="G184" s="14">
        <v>0.09</v>
      </c>
      <c r="H184" s="15">
        <f t="shared" si="21"/>
        <v>5980.0124999999998</v>
      </c>
      <c r="I184" s="14">
        <v>0.19</v>
      </c>
      <c r="J184" s="156">
        <f t="shared" si="26"/>
        <v>37454</v>
      </c>
      <c r="K184" s="20">
        <v>4</v>
      </c>
      <c r="L184" s="11">
        <f t="shared" si="22"/>
        <v>149816</v>
      </c>
      <c r="M184" s="19">
        <v>6</v>
      </c>
      <c r="N184" s="11">
        <f t="shared" si="23"/>
        <v>224724</v>
      </c>
      <c r="O184" s="19">
        <v>12</v>
      </c>
      <c r="P184" s="11">
        <f t="shared" si="24"/>
        <v>449448</v>
      </c>
      <c r="Q184" s="19">
        <v>14</v>
      </c>
      <c r="R184" s="11">
        <f t="shared" si="25"/>
        <v>524356</v>
      </c>
    </row>
    <row r="185" spans="2:18" x14ac:dyDescent="0.3">
      <c r="B185" s="22" t="s">
        <v>897</v>
      </c>
      <c r="C185" s="21" t="s">
        <v>964</v>
      </c>
      <c r="D185" s="16" t="s">
        <v>895</v>
      </c>
      <c r="E185" s="15">
        <v>131715</v>
      </c>
      <c r="F185" s="15">
        <f t="shared" si="20"/>
        <v>11854.35</v>
      </c>
      <c r="G185" s="14">
        <v>0.09</v>
      </c>
      <c r="H185" s="15">
        <f t="shared" si="21"/>
        <v>27278.176500000001</v>
      </c>
      <c r="I185" s="14">
        <v>0.19</v>
      </c>
      <c r="J185" s="156">
        <f t="shared" si="26"/>
        <v>170848</v>
      </c>
      <c r="K185" s="20">
        <v>4</v>
      </c>
      <c r="L185" s="11">
        <f t="shared" si="22"/>
        <v>683392</v>
      </c>
      <c r="M185" s="19">
        <v>6</v>
      </c>
      <c r="N185" s="11">
        <f t="shared" si="23"/>
        <v>1025088</v>
      </c>
      <c r="O185" s="19">
        <v>12</v>
      </c>
      <c r="P185" s="11">
        <f t="shared" si="24"/>
        <v>2050176</v>
      </c>
      <c r="Q185" s="19">
        <v>14</v>
      </c>
      <c r="R185" s="11">
        <f t="shared" si="25"/>
        <v>2391872</v>
      </c>
    </row>
    <row r="186" spans="2:18" x14ac:dyDescent="0.3">
      <c r="B186" s="22" t="s">
        <v>897</v>
      </c>
      <c r="C186" s="21" t="s">
        <v>963</v>
      </c>
      <c r="D186" s="16" t="s">
        <v>895</v>
      </c>
      <c r="E186" s="15">
        <v>57516</v>
      </c>
      <c r="F186" s="15">
        <f t="shared" si="20"/>
        <v>5176.4399999999996</v>
      </c>
      <c r="G186" s="14">
        <v>0.09</v>
      </c>
      <c r="H186" s="15">
        <f t="shared" si="21"/>
        <v>11911.563600000001</v>
      </c>
      <c r="I186" s="14">
        <v>0.19</v>
      </c>
      <c r="J186" s="156">
        <f t="shared" si="26"/>
        <v>74604</v>
      </c>
      <c r="K186" s="20">
        <v>2</v>
      </c>
      <c r="L186" s="11">
        <f t="shared" si="22"/>
        <v>149208</v>
      </c>
      <c r="M186" s="19">
        <v>2</v>
      </c>
      <c r="N186" s="11">
        <f t="shared" si="23"/>
        <v>149208</v>
      </c>
      <c r="O186" s="19">
        <v>3</v>
      </c>
      <c r="P186" s="11">
        <f t="shared" si="24"/>
        <v>223812</v>
      </c>
      <c r="Q186" s="19">
        <v>3</v>
      </c>
      <c r="R186" s="11">
        <f t="shared" si="25"/>
        <v>223812</v>
      </c>
    </row>
    <row r="187" spans="2:18" x14ac:dyDescent="0.3">
      <c r="B187" s="22" t="s">
        <v>897</v>
      </c>
      <c r="C187" s="21" t="s">
        <v>962</v>
      </c>
      <c r="D187" s="16" t="s">
        <v>895</v>
      </c>
      <c r="E187" s="15">
        <v>34256</v>
      </c>
      <c r="F187" s="15">
        <f t="shared" si="20"/>
        <v>3083.04</v>
      </c>
      <c r="G187" s="14">
        <v>0.09</v>
      </c>
      <c r="H187" s="15">
        <f t="shared" si="21"/>
        <v>7094.4176000000007</v>
      </c>
      <c r="I187" s="14">
        <v>0.19</v>
      </c>
      <c r="J187" s="156">
        <f t="shared" si="26"/>
        <v>44433</v>
      </c>
      <c r="K187" s="20">
        <v>4</v>
      </c>
      <c r="L187" s="11">
        <f t="shared" si="22"/>
        <v>177732</v>
      </c>
      <c r="M187" s="19">
        <v>6</v>
      </c>
      <c r="N187" s="11">
        <f t="shared" si="23"/>
        <v>266598</v>
      </c>
      <c r="O187" s="19">
        <v>12</v>
      </c>
      <c r="P187" s="11">
        <f t="shared" si="24"/>
        <v>533196</v>
      </c>
      <c r="Q187" s="19">
        <v>14</v>
      </c>
      <c r="R187" s="11">
        <f t="shared" si="25"/>
        <v>622062</v>
      </c>
    </row>
    <row r="188" spans="2:18" x14ac:dyDescent="0.3">
      <c r="B188" s="22" t="s">
        <v>897</v>
      </c>
      <c r="C188" s="21" t="s">
        <v>961</v>
      </c>
      <c r="D188" s="16" t="s">
        <v>895</v>
      </c>
      <c r="E188" s="15">
        <v>63258</v>
      </c>
      <c r="F188" s="15">
        <f t="shared" si="20"/>
        <v>5693.2199999999993</v>
      </c>
      <c r="G188" s="14">
        <v>0.09</v>
      </c>
      <c r="H188" s="15">
        <f t="shared" si="21"/>
        <v>13100.7318</v>
      </c>
      <c r="I188" s="14">
        <v>0.19</v>
      </c>
      <c r="J188" s="156">
        <f t="shared" si="26"/>
        <v>82052</v>
      </c>
      <c r="K188" s="20">
        <v>1</v>
      </c>
      <c r="L188" s="11">
        <f t="shared" si="22"/>
        <v>82052</v>
      </c>
      <c r="M188" s="19">
        <v>1</v>
      </c>
      <c r="N188" s="11">
        <f t="shared" si="23"/>
        <v>82052</v>
      </c>
      <c r="O188" s="19">
        <v>1</v>
      </c>
      <c r="P188" s="11">
        <f t="shared" si="24"/>
        <v>82052</v>
      </c>
      <c r="Q188" s="19">
        <v>1</v>
      </c>
      <c r="R188" s="11">
        <f t="shared" si="25"/>
        <v>82052</v>
      </c>
    </row>
    <row r="189" spans="2:18" x14ac:dyDescent="0.3">
      <c r="B189" s="22" t="s">
        <v>897</v>
      </c>
      <c r="C189" s="21" t="s">
        <v>960</v>
      </c>
      <c r="D189" s="16" t="s">
        <v>895</v>
      </c>
      <c r="E189" s="15">
        <v>23260</v>
      </c>
      <c r="F189" s="15">
        <f t="shared" si="20"/>
        <v>2093.4</v>
      </c>
      <c r="G189" s="14">
        <v>0.09</v>
      </c>
      <c r="H189" s="15">
        <f t="shared" si="21"/>
        <v>4817.1460000000006</v>
      </c>
      <c r="I189" s="14">
        <v>0.19</v>
      </c>
      <c r="J189" s="156">
        <f t="shared" si="26"/>
        <v>30171</v>
      </c>
      <c r="K189" s="20">
        <v>4</v>
      </c>
      <c r="L189" s="11">
        <f t="shared" si="22"/>
        <v>120684</v>
      </c>
      <c r="M189" s="19">
        <v>6</v>
      </c>
      <c r="N189" s="11">
        <f t="shared" si="23"/>
        <v>181026</v>
      </c>
      <c r="O189" s="19">
        <v>12</v>
      </c>
      <c r="P189" s="11">
        <f t="shared" si="24"/>
        <v>362052</v>
      </c>
      <c r="Q189" s="19">
        <v>14</v>
      </c>
      <c r="R189" s="11">
        <f t="shared" si="25"/>
        <v>422394</v>
      </c>
    </row>
    <row r="190" spans="2:18" x14ac:dyDescent="0.3">
      <c r="B190" s="22" t="s">
        <v>897</v>
      </c>
      <c r="C190" s="21" t="s">
        <v>959</v>
      </c>
      <c r="D190" s="16" t="s">
        <v>895</v>
      </c>
      <c r="E190" s="15">
        <v>20481</v>
      </c>
      <c r="F190" s="15">
        <f t="shared" si="20"/>
        <v>1843.29</v>
      </c>
      <c r="G190" s="14">
        <v>0.09</v>
      </c>
      <c r="H190" s="15">
        <f t="shared" si="21"/>
        <v>4241.6151</v>
      </c>
      <c r="I190" s="14">
        <v>0.19</v>
      </c>
      <c r="J190" s="156">
        <f t="shared" si="26"/>
        <v>26566</v>
      </c>
      <c r="K190" s="20">
        <v>1</v>
      </c>
      <c r="L190" s="11">
        <f t="shared" si="22"/>
        <v>26566</v>
      </c>
      <c r="M190" s="19">
        <v>1</v>
      </c>
      <c r="N190" s="11">
        <f t="shared" si="23"/>
        <v>26566</v>
      </c>
      <c r="O190" s="19">
        <v>1</v>
      </c>
      <c r="P190" s="11">
        <f t="shared" si="24"/>
        <v>26566</v>
      </c>
      <c r="Q190" s="19">
        <v>1</v>
      </c>
      <c r="R190" s="11">
        <f t="shared" si="25"/>
        <v>26566</v>
      </c>
    </row>
    <row r="191" spans="2:18" x14ac:dyDescent="0.3">
      <c r="B191" s="22" t="s">
        <v>897</v>
      </c>
      <c r="C191" s="21" t="s">
        <v>958</v>
      </c>
      <c r="D191" s="16" t="s">
        <v>895</v>
      </c>
      <c r="E191" s="15">
        <v>101931</v>
      </c>
      <c r="F191" s="15">
        <f t="shared" si="20"/>
        <v>9173.7899999999991</v>
      </c>
      <c r="G191" s="14">
        <v>0.09</v>
      </c>
      <c r="H191" s="15">
        <f t="shared" si="21"/>
        <v>21109.910099999997</v>
      </c>
      <c r="I191" s="14">
        <v>0.19</v>
      </c>
      <c r="J191" s="156">
        <f t="shared" si="26"/>
        <v>132215</v>
      </c>
      <c r="K191" s="20">
        <v>4</v>
      </c>
      <c r="L191" s="11">
        <f t="shared" si="22"/>
        <v>528860</v>
      </c>
      <c r="M191" s="19">
        <v>6</v>
      </c>
      <c r="N191" s="11">
        <f t="shared" si="23"/>
        <v>793290</v>
      </c>
      <c r="O191" s="19">
        <v>12</v>
      </c>
      <c r="P191" s="11">
        <f t="shared" si="24"/>
        <v>1586580</v>
      </c>
      <c r="Q191" s="19">
        <v>14</v>
      </c>
      <c r="R191" s="11">
        <f t="shared" si="25"/>
        <v>1851010</v>
      </c>
    </row>
    <row r="192" spans="2:18" x14ac:dyDescent="0.3">
      <c r="B192" s="22" t="s">
        <v>897</v>
      </c>
      <c r="C192" s="21" t="s">
        <v>957</v>
      </c>
      <c r="D192" s="16" t="s">
        <v>895</v>
      </c>
      <c r="E192" s="15">
        <v>53605</v>
      </c>
      <c r="F192" s="15">
        <f t="shared" si="20"/>
        <v>4824.45</v>
      </c>
      <c r="G192" s="14">
        <v>0.09</v>
      </c>
      <c r="H192" s="15">
        <f t="shared" si="21"/>
        <v>11101.595499999999</v>
      </c>
      <c r="I192" s="14">
        <v>0.19</v>
      </c>
      <c r="J192" s="156">
        <f t="shared" si="26"/>
        <v>69531</v>
      </c>
      <c r="K192" s="20">
        <v>4</v>
      </c>
      <c r="L192" s="11">
        <f t="shared" si="22"/>
        <v>278124</v>
      </c>
      <c r="M192" s="19">
        <v>6</v>
      </c>
      <c r="N192" s="11">
        <f t="shared" si="23"/>
        <v>417186</v>
      </c>
      <c r="O192" s="19">
        <v>12</v>
      </c>
      <c r="P192" s="11">
        <f t="shared" si="24"/>
        <v>834372</v>
      </c>
      <c r="Q192" s="19">
        <v>14</v>
      </c>
      <c r="R192" s="11">
        <f t="shared" si="25"/>
        <v>973434</v>
      </c>
    </row>
    <row r="193" spans="2:18" x14ac:dyDescent="0.3">
      <c r="B193" s="22" t="s">
        <v>897</v>
      </c>
      <c r="C193" s="21" t="s">
        <v>956</v>
      </c>
      <c r="D193" s="16" t="s">
        <v>895</v>
      </c>
      <c r="E193" s="15">
        <v>27958</v>
      </c>
      <c r="F193" s="15">
        <f t="shared" si="20"/>
        <v>2516.2199999999998</v>
      </c>
      <c r="G193" s="14">
        <v>0.09</v>
      </c>
      <c r="H193" s="15">
        <f t="shared" si="21"/>
        <v>5790.1018000000004</v>
      </c>
      <c r="I193" s="14">
        <v>0.19</v>
      </c>
      <c r="J193" s="156">
        <f t="shared" si="26"/>
        <v>36264</v>
      </c>
      <c r="K193" s="20">
        <v>0</v>
      </c>
      <c r="L193" s="11">
        <f t="shared" si="22"/>
        <v>0</v>
      </c>
      <c r="M193" s="19">
        <v>0</v>
      </c>
      <c r="N193" s="11">
        <f t="shared" si="23"/>
        <v>0</v>
      </c>
      <c r="O193" s="19">
        <v>0</v>
      </c>
      <c r="P193" s="11">
        <f t="shared" si="24"/>
        <v>0</v>
      </c>
      <c r="Q193" s="19">
        <v>0</v>
      </c>
      <c r="R193" s="11">
        <f t="shared" si="25"/>
        <v>0</v>
      </c>
    </row>
    <row r="194" spans="2:18" x14ac:dyDescent="0.3">
      <c r="B194" s="22" t="s">
        <v>897</v>
      </c>
      <c r="C194" s="21" t="s">
        <v>955</v>
      </c>
      <c r="D194" s="16" t="s">
        <v>895</v>
      </c>
      <c r="E194" s="15">
        <v>35248</v>
      </c>
      <c r="F194" s="15">
        <f t="shared" si="20"/>
        <v>3172.3199999999997</v>
      </c>
      <c r="G194" s="14">
        <v>0.09</v>
      </c>
      <c r="H194" s="15">
        <f t="shared" si="21"/>
        <v>7299.8608000000004</v>
      </c>
      <c r="I194" s="14">
        <v>0.19</v>
      </c>
      <c r="J194" s="156">
        <f t="shared" si="26"/>
        <v>45720</v>
      </c>
      <c r="K194" s="20">
        <v>4</v>
      </c>
      <c r="L194" s="11">
        <f t="shared" si="22"/>
        <v>182880</v>
      </c>
      <c r="M194" s="19">
        <v>6</v>
      </c>
      <c r="N194" s="11">
        <f t="shared" si="23"/>
        <v>274320</v>
      </c>
      <c r="O194" s="19">
        <v>12</v>
      </c>
      <c r="P194" s="11">
        <f t="shared" si="24"/>
        <v>548640</v>
      </c>
      <c r="Q194" s="19">
        <v>14</v>
      </c>
      <c r="R194" s="11">
        <f t="shared" si="25"/>
        <v>640080</v>
      </c>
    </row>
    <row r="195" spans="2:18" x14ac:dyDescent="0.3">
      <c r="B195" s="22" t="s">
        <v>897</v>
      </c>
      <c r="C195" s="21" t="s">
        <v>954</v>
      </c>
      <c r="D195" s="16" t="s">
        <v>895</v>
      </c>
      <c r="E195" s="15">
        <v>28020</v>
      </c>
      <c r="F195" s="15">
        <f t="shared" si="20"/>
        <v>2521.7999999999997</v>
      </c>
      <c r="G195" s="14">
        <v>0.09</v>
      </c>
      <c r="H195" s="15">
        <f t="shared" si="21"/>
        <v>5802.942</v>
      </c>
      <c r="I195" s="14">
        <v>0.19</v>
      </c>
      <c r="J195" s="156">
        <f t="shared" si="26"/>
        <v>36345</v>
      </c>
      <c r="K195" s="20">
        <v>1</v>
      </c>
      <c r="L195" s="11">
        <f t="shared" si="22"/>
        <v>36345</v>
      </c>
      <c r="M195" s="19">
        <v>1</v>
      </c>
      <c r="N195" s="11">
        <f t="shared" si="23"/>
        <v>36345</v>
      </c>
      <c r="O195" s="19">
        <v>1</v>
      </c>
      <c r="P195" s="11">
        <f t="shared" si="24"/>
        <v>36345</v>
      </c>
      <c r="Q195" s="19">
        <v>1</v>
      </c>
      <c r="R195" s="11">
        <f t="shared" si="25"/>
        <v>36345</v>
      </c>
    </row>
    <row r="196" spans="2:18" x14ac:dyDescent="0.3">
      <c r="B196" s="22" t="s">
        <v>897</v>
      </c>
      <c r="C196" s="21" t="s">
        <v>953</v>
      </c>
      <c r="D196" s="16" t="s">
        <v>895</v>
      </c>
      <c r="E196" s="15">
        <v>17923</v>
      </c>
      <c r="F196" s="15">
        <f t="shared" si="20"/>
        <v>1613.07</v>
      </c>
      <c r="G196" s="14">
        <v>0.09</v>
      </c>
      <c r="H196" s="15">
        <f t="shared" si="21"/>
        <v>3711.8532999999998</v>
      </c>
      <c r="I196" s="14">
        <v>0.19</v>
      </c>
      <c r="J196" s="156">
        <f t="shared" si="26"/>
        <v>23248</v>
      </c>
      <c r="K196" s="20">
        <v>4</v>
      </c>
      <c r="L196" s="11">
        <f t="shared" si="22"/>
        <v>92992</v>
      </c>
      <c r="M196" s="19">
        <v>6</v>
      </c>
      <c r="N196" s="11">
        <f t="shared" si="23"/>
        <v>139488</v>
      </c>
      <c r="O196" s="19">
        <v>12</v>
      </c>
      <c r="P196" s="11">
        <f t="shared" si="24"/>
        <v>278976</v>
      </c>
      <c r="Q196" s="19">
        <v>14</v>
      </c>
      <c r="R196" s="11">
        <f t="shared" si="25"/>
        <v>325472</v>
      </c>
    </row>
    <row r="197" spans="2:18" x14ac:dyDescent="0.3">
      <c r="B197" s="22" t="s">
        <v>897</v>
      </c>
      <c r="C197" s="21" t="s">
        <v>952</v>
      </c>
      <c r="D197" s="16" t="s">
        <v>895</v>
      </c>
      <c r="E197" s="15">
        <v>55575</v>
      </c>
      <c r="F197" s="15">
        <f t="shared" ref="F197:F242" si="27">E197*G197</f>
        <v>5001.75</v>
      </c>
      <c r="G197" s="14">
        <v>0.09</v>
      </c>
      <c r="H197" s="15">
        <f t="shared" ref="H197:H242" si="28">(E197+F197)*I197</f>
        <v>11509.5825</v>
      </c>
      <c r="I197" s="14">
        <v>0.19</v>
      </c>
      <c r="J197" s="156">
        <f t="shared" si="26"/>
        <v>72086</v>
      </c>
      <c r="K197" s="20">
        <v>4</v>
      </c>
      <c r="L197" s="11">
        <f t="shared" si="22"/>
        <v>288344</v>
      </c>
      <c r="M197" s="19">
        <v>6</v>
      </c>
      <c r="N197" s="11">
        <f t="shared" si="23"/>
        <v>432516</v>
      </c>
      <c r="O197" s="19">
        <v>12</v>
      </c>
      <c r="P197" s="11">
        <f t="shared" si="24"/>
        <v>865032</v>
      </c>
      <c r="Q197" s="19">
        <v>14</v>
      </c>
      <c r="R197" s="11">
        <f t="shared" si="25"/>
        <v>1009204</v>
      </c>
    </row>
    <row r="198" spans="2:18" x14ac:dyDescent="0.3">
      <c r="B198" s="22" t="s">
        <v>897</v>
      </c>
      <c r="C198" s="21" t="s">
        <v>951</v>
      </c>
      <c r="D198" s="16" t="s">
        <v>895</v>
      </c>
      <c r="E198" s="15">
        <v>109329</v>
      </c>
      <c r="F198" s="15">
        <f t="shared" si="27"/>
        <v>9839.6099999999988</v>
      </c>
      <c r="G198" s="14">
        <v>0.09</v>
      </c>
      <c r="H198" s="15">
        <f t="shared" si="28"/>
        <v>22642.035899999999</v>
      </c>
      <c r="I198" s="14">
        <v>0.19</v>
      </c>
      <c r="J198" s="156">
        <f t="shared" si="26"/>
        <v>141811</v>
      </c>
      <c r="K198" s="20">
        <v>1</v>
      </c>
      <c r="L198" s="11">
        <f t="shared" ref="L198:L242" si="29">J198*K198</f>
        <v>141811</v>
      </c>
      <c r="M198" s="19">
        <v>1</v>
      </c>
      <c r="N198" s="11">
        <f t="shared" ref="N198:N242" si="30">J198*M198</f>
        <v>141811</v>
      </c>
      <c r="O198" s="19">
        <v>1</v>
      </c>
      <c r="P198" s="11">
        <f t="shared" ref="P198:P242" si="31">J198*O198</f>
        <v>141811</v>
      </c>
      <c r="Q198" s="19">
        <v>1</v>
      </c>
      <c r="R198" s="11">
        <f t="shared" ref="R198:R242" si="32">J198*Q198</f>
        <v>141811</v>
      </c>
    </row>
    <row r="199" spans="2:18" x14ac:dyDescent="0.3">
      <c r="B199" s="22" t="s">
        <v>897</v>
      </c>
      <c r="C199" s="21" t="s">
        <v>950</v>
      </c>
      <c r="D199" s="16" t="s">
        <v>895</v>
      </c>
      <c r="E199" s="15">
        <v>50970</v>
      </c>
      <c r="F199" s="15">
        <f t="shared" si="27"/>
        <v>4587.3</v>
      </c>
      <c r="G199" s="14">
        <v>0.09</v>
      </c>
      <c r="H199" s="15">
        <f t="shared" si="28"/>
        <v>10555.887000000001</v>
      </c>
      <c r="I199" s="14">
        <v>0.19</v>
      </c>
      <c r="J199" s="156">
        <f t="shared" ref="J199:J242" si="33">ROUND(E199+F199+H199,0)</f>
        <v>66113</v>
      </c>
      <c r="K199" s="20">
        <v>4</v>
      </c>
      <c r="L199" s="11">
        <f t="shared" si="29"/>
        <v>264452</v>
      </c>
      <c r="M199" s="19">
        <v>6</v>
      </c>
      <c r="N199" s="11">
        <f t="shared" si="30"/>
        <v>396678</v>
      </c>
      <c r="O199" s="19">
        <v>12</v>
      </c>
      <c r="P199" s="11">
        <f t="shared" si="31"/>
        <v>793356</v>
      </c>
      <c r="Q199" s="19">
        <v>14</v>
      </c>
      <c r="R199" s="11">
        <f t="shared" si="32"/>
        <v>925582</v>
      </c>
    </row>
    <row r="200" spans="2:18" x14ac:dyDescent="0.3">
      <c r="B200" s="22" t="s">
        <v>897</v>
      </c>
      <c r="C200" s="21" t="s">
        <v>949</v>
      </c>
      <c r="D200" s="16" t="s">
        <v>895</v>
      </c>
      <c r="E200" s="15">
        <v>242441</v>
      </c>
      <c r="F200" s="15">
        <f t="shared" si="27"/>
        <v>21819.69</v>
      </c>
      <c r="G200" s="14">
        <v>0.09</v>
      </c>
      <c r="H200" s="15">
        <f t="shared" si="28"/>
        <v>50209.5311</v>
      </c>
      <c r="I200" s="14">
        <v>0.19</v>
      </c>
      <c r="J200" s="156">
        <f t="shared" si="33"/>
        <v>314470</v>
      </c>
      <c r="K200" s="20">
        <v>4</v>
      </c>
      <c r="L200" s="11">
        <f t="shared" si="29"/>
        <v>1257880</v>
      </c>
      <c r="M200" s="19">
        <v>6</v>
      </c>
      <c r="N200" s="11">
        <f t="shared" si="30"/>
        <v>1886820</v>
      </c>
      <c r="O200" s="19">
        <v>12</v>
      </c>
      <c r="P200" s="11">
        <f t="shared" si="31"/>
        <v>3773640</v>
      </c>
      <c r="Q200" s="19">
        <v>14</v>
      </c>
      <c r="R200" s="11">
        <f t="shared" si="32"/>
        <v>4402580</v>
      </c>
    </row>
    <row r="201" spans="2:18" x14ac:dyDescent="0.3">
      <c r="B201" s="22" t="s">
        <v>897</v>
      </c>
      <c r="C201" s="21" t="s">
        <v>948</v>
      </c>
      <c r="D201" s="16" t="s">
        <v>895</v>
      </c>
      <c r="E201" s="15">
        <v>75595</v>
      </c>
      <c r="F201" s="15">
        <f t="shared" si="27"/>
        <v>6803.55</v>
      </c>
      <c r="G201" s="14">
        <v>0.09</v>
      </c>
      <c r="H201" s="15">
        <f t="shared" si="28"/>
        <v>15655.7245</v>
      </c>
      <c r="I201" s="14">
        <v>0.19</v>
      </c>
      <c r="J201" s="156">
        <f t="shared" si="33"/>
        <v>98054</v>
      </c>
      <c r="K201" s="20">
        <v>4</v>
      </c>
      <c r="L201" s="11">
        <f t="shared" si="29"/>
        <v>392216</v>
      </c>
      <c r="M201" s="19">
        <v>6</v>
      </c>
      <c r="N201" s="11">
        <f t="shared" si="30"/>
        <v>588324</v>
      </c>
      <c r="O201" s="19">
        <v>12</v>
      </c>
      <c r="P201" s="11">
        <f t="shared" si="31"/>
        <v>1176648</v>
      </c>
      <c r="Q201" s="19">
        <v>14</v>
      </c>
      <c r="R201" s="11">
        <f t="shared" si="32"/>
        <v>1372756</v>
      </c>
    </row>
    <row r="202" spans="2:18" x14ac:dyDescent="0.3">
      <c r="B202" s="22" t="s">
        <v>897</v>
      </c>
      <c r="C202" s="21" t="s">
        <v>947</v>
      </c>
      <c r="D202" s="16" t="s">
        <v>895</v>
      </c>
      <c r="E202" s="15">
        <v>87456</v>
      </c>
      <c r="F202" s="15">
        <f t="shared" si="27"/>
        <v>7871.04</v>
      </c>
      <c r="G202" s="14">
        <v>0.09</v>
      </c>
      <c r="H202" s="15">
        <f t="shared" si="28"/>
        <v>18112.137599999998</v>
      </c>
      <c r="I202" s="14">
        <v>0.19</v>
      </c>
      <c r="J202" s="156">
        <f t="shared" si="33"/>
        <v>113439</v>
      </c>
      <c r="K202" s="20">
        <v>1</v>
      </c>
      <c r="L202" s="11">
        <f t="shared" si="29"/>
        <v>113439</v>
      </c>
      <c r="M202" s="19">
        <v>1</v>
      </c>
      <c r="N202" s="11">
        <f t="shared" si="30"/>
        <v>113439</v>
      </c>
      <c r="O202" s="19">
        <v>1</v>
      </c>
      <c r="P202" s="11">
        <f t="shared" si="31"/>
        <v>113439</v>
      </c>
      <c r="Q202" s="19">
        <v>1</v>
      </c>
      <c r="R202" s="11">
        <f t="shared" si="32"/>
        <v>113439</v>
      </c>
    </row>
    <row r="203" spans="2:18" x14ac:dyDescent="0.3">
      <c r="B203" s="22" t="s">
        <v>897</v>
      </c>
      <c r="C203" s="21" t="s">
        <v>946</v>
      </c>
      <c r="D203" s="16" t="s">
        <v>895</v>
      </c>
      <c r="E203" s="15">
        <v>85176</v>
      </c>
      <c r="F203" s="15">
        <f t="shared" si="27"/>
        <v>7665.84</v>
      </c>
      <c r="G203" s="14">
        <v>0.09</v>
      </c>
      <c r="H203" s="15">
        <f t="shared" si="28"/>
        <v>17639.9496</v>
      </c>
      <c r="I203" s="14">
        <v>0.19</v>
      </c>
      <c r="J203" s="156">
        <f t="shared" si="33"/>
        <v>110482</v>
      </c>
      <c r="K203" s="20">
        <v>1</v>
      </c>
      <c r="L203" s="11">
        <f t="shared" si="29"/>
        <v>110482</v>
      </c>
      <c r="M203" s="19">
        <v>1</v>
      </c>
      <c r="N203" s="11">
        <f t="shared" si="30"/>
        <v>110482</v>
      </c>
      <c r="O203" s="19">
        <v>1</v>
      </c>
      <c r="P203" s="11">
        <f t="shared" si="31"/>
        <v>110482</v>
      </c>
      <c r="Q203" s="19">
        <v>1</v>
      </c>
      <c r="R203" s="11">
        <f t="shared" si="32"/>
        <v>110482</v>
      </c>
    </row>
    <row r="204" spans="2:18" x14ac:dyDescent="0.3">
      <c r="B204" s="22" t="s">
        <v>897</v>
      </c>
      <c r="C204" s="21" t="s">
        <v>945</v>
      </c>
      <c r="D204" s="16" t="s">
        <v>895</v>
      </c>
      <c r="E204" s="15">
        <v>94561</v>
      </c>
      <c r="F204" s="15">
        <f t="shared" si="27"/>
        <v>8510.49</v>
      </c>
      <c r="G204" s="14">
        <v>0.09</v>
      </c>
      <c r="H204" s="15">
        <f t="shared" si="28"/>
        <v>19583.5831</v>
      </c>
      <c r="I204" s="14">
        <v>0.19</v>
      </c>
      <c r="J204" s="156">
        <f t="shared" si="33"/>
        <v>122655</v>
      </c>
      <c r="K204" s="20">
        <v>4</v>
      </c>
      <c r="L204" s="11">
        <f t="shared" si="29"/>
        <v>490620</v>
      </c>
      <c r="M204" s="19">
        <v>6</v>
      </c>
      <c r="N204" s="11">
        <f t="shared" si="30"/>
        <v>735930</v>
      </c>
      <c r="O204" s="19">
        <v>12</v>
      </c>
      <c r="P204" s="11">
        <f t="shared" si="31"/>
        <v>1471860</v>
      </c>
      <c r="Q204" s="19">
        <v>14</v>
      </c>
      <c r="R204" s="11">
        <f t="shared" si="32"/>
        <v>1717170</v>
      </c>
    </row>
    <row r="205" spans="2:18" x14ac:dyDescent="0.3">
      <c r="B205" s="22" t="s">
        <v>897</v>
      </c>
      <c r="C205" s="21" t="s">
        <v>944</v>
      </c>
      <c r="D205" s="16" t="s">
        <v>895</v>
      </c>
      <c r="E205" s="15">
        <v>73541</v>
      </c>
      <c r="F205" s="15">
        <f t="shared" si="27"/>
        <v>6618.69</v>
      </c>
      <c r="G205" s="14">
        <v>0.09</v>
      </c>
      <c r="H205" s="15">
        <f t="shared" si="28"/>
        <v>15230.341100000001</v>
      </c>
      <c r="I205" s="14">
        <v>0.19</v>
      </c>
      <c r="J205" s="156">
        <f t="shared" si="33"/>
        <v>95390</v>
      </c>
      <c r="K205" s="20">
        <v>0</v>
      </c>
      <c r="L205" s="11">
        <f t="shared" si="29"/>
        <v>0</v>
      </c>
      <c r="M205" s="19">
        <v>0</v>
      </c>
      <c r="N205" s="11">
        <f t="shared" si="30"/>
        <v>0</v>
      </c>
      <c r="O205" s="19">
        <v>0</v>
      </c>
      <c r="P205" s="11">
        <f t="shared" si="31"/>
        <v>0</v>
      </c>
      <c r="Q205" s="19">
        <v>0</v>
      </c>
      <c r="R205" s="11">
        <f t="shared" si="32"/>
        <v>0</v>
      </c>
    </row>
    <row r="206" spans="2:18" x14ac:dyDescent="0.3">
      <c r="B206" s="22" t="s">
        <v>897</v>
      </c>
      <c r="C206" s="21" t="s">
        <v>943</v>
      </c>
      <c r="D206" s="16" t="s">
        <v>895</v>
      </c>
      <c r="E206" s="15">
        <v>43147</v>
      </c>
      <c r="F206" s="15">
        <f t="shared" si="27"/>
        <v>3883.23</v>
      </c>
      <c r="G206" s="14">
        <v>0.09</v>
      </c>
      <c r="H206" s="15">
        <f t="shared" si="28"/>
        <v>8935.7437000000009</v>
      </c>
      <c r="I206" s="14">
        <v>0.19</v>
      </c>
      <c r="J206" s="156">
        <f t="shared" si="33"/>
        <v>55966</v>
      </c>
      <c r="K206" s="20">
        <v>4</v>
      </c>
      <c r="L206" s="11">
        <f t="shared" si="29"/>
        <v>223864</v>
      </c>
      <c r="M206" s="19">
        <v>6</v>
      </c>
      <c r="N206" s="11">
        <f t="shared" si="30"/>
        <v>335796</v>
      </c>
      <c r="O206" s="19">
        <v>12</v>
      </c>
      <c r="P206" s="11">
        <f t="shared" si="31"/>
        <v>671592</v>
      </c>
      <c r="Q206" s="19">
        <v>14</v>
      </c>
      <c r="R206" s="11">
        <f t="shared" si="32"/>
        <v>783524</v>
      </c>
    </row>
    <row r="207" spans="2:18" x14ac:dyDescent="0.3">
      <c r="B207" s="22" t="s">
        <v>897</v>
      </c>
      <c r="C207" s="21" t="s">
        <v>942</v>
      </c>
      <c r="D207" s="16" t="s">
        <v>898</v>
      </c>
      <c r="E207" s="15">
        <v>52046</v>
      </c>
      <c r="F207" s="15">
        <f t="shared" si="27"/>
        <v>4684.1399999999994</v>
      </c>
      <c r="G207" s="14">
        <v>0.09</v>
      </c>
      <c r="H207" s="15">
        <f t="shared" si="28"/>
        <v>10778.7266</v>
      </c>
      <c r="I207" s="14">
        <v>0.19</v>
      </c>
      <c r="J207" s="156">
        <f t="shared" si="33"/>
        <v>67509</v>
      </c>
      <c r="K207" s="20">
        <v>2</v>
      </c>
      <c r="L207" s="11">
        <f t="shared" si="29"/>
        <v>135018</v>
      </c>
      <c r="M207" s="19">
        <v>3</v>
      </c>
      <c r="N207" s="11">
        <f t="shared" si="30"/>
        <v>202527</v>
      </c>
      <c r="O207" s="19">
        <v>6</v>
      </c>
      <c r="P207" s="11">
        <f t="shared" si="31"/>
        <v>405054</v>
      </c>
      <c r="Q207" s="19">
        <v>7</v>
      </c>
      <c r="R207" s="11">
        <f t="shared" si="32"/>
        <v>472563</v>
      </c>
    </row>
    <row r="208" spans="2:18" x14ac:dyDescent="0.3">
      <c r="B208" s="22" t="s">
        <v>897</v>
      </c>
      <c r="C208" s="21" t="s">
        <v>941</v>
      </c>
      <c r="D208" s="16" t="s">
        <v>898</v>
      </c>
      <c r="E208" s="15">
        <v>71062</v>
      </c>
      <c r="F208" s="15">
        <f t="shared" si="27"/>
        <v>6395.58</v>
      </c>
      <c r="G208" s="14">
        <v>0.09</v>
      </c>
      <c r="H208" s="15">
        <f t="shared" si="28"/>
        <v>14716.940200000001</v>
      </c>
      <c r="I208" s="14">
        <v>0.19</v>
      </c>
      <c r="J208" s="156">
        <f t="shared" si="33"/>
        <v>92175</v>
      </c>
      <c r="K208" s="20">
        <v>2</v>
      </c>
      <c r="L208" s="11">
        <f t="shared" si="29"/>
        <v>184350</v>
      </c>
      <c r="M208" s="19">
        <v>3</v>
      </c>
      <c r="N208" s="11">
        <f t="shared" si="30"/>
        <v>276525</v>
      </c>
      <c r="O208" s="19">
        <v>6</v>
      </c>
      <c r="P208" s="11">
        <f t="shared" si="31"/>
        <v>553050</v>
      </c>
      <c r="Q208" s="19">
        <v>7</v>
      </c>
      <c r="R208" s="11">
        <f t="shared" si="32"/>
        <v>645225</v>
      </c>
    </row>
    <row r="209" spans="2:18" x14ac:dyDescent="0.3">
      <c r="B209" s="22" t="s">
        <v>897</v>
      </c>
      <c r="C209" s="21" t="s">
        <v>940</v>
      </c>
      <c r="D209" s="16" t="s">
        <v>895</v>
      </c>
      <c r="E209" s="15">
        <v>30666</v>
      </c>
      <c r="F209" s="15">
        <f t="shared" si="27"/>
        <v>2759.94</v>
      </c>
      <c r="G209" s="14">
        <v>0.09</v>
      </c>
      <c r="H209" s="15">
        <f t="shared" si="28"/>
        <v>6350.9286000000002</v>
      </c>
      <c r="I209" s="14">
        <v>0.19</v>
      </c>
      <c r="J209" s="156">
        <f t="shared" si="33"/>
        <v>39777</v>
      </c>
      <c r="K209" s="20">
        <v>1</v>
      </c>
      <c r="L209" s="11">
        <f t="shared" si="29"/>
        <v>39777</v>
      </c>
      <c r="M209" s="19">
        <v>1</v>
      </c>
      <c r="N209" s="11">
        <f t="shared" si="30"/>
        <v>39777</v>
      </c>
      <c r="O209" s="19">
        <v>1</v>
      </c>
      <c r="P209" s="11">
        <f t="shared" si="31"/>
        <v>39777</v>
      </c>
      <c r="Q209" s="19">
        <v>1</v>
      </c>
      <c r="R209" s="11">
        <f t="shared" si="32"/>
        <v>39777</v>
      </c>
    </row>
    <row r="210" spans="2:18" x14ac:dyDescent="0.3">
      <c r="B210" s="22" t="s">
        <v>897</v>
      </c>
      <c r="C210" s="21" t="s">
        <v>939</v>
      </c>
      <c r="D210" s="16" t="s">
        <v>895</v>
      </c>
      <c r="E210" s="15">
        <v>357861</v>
      </c>
      <c r="F210" s="15">
        <f t="shared" si="27"/>
        <v>32207.489999999998</v>
      </c>
      <c r="G210" s="14">
        <v>0.09</v>
      </c>
      <c r="H210" s="15">
        <f t="shared" si="28"/>
        <v>74113.013099999996</v>
      </c>
      <c r="I210" s="14">
        <v>0.19</v>
      </c>
      <c r="J210" s="156">
        <f t="shared" si="33"/>
        <v>464182</v>
      </c>
      <c r="K210" s="20">
        <v>2</v>
      </c>
      <c r="L210" s="11">
        <f t="shared" si="29"/>
        <v>928364</v>
      </c>
      <c r="M210" s="19">
        <v>3</v>
      </c>
      <c r="N210" s="11">
        <f t="shared" si="30"/>
        <v>1392546</v>
      </c>
      <c r="O210" s="19">
        <v>6</v>
      </c>
      <c r="P210" s="11">
        <f t="shared" si="31"/>
        <v>2785092</v>
      </c>
      <c r="Q210" s="19">
        <v>7</v>
      </c>
      <c r="R210" s="11">
        <f t="shared" si="32"/>
        <v>3249274</v>
      </c>
    </row>
    <row r="211" spans="2:18" x14ac:dyDescent="0.3">
      <c r="B211" s="22" t="s">
        <v>897</v>
      </c>
      <c r="C211" s="21" t="s">
        <v>938</v>
      </c>
      <c r="D211" s="16" t="s">
        <v>895</v>
      </c>
      <c r="E211" s="15">
        <v>42358</v>
      </c>
      <c r="F211" s="15">
        <f t="shared" si="27"/>
        <v>3812.22</v>
      </c>
      <c r="G211" s="14">
        <v>0.09</v>
      </c>
      <c r="H211" s="15">
        <f t="shared" si="28"/>
        <v>8772.3418000000001</v>
      </c>
      <c r="I211" s="14">
        <v>0.19</v>
      </c>
      <c r="J211" s="156">
        <f t="shared" si="33"/>
        <v>54943</v>
      </c>
      <c r="K211" s="20">
        <v>8</v>
      </c>
      <c r="L211" s="11">
        <f t="shared" si="29"/>
        <v>439544</v>
      </c>
      <c r="M211" s="19">
        <v>12</v>
      </c>
      <c r="N211" s="11">
        <f t="shared" si="30"/>
        <v>659316</v>
      </c>
      <c r="O211" s="19">
        <v>24</v>
      </c>
      <c r="P211" s="11">
        <f t="shared" si="31"/>
        <v>1318632</v>
      </c>
      <c r="Q211" s="19">
        <v>28</v>
      </c>
      <c r="R211" s="11">
        <f t="shared" si="32"/>
        <v>1538404</v>
      </c>
    </row>
    <row r="212" spans="2:18" x14ac:dyDescent="0.3">
      <c r="B212" s="22" t="s">
        <v>897</v>
      </c>
      <c r="C212" s="21" t="s">
        <v>937</v>
      </c>
      <c r="D212" s="16" t="s">
        <v>895</v>
      </c>
      <c r="E212" s="15">
        <v>68298</v>
      </c>
      <c r="F212" s="15">
        <f t="shared" si="27"/>
        <v>6146.82</v>
      </c>
      <c r="G212" s="14">
        <v>0.09</v>
      </c>
      <c r="H212" s="15">
        <f t="shared" si="28"/>
        <v>14144.515800000001</v>
      </c>
      <c r="I212" s="14">
        <v>0.19</v>
      </c>
      <c r="J212" s="156">
        <f t="shared" si="33"/>
        <v>88589</v>
      </c>
      <c r="K212" s="20">
        <v>2</v>
      </c>
      <c r="L212" s="11">
        <f t="shared" si="29"/>
        <v>177178</v>
      </c>
      <c r="M212" s="19">
        <v>3</v>
      </c>
      <c r="N212" s="11">
        <f t="shared" si="30"/>
        <v>265767</v>
      </c>
      <c r="O212" s="19">
        <v>6</v>
      </c>
      <c r="P212" s="11">
        <f t="shared" si="31"/>
        <v>531534</v>
      </c>
      <c r="Q212" s="19">
        <v>7</v>
      </c>
      <c r="R212" s="11">
        <f t="shared" si="32"/>
        <v>620123</v>
      </c>
    </row>
    <row r="213" spans="2:18" x14ac:dyDescent="0.3">
      <c r="B213" s="22" t="s">
        <v>897</v>
      </c>
      <c r="C213" s="21" t="s">
        <v>936</v>
      </c>
      <c r="D213" s="16" t="s">
        <v>895</v>
      </c>
      <c r="E213" s="15">
        <v>781107</v>
      </c>
      <c r="F213" s="15">
        <f t="shared" si="27"/>
        <v>70299.63</v>
      </c>
      <c r="G213" s="14">
        <v>0.09</v>
      </c>
      <c r="H213" s="15">
        <f t="shared" si="28"/>
        <v>161767.2597</v>
      </c>
      <c r="I213" s="14">
        <v>0.19</v>
      </c>
      <c r="J213" s="156">
        <f t="shared" si="33"/>
        <v>1013174</v>
      </c>
      <c r="K213" s="20">
        <v>2</v>
      </c>
      <c r="L213" s="11">
        <f t="shared" si="29"/>
        <v>2026348</v>
      </c>
      <c r="M213" s="19">
        <v>2</v>
      </c>
      <c r="N213" s="11">
        <f t="shared" si="30"/>
        <v>2026348</v>
      </c>
      <c r="O213" s="19">
        <v>3</v>
      </c>
      <c r="P213" s="11">
        <f t="shared" si="31"/>
        <v>3039522</v>
      </c>
      <c r="Q213" s="19">
        <v>3</v>
      </c>
      <c r="R213" s="11">
        <f t="shared" si="32"/>
        <v>3039522</v>
      </c>
    </row>
    <row r="214" spans="2:18" x14ac:dyDescent="0.3">
      <c r="B214" s="22" t="s">
        <v>897</v>
      </c>
      <c r="C214" s="21" t="s">
        <v>935</v>
      </c>
      <c r="D214" s="16" t="s">
        <v>895</v>
      </c>
      <c r="E214" s="15">
        <v>934673</v>
      </c>
      <c r="F214" s="15">
        <f t="shared" si="27"/>
        <v>84120.569999999992</v>
      </c>
      <c r="G214" s="14">
        <v>0.09</v>
      </c>
      <c r="H214" s="15">
        <f t="shared" si="28"/>
        <v>193570.77830000001</v>
      </c>
      <c r="I214" s="14">
        <v>0.19</v>
      </c>
      <c r="J214" s="156">
        <f t="shared" si="33"/>
        <v>1212364</v>
      </c>
      <c r="K214" s="20">
        <v>2</v>
      </c>
      <c r="L214" s="11">
        <f t="shared" si="29"/>
        <v>2424728</v>
      </c>
      <c r="M214" s="19">
        <v>3</v>
      </c>
      <c r="N214" s="11">
        <f t="shared" si="30"/>
        <v>3637092</v>
      </c>
      <c r="O214" s="19">
        <v>6</v>
      </c>
      <c r="P214" s="11">
        <f t="shared" si="31"/>
        <v>7274184</v>
      </c>
      <c r="Q214" s="19">
        <v>7</v>
      </c>
      <c r="R214" s="11">
        <f t="shared" si="32"/>
        <v>8486548</v>
      </c>
    </row>
    <row r="215" spans="2:18" x14ac:dyDescent="0.3">
      <c r="B215" s="22" t="s">
        <v>897</v>
      </c>
      <c r="C215" s="21" t="s">
        <v>934</v>
      </c>
      <c r="D215" s="16" t="s">
        <v>895</v>
      </c>
      <c r="E215" s="15">
        <v>846502</v>
      </c>
      <c r="F215" s="15">
        <f t="shared" si="27"/>
        <v>76185.179999999993</v>
      </c>
      <c r="G215" s="14">
        <v>0.09</v>
      </c>
      <c r="H215" s="15">
        <f t="shared" si="28"/>
        <v>175310.56419999999</v>
      </c>
      <c r="I215" s="14">
        <v>0.19</v>
      </c>
      <c r="J215" s="156">
        <f t="shared" si="33"/>
        <v>1097998</v>
      </c>
      <c r="K215" s="20">
        <v>2</v>
      </c>
      <c r="L215" s="11">
        <f t="shared" si="29"/>
        <v>2195996</v>
      </c>
      <c r="M215" s="19">
        <v>3</v>
      </c>
      <c r="N215" s="11">
        <f t="shared" si="30"/>
        <v>3293994</v>
      </c>
      <c r="O215" s="19">
        <v>6</v>
      </c>
      <c r="P215" s="11">
        <f t="shared" si="31"/>
        <v>6587988</v>
      </c>
      <c r="Q215" s="19">
        <v>7</v>
      </c>
      <c r="R215" s="11">
        <f t="shared" si="32"/>
        <v>7685986</v>
      </c>
    </row>
    <row r="216" spans="2:18" x14ac:dyDescent="0.3">
      <c r="B216" s="22" t="s">
        <v>897</v>
      </c>
      <c r="C216" s="21" t="s">
        <v>933</v>
      </c>
      <c r="D216" s="16" t="s">
        <v>932</v>
      </c>
      <c r="E216" s="15">
        <v>750020</v>
      </c>
      <c r="F216" s="15">
        <f t="shared" si="27"/>
        <v>67501.8</v>
      </c>
      <c r="G216" s="14">
        <v>0.09</v>
      </c>
      <c r="H216" s="15">
        <f t="shared" si="28"/>
        <v>155329.14200000002</v>
      </c>
      <c r="I216" s="14">
        <v>0.19</v>
      </c>
      <c r="J216" s="156">
        <f t="shared" si="33"/>
        <v>972851</v>
      </c>
      <c r="K216" s="20">
        <v>2</v>
      </c>
      <c r="L216" s="11">
        <f t="shared" si="29"/>
        <v>1945702</v>
      </c>
      <c r="M216" s="19">
        <v>3</v>
      </c>
      <c r="N216" s="11">
        <f t="shared" si="30"/>
        <v>2918553</v>
      </c>
      <c r="O216" s="19">
        <v>6</v>
      </c>
      <c r="P216" s="11">
        <f t="shared" si="31"/>
        <v>5837106</v>
      </c>
      <c r="Q216" s="19">
        <v>7</v>
      </c>
      <c r="R216" s="11">
        <f t="shared" si="32"/>
        <v>6809957</v>
      </c>
    </row>
    <row r="217" spans="2:18" ht="20.399999999999999" x14ac:dyDescent="0.3">
      <c r="B217" s="22" t="s">
        <v>897</v>
      </c>
      <c r="C217" s="21" t="s">
        <v>931</v>
      </c>
      <c r="D217" s="16" t="s">
        <v>930</v>
      </c>
      <c r="E217" s="15">
        <v>85168</v>
      </c>
      <c r="F217" s="15">
        <f t="shared" si="27"/>
        <v>7665.12</v>
      </c>
      <c r="G217" s="14">
        <v>0.09</v>
      </c>
      <c r="H217" s="15">
        <f t="shared" si="28"/>
        <v>17638.292799999999</v>
      </c>
      <c r="I217" s="14">
        <v>0.19</v>
      </c>
      <c r="J217" s="156">
        <f t="shared" si="33"/>
        <v>110471</v>
      </c>
      <c r="K217" s="20">
        <v>2</v>
      </c>
      <c r="L217" s="11">
        <f t="shared" si="29"/>
        <v>220942</v>
      </c>
      <c r="M217" s="19">
        <v>3</v>
      </c>
      <c r="N217" s="11">
        <f t="shared" si="30"/>
        <v>331413</v>
      </c>
      <c r="O217" s="19">
        <v>6</v>
      </c>
      <c r="P217" s="11">
        <f t="shared" si="31"/>
        <v>662826</v>
      </c>
      <c r="Q217" s="19">
        <v>7</v>
      </c>
      <c r="R217" s="11">
        <f t="shared" si="32"/>
        <v>773297</v>
      </c>
    </row>
    <row r="218" spans="2:18" x14ac:dyDescent="0.3">
      <c r="B218" s="22" t="s">
        <v>897</v>
      </c>
      <c r="C218" s="21" t="s">
        <v>929</v>
      </c>
      <c r="D218" s="16" t="s">
        <v>926</v>
      </c>
      <c r="E218" s="15">
        <v>66067</v>
      </c>
      <c r="F218" s="15">
        <f t="shared" si="27"/>
        <v>5946.03</v>
      </c>
      <c r="G218" s="14">
        <v>0.09</v>
      </c>
      <c r="H218" s="15">
        <f t="shared" si="28"/>
        <v>13682.475699999999</v>
      </c>
      <c r="I218" s="14">
        <v>0.19</v>
      </c>
      <c r="J218" s="156">
        <f t="shared" si="33"/>
        <v>85696</v>
      </c>
      <c r="K218" s="20">
        <v>2</v>
      </c>
      <c r="L218" s="11">
        <f t="shared" si="29"/>
        <v>171392</v>
      </c>
      <c r="M218" s="19">
        <v>3</v>
      </c>
      <c r="N218" s="11">
        <f t="shared" si="30"/>
        <v>257088</v>
      </c>
      <c r="O218" s="19">
        <v>6</v>
      </c>
      <c r="P218" s="11">
        <f t="shared" si="31"/>
        <v>514176</v>
      </c>
      <c r="Q218" s="19">
        <v>7</v>
      </c>
      <c r="R218" s="11">
        <f t="shared" si="32"/>
        <v>599872</v>
      </c>
    </row>
    <row r="219" spans="2:18" x14ac:dyDescent="0.3">
      <c r="B219" s="22" t="s">
        <v>897</v>
      </c>
      <c r="C219" s="21" t="s">
        <v>928</v>
      </c>
      <c r="D219" s="16" t="s">
        <v>895</v>
      </c>
      <c r="E219" s="15">
        <v>634802</v>
      </c>
      <c r="F219" s="15">
        <f t="shared" si="27"/>
        <v>57132.18</v>
      </c>
      <c r="G219" s="14">
        <v>0.09</v>
      </c>
      <c r="H219" s="15">
        <f t="shared" si="28"/>
        <v>131467.49420000002</v>
      </c>
      <c r="I219" s="14">
        <v>0.19</v>
      </c>
      <c r="J219" s="156">
        <f t="shared" si="33"/>
        <v>823402</v>
      </c>
      <c r="K219" s="20">
        <v>2</v>
      </c>
      <c r="L219" s="11">
        <f t="shared" si="29"/>
        <v>1646804</v>
      </c>
      <c r="M219" s="19">
        <v>3</v>
      </c>
      <c r="N219" s="11">
        <f t="shared" si="30"/>
        <v>2470206</v>
      </c>
      <c r="O219" s="19">
        <v>6</v>
      </c>
      <c r="P219" s="11">
        <f t="shared" si="31"/>
        <v>4940412</v>
      </c>
      <c r="Q219" s="19">
        <v>7</v>
      </c>
      <c r="R219" s="11">
        <f t="shared" si="32"/>
        <v>5763814</v>
      </c>
    </row>
    <row r="220" spans="2:18" x14ac:dyDescent="0.3">
      <c r="B220" s="22" t="s">
        <v>897</v>
      </c>
      <c r="C220" s="21" t="s">
        <v>927</v>
      </c>
      <c r="D220" s="16" t="s">
        <v>926</v>
      </c>
      <c r="E220" s="15">
        <v>50362</v>
      </c>
      <c r="F220" s="15">
        <f t="shared" si="27"/>
        <v>4532.58</v>
      </c>
      <c r="G220" s="14">
        <v>0.09</v>
      </c>
      <c r="H220" s="15">
        <f t="shared" si="28"/>
        <v>10429.9702</v>
      </c>
      <c r="I220" s="14">
        <v>0.19</v>
      </c>
      <c r="J220" s="156">
        <f t="shared" si="33"/>
        <v>65325</v>
      </c>
      <c r="K220" s="20">
        <v>2</v>
      </c>
      <c r="L220" s="11">
        <f t="shared" si="29"/>
        <v>130650</v>
      </c>
      <c r="M220" s="19">
        <v>3</v>
      </c>
      <c r="N220" s="11">
        <f t="shared" si="30"/>
        <v>195975</v>
      </c>
      <c r="O220" s="19">
        <v>6</v>
      </c>
      <c r="P220" s="11">
        <f t="shared" si="31"/>
        <v>391950</v>
      </c>
      <c r="Q220" s="19">
        <v>7</v>
      </c>
      <c r="R220" s="11">
        <f t="shared" si="32"/>
        <v>457275</v>
      </c>
    </row>
    <row r="221" spans="2:18" x14ac:dyDescent="0.3">
      <c r="B221" s="22" t="s">
        <v>897</v>
      </c>
      <c r="C221" s="21" t="s">
        <v>925</v>
      </c>
      <c r="D221" s="16" t="s">
        <v>924</v>
      </c>
      <c r="E221" s="15">
        <v>173167</v>
      </c>
      <c r="F221" s="15">
        <f t="shared" si="27"/>
        <v>15585.029999999999</v>
      </c>
      <c r="G221" s="14">
        <v>0.09</v>
      </c>
      <c r="H221" s="15">
        <f t="shared" si="28"/>
        <v>35862.885699999999</v>
      </c>
      <c r="I221" s="14">
        <v>0.19</v>
      </c>
      <c r="J221" s="156">
        <f t="shared" si="33"/>
        <v>224615</v>
      </c>
      <c r="K221" s="20">
        <v>2</v>
      </c>
      <c r="L221" s="11">
        <f t="shared" si="29"/>
        <v>449230</v>
      </c>
      <c r="M221" s="19">
        <v>3</v>
      </c>
      <c r="N221" s="11">
        <f t="shared" si="30"/>
        <v>673845</v>
      </c>
      <c r="O221" s="19">
        <v>6</v>
      </c>
      <c r="P221" s="11">
        <f t="shared" si="31"/>
        <v>1347690</v>
      </c>
      <c r="Q221" s="19">
        <v>7</v>
      </c>
      <c r="R221" s="11">
        <f t="shared" si="32"/>
        <v>1572305</v>
      </c>
    </row>
    <row r="222" spans="2:18" x14ac:dyDescent="0.3">
      <c r="B222" s="22" t="s">
        <v>897</v>
      </c>
      <c r="C222" s="21" t="s">
        <v>923</v>
      </c>
      <c r="D222" s="16" t="s">
        <v>895</v>
      </c>
      <c r="E222" s="15">
        <v>176453</v>
      </c>
      <c r="F222" s="15">
        <f t="shared" si="27"/>
        <v>15880.769999999999</v>
      </c>
      <c r="G222" s="14">
        <v>0.09</v>
      </c>
      <c r="H222" s="15">
        <f t="shared" si="28"/>
        <v>36543.416299999997</v>
      </c>
      <c r="I222" s="14">
        <v>0.19</v>
      </c>
      <c r="J222" s="156">
        <f t="shared" si="33"/>
        <v>228877</v>
      </c>
      <c r="K222" s="20">
        <v>2</v>
      </c>
      <c r="L222" s="11">
        <f t="shared" si="29"/>
        <v>457754</v>
      </c>
      <c r="M222" s="19">
        <v>3</v>
      </c>
      <c r="N222" s="11">
        <f t="shared" si="30"/>
        <v>686631</v>
      </c>
      <c r="O222" s="19">
        <v>6</v>
      </c>
      <c r="P222" s="11">
        <f t="shared" si="31"/>
        <v>1373262</v>
      </c>
      <c r="Q222" s="19">
        <v>7</v>
      </c>
      <c r="R222" s="11">
        <f t="shared" si="32"/>
        <v>1602139</v>
      </c>
    </row>
    <row r="223" spans="2:18" x14ac:dyDescent="0.3">
      <c r="B223" s="22" t="s">
        <v>897</v>
      </c>
      <c r="C223" s="21" t="s">
        <v>922</v>
      </c>
      <c r="D223" s="16" t="s">
        <v>895</v>
      </c>
      <c r="E223" s="15">
        <v>264419</v>
      </c>
      <c r="F223" s="15">
        <f t="shared" si="27"/>
        <v>23797.71</v>
      </c>
      <c r="G223" s="14">
        <v>0.09</v>
      </c>
      <c r="H223" s="15">
        <f t="shared" si="28"/>
        <v>54761.174900000005</v>
      </c>
      <c r="I223" s="14">
        <v>0.19</v>
      </c>
      <c r="J223" s="156">
        <f t="shared" si="33"/>
        <v>342978</v>
      </c>
      <c r="K223" s="20">
        <v>1</v>
      </c>
      <c r="L223" s="11">
        <f t="shared" si="29"/>
        <v>342978</v>
      </c>
      <c r="M223" s="19">
        <v>2</v>
      </c>
      <c r="N223" s="11">
        <f t="shared" si="30"/>
        <v>685956</v>
      </c>
      <c r="O223" s="19">
        <v>4</v>
      </c>
      <c r="P223" s="11">
        <f t="shared" si="31"/>
        <v>1371912</v>
      </c>
      <c r="Q223" s="19">
        <v>5</v>
      </c>
      <c r="R223" s="11">
        <f t="shared" si="32"/>
        <v>1714890</v>
      </c>
    </row>
    <row r="224" spans="2:18" x14ac:dyDescent="0.3">
      <c r="B224" s="22" t="s">
        <v>897</v>
      </c>
      <c r="C224" s="21" t="s">
        <v>921</v>
      </c>
      <c r="D224" s="16" t="s">
        <v>898</v>
      </c>
      <c r="E224" s="15">
        <v>145739</v>
      </c>
      <c r="F224" s="15">
        <f t="shared" si="27"/>
        <v>13116.51</v>
      </c>
      <c r="G224" s="14">
        <v>0.09</v>
      </c>
      <c r="H224" s="15">
        <f t="shared" si="28"/>
        <v>30182.546900000001</v>
      </c>
      <c r="I224" s="14">
        <v>0.19</v>
      </c>
      <c r="J224" s="156">
        <f t="shared" si="33"/>
        <v>189038</v>
      </c>
      <c r="K224" s="20">
        <v>2</v>
      </c>
      <c r="L224" s="11">
        <f t="shared" si="29"/>
        <v>378076</v>
      </c>
      <c r="M224" s="19">
        <v>3</v>
      </c>
      <c r="N224" s="11">
        <f t="shared" si="30"/>
        <v>567114</v>
      </c>
      <c r="O224" s="19">
        <v>6</v>
      </c>
      <c r="P224" s="11">
        <f t="shared" si="31"/>
        <v>1134228</v>
      </c>
      <c r="Q224" s="19">
        <v>7</v>
      </c>
      <c r="R224" s="11">
        <f t="shared" si="32"/>
        <v>1323266</v>
      </c>
    </row>
    <row r="225" spans="2:18" x14ac:dyDescent="0.3">
      <c r="B225" s="22" t="s">
        <v>897</v>
      </c>
      <c r="C225" s="21" t="s">
        <v>920</v>
      </c>
      <c r="D225" s="16" t="s">
        <v>898</v>
      </c>
      <c r="E225" s="15">
        <v>271126</v>
      </c>
      <c r="F225" s="15">
        <f t="shared" si="27"/>
        <v>24401.34</v>
      </c>
      <c r="G225" s="14">
        <v>0.09</v>
      </c>
      <c r="H225" s="15">
        <f t="shared" si="28"/>
        <v>56150.194600000003</v>
      </c>
      <c r="I225" s="14">
        <v>0.19</v>
      </c>
      <c r="J225" s="156">
        <f t="shared" si="33"/>
        <v>351678</v>
      </c>
      <c r="K225" s="20">
        <v>2</v>
      </c>
      <c r="L225" s="11">
        <f t="shared" si="29"/>
        <v>703356</v>
      </c>
      <c r="M225" s="19">
        <v>4</v>
      </c>
      <c r="N225" s="11">
        <f t="shared" si="30"/>
        <v>1406712</v>
      </c>
      <c r="O225" s="19">
        <v>7</v>
      </c>
      <c r="P225" s="11">
        <f t="shared" si="31"/>
        <v>2461746</v>
      </c>
      <c r="Q225" s="19">
        <v>9</v>
      </c>
      <c r="R225" s="11">
        <f t="shared" si="32"/>
        <v>3165102</v>
      </c>
    </row>
    <row r="226" spans="2:18" x14ac:dyDescent="0.3">
      <c r="B226" s="22" t="s">
        <v>897</v>
      </c>
      <c r="C226" s="21" t="s">
        <v>919</v>
      </c>
      <c r="D226" s="16" t="s">
        <v>898</v>
      </c>
      <c r="E226" s="15">
        <v>79566</v>
      </c>
      <c r="F226" s="15">
        <f t="shared" si="27"/>
        <v>7160.94</v>
      </c>
      <c r="G226" s="14">
        <v>0.09</v>
      </c>
      <c r="H226" s="15">
        <f t="shared" si="28"/>
        <v>16478.118600000002</v>
      </c>
      <c r="I226" s="14">
        <v>0.19</v>
      </c>
      <c r="J226" s="156">
        <f t="shared" si="33"/>
        <v>103205</v>
      </c>
      <c r="K226" s="20">
        <v>2</v>
      </c>
      <c r="L226" s="11">
        <f t="shared" si="29"/>
        <v>206410</v>
      </c>
      <c r="M226" s="19">
        <v>3</v>
      </c>
      <c r="N226" s="11">
        <f t="shared" si="30"/>
        <v>309615</v>
      </c>
      <c r="O226" s="19">
        <v>6</v>
      </c>
      <c r="P226" s="11">
        <f t="shared" si="31"/>
        <v>619230</v>
      </c>
      <c r="Q226" s="19">
        <v>7</v>
      </c>
      <c r="R226" s="11">
        <f t="shared" si="32"/>
        <v>722435</v>
      </c>
    </row>
    <row r="227" spans="2:18" x14ac:dyDescent="0.3">
      <c r="B227" s="22" t="s">
        <v>897</v>
      </c>
      <c r="C227" s="21" t="s">
        <v>918</v>
      </c>
      <c r="D227" s="16" t="s">
        <v>895</v>
      </c>
      <c r="E227" s="15">
        <v>594166</v>
      </c>
      <c r="F227" s="15">
        <f t="shared" si="27"/>
        <v>53474.939999999995</v>
      </c>
      <c r="G227" s="14">
        <v>0.09</v>
      </c>
      <c r="H227" s="15">
        <f t="shared" si="28"/>
        <v>123051.77859999999</v>
      </c>
      <c r="I227" s="14">
        <v>0.19</v>
      </c>
      <c r="J227" s="156">
        <f t="shared" si="33"/>
        <v>770693</v>
      </c>
      <c r="K227" s="20">
        <v>1</v>
      </c>
      <c r="L227" s="11">
        <f t="shared" si="29"/>
        <v>770693</v>
      </c>
      <c r="M227" s="19">
        <v>1</v>
      </c>
      <c r="N227" s="11">
        <f t="shared" si="30"/>
        <v>770693</v>
      </c>
      <c r="O227" s="19">
        <v>1</v>
      </c>
      <c r="P227" s="11">
        <f t="shared" si="31"/>
        <v>770693</v>
      </c>
      <c r="Q227" s="19">
        <v>2</v>
      </c>
      <c r="R227" s="11">
        <f t="shared" si="32"/>
        <v>1541386</v>
      </c>
    </row>
    <row r="228" spans="2:18" x14ac:dyDescent="0.3">
      <c r="B228" s="22" t="s">
        <v>897</v>
      </c>
      <c r="C228" s="21" t="s">
        <v>917</v>
      </c>
      <c r="D228" s="16" t="s">
        <v>916</v>
      </c>
      <c r="E228" s="15">
        <v>234953</v>
      </c>
      <c r="F228" s="15">
        <f t="shared" si="27"/>
        <v>21145.77</v>
      </c>
      <c r="G228" s="14">
        <v>0.09</v>
      </c>
      <c r="H228" s="15">
        <f t="shared" si="28"/>
        <v>48658.766299999996</v>
      </c>
      <c r="I228" s="14">
        <v>0.19</v>
      </c>
      <c r="J228" s="156">
        <f t="shared" si="33"/>
        <v>304758</v>
      </c>
      <c r="K228" s="20">
        <v>1</v>
      </c>
      <c r="L228" s="11">
        <f t="shared" si="29"/>
        <v>304758</v>
      </c>
      <c r="M228" s="19">
        <v>1</v>
      </c>
      <c r="N228" s="11">
        <f t="shared" si="30"/>
        <v>304758</v>
      </c>
      <c r="O228" s="19">
        <v>1</v>
      </c>
      <c r="P228" s="11">
        <f t="shared" si="31"/>
        <v>304758</v>
      </c>
      <c r="Q228" s="19">
        <v>2</v>
      </c>
      <c r="R228" s="11">
        <f t="shared" si="32"/>
        <v>609516</v>
      </c>
    </row>
    <row r="229" spans="2:18" x14ac:dyDescent="0.3">
      <c r="B229" s="22" t="s">
        <v>897</v>
      </c>
      <c r="C229" s="21" t="s">
        <v>915</v>
      </c>
      <c r="D229" s="16" t="s">
        <v>913</v>
      </c>
      <c r="E229" s="15">
        <v>133461</v>
      </c>
      <c r="F229" s="15">
        <f t="shared" si="27"/>
        <v>12011.49</v>
      </c>
      <c r="G229" s="14">
        <v>0.09</v>
      </c>
      <c r="H229" s="15">
        <f t="shared" si="28"/>
        <v>27639.773099999999</v>
      </c>
      <c r="I229" s="14">
        <v>0.19</v>
      </c>
      <c r="J229" s="156">
        <f t="shared" si="33"/>
        <v>173112</v>
      </c>
      <c r="K229" s="20">
        <v>1</v>
      </c>
      <c r="L229" s="11">
        <f t="shared" si="29"/>
        <v>173112</v>
      </c>
      <c r="M229" s="19">
        <v>1</v>
      </c>
      <c r="N229" s="11">
        <f t="shared" si="30"/>
        <v>173112</v>
      </c>
      <c r="O229" s="19">
        <v>1</v>
      </c>
      <c r="P229" s="11">
        <f t="shared" si="31"/>
        <v>173112</v>
      </c>
      <c r="Q229" s="19">
        <v>2</v>
      </c>
      <c r="R229" s="11">
        <f t="shared" si="32"/>
        <v>346224</v>
      </c>
    </row>
    <row r="230" spans="2:18" x14ac:dyDescent="0.3">
      <c r="B230" s="22" t="s">
        <v>897</v>
      </c>
      <c r="C230" s="21" t="s">
        <v>914</v>
      </c>
      <c r="D230" s="16" t="s">
        <v>913</v>
      </c>
      <c r="E230" s="15">
        <v>136973</v>
      </c>
      <c r="F230" s="15">
        <f t="shared" si="27"/>
        <v>12327.57</v>
      </c>
      <c r="G230" s="14">
        <v>0.09</v>
      </c>
      <c r="H230" s="15">
        <f t="shared" si="28"/>
        <v>28367.1083</v>
      </c>
      <c r="I230" s="14">
        <v>0.19</v>
      </c>
      <c r="J230" s="156">
        <f t="shared" si="33"/>
        <v>177668</v>
      </c>
      <c r="K230" s="20">
        <v>1</v>
      </c>
      <c r="L230" s="11">
        <f t="shared" si="29"/>
        <v>177668</v>
      </c>
      <c r="M230" s="19">
        <v>1</v>
      </c>
      <c r="N230" s="11">
        <f t="shared" si="30"/>
        <v>177668</v>
      </c>
      <c r="O230" s="19">
        <v>1</v>
      </c>
      <c r="P230" s="11">
        <f t="shared" si="31"/>
        <v>177668</v>
      </c>
      <c r="Q230" s="19">
        <v>2</v>
      </c>
      <c r="R230" s="11">
        <f t="shared" si="32"/>
        <v>355336</v>
      </c>
    </row>
    <row r="231" spans="2:18" x14ac:dyDescent="0.3">
      <c r="B231" s="22" t="s">
        <v>897</v>
      </c>
      <c r="C231" s="21" t="s">
        <v>912</v>
      </c>
      <c r="D231" s="16" t="s">
        <v>911</v>
      </c>
      <c r="E231" s="15">
        <v>152361</v>
      </c>
      <c r="F231" s="15">
        <f t="shared" si="27"/>
        <v>13712.49</v>
      </c>
      <c r="G231" s="14">
        <v>0.09</v>
      </c>
      <c r="H231" s="15">
        <f t="shared" si="28"/>
        <v>31553.963099999997</v>
      </c>
      <c r="I231" s="14">
        <v>0.19</v>
      </c>
      <c r="J231" s="156">
        <f t="shared" si="33"/>
        <v>197627</v>
      </c>
      <c r="K231" s="20">
        <v>1</v>
      </c>
      <c r="L231" s="11">
        <f t="shared" si="29"/>
        <v>197627</v>
      </c>
      <c r="M231" s="19">
        <v>1</v>
      </c>
      <c r="N231" s="11">
        <f t="shared" si="30"/>
        <v>197627</v>
      </c>
      <c r="O231" s="19">
        <v>1</v>
      </c>
      <c r="P231" s="11">
        <f t="shared" si="31"/>
        <v>197627</v>
      </c>
      <c r="Q231" s="19">
        <v>2</v>
      </c>
      <c r="R231" s="11">
        <f t="shared" si="32"/>
        <v>395254</v>
      </c>
    </row>
    <row r="232" spans="2:18" x14ac:dyDescent="0.3">
      <c r="B232" s="22" t="s">
        <v>897</v>
      </c>
      <c r="C232" s="21" t="s">
        <v>910</v>
      </c>
      <c r="D232" s="16" t="s">
        <v>907</v>
      </c>
      <c r="E232" s="15">
        <v>84573</v>
      </c>
      <c r="F232" s="15">
        <f t="shared" si="27"/>
        <v>7611.57</v>
      </c>
      <c r="G232" s="14">
        <v>0.09</v>
      </c>
      <c r="H232" s="15">
        <f t="shared" si="28"/>
        <v>17515.068300000003</v>
      </c>
      <c r="I232" s="14">
        <v>0.19</v>
      </c>
      <c r="J232" s="156">
        <f t="shared" si="33"/>
        <v>109700</v>
      </c>
      <c r="K232" s="20">
        <v>1</v>
      </c>
      <c r="L232" s="11">
        <f t="shared" si="29"/>
        <v>109700</v>
      </c>
      <c r="M232" s="19">
        <v>1</v>
      </c>
      <c r="N232" s="11">
        <f t="shared" si="30"/>
        <v>109700</v>
      </c>
      <c r="O232" s="19">
        <v>1</v>
      </c>
      <c r="P232" s="11">
        <f t="shared" si="31"/>
        <v>109700</v>
      </c>
      <c r="Q232" s="19">
        <v>2</v>
      </c>
      <c r="R232" s="11">
        <f t="shared" si="32"/>
        <v>219400</v>
      </c>
    </row>
    <row r="233" spans="2:18" x14ac:dyDescent="0.3">
      <c r="B233" s="22" t="s">
        <v>897</v>
      </c>
      <c r="C233" s="21" t="s">
        <v>909</v>
      </c>
      <c r="D233" s="16" t="s">
        <v>907</v>
      </c>
      <c r="E233" s="15">
        <v>1652733</v>
      </c>
      <c r="F233" s="15">
        <f t="shared" si="27"/>
        <v>148745.97</v>
      </c>
      <c r="G233" s="14">
        <v>0.09</v>
      </c>
      <c r="H233" s="15">
        <f t="shared" si="28"/>
        <v>342281.00429999997</v>
      </c>
      <c r="I233" s="14">
        <v>0.19</v>
      </c>
      <c r="J233" s="156">
        <f t="shared" si="33"/>
        <v>2143760</v>
      </c>
      <c r="K233" s="20">
        <v>1</v>
      </c>
      <c r="L233" s="11">
        <f t="shared" si="29"/>
        <v>2143760</v>
      </c>
      <c r="M233" s="19">
        <v>1</v>
      </c>
      <c r="N233" s="11">
        <f t="shared" si="30"/>
        <v>2143760</v>
      </c>
      <c r="O233" s="19">
        <v>1</v>
      </c>
      <c r="P233" s="11">
        <f t="shared" si="31"/>
        <v>2143760</v>
      </c>
      <c r="Q233" s="19">
        <v>1</v>
      </c>
      <c r="R233" s="11">
        <f t="shared" si="32"/>
        <v>2143760</v>
      </c>
    </row>
    <row r="234" spans="2:18" x14ac:dyDescent="0.3">
      <c r="B234" s="22" t="s">
        <v>897</v>
      </c>
      <c r="C234" s="21" t="s">
        <v>906</v>
      </c>
      <c r="D234" s="16" t="s">
        <v>895</v>
      </c>
      <c r="E234" s="15">
        <v>64129</v>
      </c>
      <c r="F234" s="15">
        <f t="shared" si="27"/>
        <v>5771.61</v>
      </c>
      <c r="G234" s="14">
        <v>0.09</v>
      </c>
      <c r="H234" s="15">
        <f t="shared" si="28"/>
        <v>13281.115900000001</v>
      </c>
      <c r="I234" s="14">
        <v>0.19</v>
      </c>
      <c r="J234" s="156">
        <f t="shared" si="33"/>
        <v>83182</v>
      </c>
      <c r="K234" s="20">
        <v>4</v>
      </c>
      <c r="L234" s="11">
        <f t="shared" si="29"/>
        <v>332728</v>
      </c>
      <c r="M234" s="19">
        <v>8</v>
      </c>
      <c r="N234" s="11">
        <f t="shared" si="30"/>
        <v>665456</v>
      </c>
      <c r="O234" s="19">
        <v>14</v>
      </c>
      <c r="P234" s="11">
        <f t="shared" si="31"/>
        <v>1164548</v>
      </c>
      <c r="Q234" s="19">
        <v>18</v>
      </c>
      <c r="R234" s="11">
        <f t="shared" si="32"/>
        <v>1497276</v>
      </c>
    </row>
    <row r="235" spans="2:18" x14ac:dyDescent="0.3">
      <c r="B235" s="22" t="s">
        <v>897</v>
      </c>
      <c r="C235" s="21" t="s">
        <v>905</v>
      </c>
      <c r="D235" s="16" t="s">
        <v>895</v>
      </c>
      <c r="E235" s="15">
        <v>68980</v>
      </c>
      <c r="F235" s="15">
        <f t="shared" si="27"/>
        <v>6208.2</v>
      </c>
      <c r="G235" s="14">
        <v>0.09</v>
      </c>
      <c r="H235" s="15">
        <f t="shared" si="28"/>
        <v>14285.758</v>
      </c>
      <c r="I235" s="14">
        <v>0.19</v>
      </c>
      <c r="J235" s="156">
        <f t="shared" si="33"/>
        <v>89474</v>
      </c>
      <c r="K235" s="20">
        <v>4</v>
      </c>
      <c r="L235" s="11">
        <f t="shared" si="29"/>
        <v>357896</v>
      </c>
      <c r="M235" s="19">
        <v>8</v>
      </c>
      <c r="N235" s="11">
        <f t="shared" si="30"/>
        <v>715792</v>
      </c>
      <c r="O235" s="19">
        <v>14</v>
      </c>
      <c r="P235" s="11">
        <f t="shared" si="31"/>
        <v>1252636</v>
      </c>
      <c r="Q235" s="19">
        <v>18</v>
      </c>
      <c r="R235" s="11">
        <f t="shared" si="32"/>
        <v>1610532</v>
      </c>
    </row>
    <row r="236" spans="2:18" x14ac:dyDescent="0.3">
      <c r="B236" s="22" t="s">
        <v>897</v>
      </c>
      <c r="C236" s="21" t="s">
        <v>904</v>
      </c>
      <c r="D236" s="16" t="s">
        <v>895</v>
      </c>
      <c r="E236" s="15">
        <v>101434</v>
      </c>
      <c r="F236" s="15">
        <f t="shared" si="27"/>
        <v>9129.06</v>
      </c>
      <c r="G236" s="14">
        <v>0.09</v>
      </c>
      <c r="H236" s="15">
        <f t="shared" si="28"/>
        <v>21006.981400000001</v>
      </c>
      <c r="I236" s="14">
        <v>0.19</v>
      </c>
      <c r="J236" s="156">
        <f t="shared" si="33"/>
        <v>131570</v>
      </c>
      <c r="K236" s="20">
        <v>4</v>
      </c>
      <c r="L236" s="11">
        <f t="shared" si="29"/>
        <v>526280</v>
      </c>
      <c r="M236" s="19">
        <v>8</v>
      </c>
      <c r="N236" s="11">
        <f t="shared" si="30"/>
        <v>1052560</v>
      </c>
      <c r="O236" s="19">
        <v>14</v>
      </c>
      <c r="P236" s="11">
        <f t="shared" si="31"/>
        <v>1841980</v>
      </c>
      <c r="Q236" s="19">
        <v>18</v>
      </c>
      <c r="R236" s="11">
        <f t="shared" si="32"/>
        <v>2368260</v>
      </c>
    </row>
    <row r="237" spans="2:18" x14ac:dyDescent="0.3">
      <c r="B237" s="22" t="s">
        <v>897</v>
      </c>
      <c r="C237" s="21" t="s">
        <v>903</v>
      </c>
      <c r="D237" s="16" t="s">
        <v>895</v>
      </c>
      <c r="E237" s="15">
        <v>96269</v>
      </c>
      <c r="F237" s="15">
        <f t="shared" si="27"/>
        <v>8664.2099999999991</v>
      </c>
      <c r="G237" s="14">
        <v>0.09</v>
      </c>
      <c r="H237" s="15">
        <f t="shared" si="28"/>
        <v>19937.3099</v>
      </c>
      <c r="I237" s="14">
        <v>0.19</v>
      </c>
      <c r="J237" s="156">
        <f t="shared" si="33"/>
        <v>124871</v>
      </c>
      <c r="K237" s="20">
        <v>2</v>
      </c>
      <c r="L237" s="11">
        <f t="shared" si="29"/>
        <v>249742</v>
      </c>
      <c r="M237" s="19">
        <v>4</v>
      </c>
      <c r="N237" s="11">
        <f t="shared" si="30"/>
        <v>499484</v>
      </c>
      <c r="O237" s="19">
        <v>7</v>
      </c>
      <c r="P237" s="11">
        <f t="shared" si="31"/>
        <v>874097</v>
      </c>
      <c r="Q237" s="19">
        <v>9</v>
      </c>
      <c r="R237" s="11">
        <f t="shared" si="32"/>
        <v>1123839</v>
      </c>
    </row>
    <row r="238" spans="2:18" x14ac:dyDescent="0.3">
      <c r="B238" s="22" t="s">
        <v>897</v>
      </c>
      <c r="C238" s="21" t="s">
        <v>902</v>
      </c>
      <c r="D238" s="16" t="s">
        <v>895</v>
      </c>
      <c r="E238" s="15">
        <v>196609</v>
      </c>
      <c r="F238" s="15">
        <f t="shared" si="27"/>
        <v>17694.809999999998</v>
      </c>
      <c r="G238" s="14">
        <v>0.09</v>
      </c>
      <c r="H238" s="15">
        <f t="shared" si="28"/>
        <v>40717.723899999997</v>
      </c>
      <c r="I238" s="14">
        <v>0.19</v>
      </c>
      <c r="J238" s="156">
        <f t="shared" si="33"/>
        <v>255022</v>
      </c>
      <c r="K238" s="20">
        <v>2</v>
      </c>
      <c r="L238" s="11">
        <f t="shared" si="29"/>
        <v>510044</v>
      </c>
      <c r="M238" s="19">
        <v>4</v>
      </c>
      <c r="N238" s="11">
        <f t="shared" si="30"/>
        <v>1020088</v>
      </c>
      <c r="O238" s="19">
        <v>7</v>
      </c>
      <c r="P238" s="11">
        <f t="shared" si="31"/>
        <v>1785154</v>
      </c>
      <c r="Q238" s="19">
        <v>9</v>
      </c>
      <c r="R238" s="11">
        <f t="shared" si="32"/>
        <v>2295198</v>
      </c>
    </row>
    <row r="239" spans="2:18" x14ac:dyDescent="0.3">
      <c r="B239" s="22" t="s">
        <v>897</v>
      </c>
      <c r="C239" s="21" t="s">
        <v>901</v>
      </c>
      <c r="D239" s="16" t="s">
        <v>898</v>
      </c>
      <c r="E239" s="15">
        <v>198381</v>
      </c>
      <c r="F239" s="15">
        <f t="shared" si="27"/>
        <v>17854.29</v>
      </c>
      <c r="G239" s="14">
        <v>0.09</v>
      </c>
      <c r="H239" s="15">
        <f t="shared" si="28"/>
        <v>41084.705099999999</v>
      </c>
      <c r="I239" s="14">
        <v>0.19</v>
      </c>
      <c r="J239" s="156">
        <f t="shared" si="33"/>
        <v>257320</v>
      </c>
      <c r="K239" s="20">
        <v>2</v>
      </c>
      <c r="L239" s="11">
        <f t="shared" si="29"/>
        <v>514640</v>
      </c>
      <c r="M239" s="19">
        <v>4</v>
      </c>
      <c r="N239" s="11">
        <f t="shared" si="30"/>
        <v>1029280</v>
      </c>
      <c r="O239" s="19">
        <v>7</v>
      </c>
      <c r="P239" s="11">
        <f t="shared" si="31"/>
        <v>1801240</v>
      </c>
      <c r="Q239" s="19">
        <v>9</v>
      </c>
      <c r="R239" s="11">
        <f t="shared" si="32"/>
        <v>2315880</v>
      </c>
    </row>
    <row r="240" spans="2:18" x14ac:dyDescent="0.3">
      <c r="B240" s="22" t="s">
        <v>897</v>
      </c>
      <c r="C240" s="21" t="s">
        <v>900</v>
      </c>
      <c r="D240" s="16" t="s">
        <v>898</v>
      </c>
      <c r="E240" s="15">
        <v>126370</v>
      </c>
      <c r="F240" s="15">
        <f t="shared" si="27"/>
        <v>11373.3</v>
      </c>
      <c r="G240" s="14">
        <v>0.09</v>
      </c>
      <c r="H240" s="15">
        <f t="shared" si="28"/>
        <v>26171.226999999999</v>
      </c>
      <c r="I240" s="14">
        <v>0.19</v>
      </c>
      <c r="J240" s="156">
        <f t="shared" si="33"/>
        <v>163915</v>
      </c>
      <c r="K240" s="20">
        <v>2</v>
      </c>
      <c r="L240" s="11">
        <f t="shared" si="29"/>
        <v>327830</v>
      </c>
      <c r="M240" s="19">
        <v>4</v>
      </c>
      <c r="N240" s="11">
        <f t="shared" si="30"/>
        <v>655660</v>
      </c>
      <c r="O240" s="19">
        <v>7</v>
      </c>
      <c r="P240" s="11">
        <f t="shared" si="31"/>
        <v>1147405</v>
      </c>
      <c r="Q240" s="19">
        <v>9</v>
      </c>
      <c r="R240" s="11">
        <f t="shared" si="32"/>
        <v>1475235</v>
      </c>
    </row>
    <row r="241" spans="2:18" x14ac:dyDescent="0.3">
      <c r="B241" s="22" t="s">
        <v>897</v>
      </c>
      <c r="C241" s="21" t="s">
        <v>899</v>
      </c>
      <c r="D241" s="16" t="s">
        <v>898</v>
      </c>
      <c r="E241" s="15">
        <v>108443</v>
      </c>
      <c r="F241" s="15">
        <f t="shared" si="27"/>
        <v>9759.869999999999</v>
      </c>
      <c r="G241" s="14">
        <v>0.09</v>
      </c>
      <c r="H241" s="15">
        <f t="shared" si="28"/>
        <v>22458.545299999998</v>
      </c>
      <c r="I241" s="14">
        <v>0.19</v>
      </c>
      <c r="J241" s="156">
        <f t="shared" si="33"/>
        <v>140661</v>
      </c>
      <c r="K241" s="20">
        <v>2</v>
      </c>
      <c r="L241" s="11">
        <f t="shared" si="29"/>
        <v>281322</v>
      </c>
      <c r="M241" s="19">
        <v>4</v>
      </c>
      <c r="N241" s="11">
        <f t="shared" si="30"/>
        <v>562644</v>
      </c>
      <c r="O241" s="19">
        <v>7</v>
      </c>
      <c r="P241" s="11">
        <f t="shared" si="31"/>
        <v>984627</v>
      </c>
      <c r="Q241" s="19">
        <v>9</v>
      </c>
      <c r="R241" s="11">
        <f t="shared" si="32"/>
        <v>1265949</v>
      </c>
    </row>
    <row r="242" spans="2:18" ht="16.2" thickBot="1" x14ac:dyDescent="0.35">
      <c r="B242" s="18" t="s">
        <v>897</v>
      </c>
      <c r="C242" s="17" t="s">
        <v>896</v>
      </c>
      <c r="D242" s="16" t="s">
        <v>895</v>
      </c>
      <c r="E242" s="15">
        <v>246071</v>
      </c>
      <c r="F242" s="15">
        <f t="shared" si="27"/>
        <v>22146.39</v>
      </c>
      <c r="G242" s="14">
        <v>0.09</v>
      </c>
      <c r="H242" s="15">
        <f t="shared" si="28"/>
        <v>50961.304100000001</v>
      </c>
      <c r="I242" s="14">
        <v>0.19</v>
      </c>
      <c r="J242" s="156">
        <f t="shared" si="33"/>
        <v>319179</v>
      </c>
      <c r="K242" s="13">
        <v>2</v>
      </c>
      <c r="L242" s="11">
        <f t="shared" si="29"/>
        <v>638358</v>
      </c>
      <c r="M242" s="12">
        <v>4</v>
      </c>
      <c r="N242" s="11">
        <f t="shared" si="30"/>
        <v>1276716</v>
      </c>
      <c r="O242" s="12">
        <v>7</v>
      </c>
      <c r="P242" s="11">
        <f t="shared" si="31"/>
        <v>2234253</v>
      </c>
      <c r="Q242" s="12">
        <v>9</v>
      </c>
      <c r="R242" s="11">
        <f t="shared" si="32"/>
        <v>2872611</v>
      </c>
    </row>
    <row r="243" spans="2:18" ht="16.2" thickBot="1" x14ac:dyDescent="0.35">
      <c r="B243" s="253" t="s">
        <v>894</v>
      </c>
      <c r="C243" s="254"/>
      <c r="D243" s="254"/>
      <c r="E243" s="254"/>
      <c r="F243" s="254"/>
      <c r="G243" s="254"/>
      <c r="H243" s="254"/>
      <c r="I243" s="255"/>
      <c r="J243" s="10"/>
      <c r="K243" s="9">
        <f t="shared" ref="K243:R243" si="34">SUM(K12:K242)</f>
        <v>800</v>
      </c>
      <c r="L243" s="8">
        <f t="shared" si="34"/>
        <v>293376041</v>
      </c>
      <c r="M243" s="157">
        <f t="shared" si="34"/>
        <v>1329</v>
      </c>
      <c r="N243" s="7">
        <f t="shared" si="34"/>
        <v>434246477</v>
      </c>
      <c r="O243" s="157">
        <f t="shared" si="34"/>
        <v>2051</v>
      </c>
      <c r="P243" s="7">
        <f t="shared" si="34"/>
        <v>617729269</v>
      </c>
      <c r="Q243" s="157">
        <f t="shared" si="34"/>
        <v>2660</v>
      </c>
      <c r="R243" s="7">
        <f t="shared" si="34"/>
        <v>810458113</v>
      </c>
    </row>
    <row r="244" spans="2:18" x14ac:dyDescent="0.3">
      <c r="L244" s="147"/>
      <c r="P244" s="6"/>
    </row>
    <row r="245" spans="2:18" x14ac:dyDescent="0.3">
      <c r="L245" s="147"/>
    </row>
    <row r="246" spans="2:18" x14ac:dyDescent="0.3">
      <c r="L246" s="147"/>
    </row>
  </sheetData>
  <protectedRanges>
    <protectedRange sqref="K4:K9 M4:M9 Q4:Q9" name="Rango1_2"/>
    <protectedRange sqref="L4:L10 N4:O9 R4:R10 N10 P4:P10" name="Rango1_3"/>
  </protectedRanges>
  <autoFilter ref="B11:R243" xr:uid="{F14931F5-B923-CF46-B9B6-C486CDB583A7}"/>
  <mergeCells count="13">
    <mergeCell ref="B4:J4"/>
    <mergeCell ref="B3:J3"/>
    <mergeCell ref="B10:J10"/>
    <mergeCell ref="B243:I243"/>
    <mergeCell ref="Q2:R2"/>
    <mergeCell ref="O2:P2"/>
    <mergeCell ref="M2:N2"/>
    <mergeCell ref="K2:L2"/>
    <mergeCell ref="B9:J9"/>
    <mergeCell ref="B8:J8"/>
    <mergeCell ref="B7:J7"/>
    <mergeCell ref="B6:J6"/>
    <mergeCell ref="B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FDA6-A933-444E-8411-42A40D17A1C7}">
  <dimension ref="B1:R243"/>
  <sheetViews>
    <sheetView tabSelected="1" zoomScale="89" workbookViewId="0">
      <pane xSplit="10" ySplit="4" topLeftCell="K5" activePane="bottomRight" state="frozen"/>
      <selection activeCell="Q248" sqref="Q248"/>
      <selection pane="topRight" activeCell="Q248" sqref="Q248"/>
      <selection pane="bottomLeft" activeCell="Q248" sqref="Q248"/>
      <selection pane="bottomRight" activeCell="J230" sqref="J230"/>
    </sheetView>
  </sheetViews>
  <sheetFormatPr baseColWidth="10" defaultColWidth="10.77734375" defaultRowHeight="15.6" x14ac:dyDescent="0.3"/>
  <cols>
    <col min="1" max="1" width="4" style="4" customWidth="1"/>
    <col min="2" max="2" width="23.44140625" style="4" bestFit="1" customWidth="1"/>
    <col min="3" max="3" width="41.109375" style="4" bestFit="1" customWidth="1"/>
    <col min="4" max="4" width="19" style="4" bestFit="1" customWidth="1"/>
    <col min="5" max="5" width="17.33203125" style="158" bestFit="1" customWidth="1"/>
    <col min="6" max="6" width="16.44140625" style="158" bestFit="1" customWidth="1"/>
    <col min="7" max="7" width="16.44140625" style="4" bestFit="1" customWidth="1"/>
    <col min="8" max="8" width="11.6640625" style="158" customWidth="1"/>
    <col min="9" max="9" width="10.109375" style="4" bestFit="1" customWidth="1"/>
    <col min="10" max="10" width="15.33203125" style="158" bestFit="1" customWidth="1"/>
    <col min="11" max="11" width="11.6640625" style="4" customWidth="1"/>
    <col min="12" max="12" width="21.77734375" style="158" customWidth="1"/>
    <col min="13" max="13" width="10.77734375" style="4"/>
    <col min="14" max="14" width="17.77734375" style="158" customWidth="1"/>
    <col min="15" max="15" width="10.77734375" style="4" customWidth="1"/>
    <col min="16" max="16" width="17.6640625" style="158" customWidth="1"/>
    <col min="17" max="17" width="10.77734375" style="4"/>
    <col min="18" max="18" width="17.44140625" style="158" customWidth="1"/>
    <col min="19" max="16384" width="10.77734375" style="4"/>
  </cols>
  <sheetData>
    <row r="1" spans="2:18" ht="16.2" thickBot="1" x14ac:dyDescent="0.35"/>
    <row r="2" spans="2:18" ht="16.2" thickBot="1" x14ac:dyDescent="0.35">
      <c r="K2" s="256" t="s">
        <v>48</v>
      </c>
      <c r="L2" s="257"/>
      <c r="M2" s="256" t="s">
        <v>112</v>
      </c>
      <c r="N2" s="257"/>
      <c r="O2" s="256" t="s">
        <v>154</v>
      </c>
      <c r="P2" s="257"/>
      <c r="Q2" s="267" t="s">
        <v>80</v>
      </c>
      <c r="R2" s="268"/>
    </row>
    <row r="3" spans="2:18" ht="16.2" thickBot="1" x14ac:dyDescent="0.35">
      <c r="K3" s="273" t="s">
        <v>1176</v>
      </c>
      <c r="L3" s="274"/>
      <c r="M3" s="273" t="s">
        <v>1178</v>
      </c>
      <c r="N3" s="274"/>
      <c r="O3" s="273" t="s">
        <v>1177</v>
      </c>
      <c r="P3" s="274"/>
      <c r="Q3" s="271" t="s">
        <v>1176</v>
      </c>
      <c r="R3" s="272"/>
    </row>
    <row r="4" spans="2:18" ht="21" thickBot="1" x14ac:dyDescent="0.35">
      <c r="B4" s="110" t="s">
        <v>1164</v>
      </c>
      <c r="C4" s="109" t="s">
        <v>1163</v>
      </c>
      <c r="D4" s="123" t="s">
        <v>1162</v>
      </c>
      <c r="E4" s="159" t="s">
        <v>1161</v>
      </c>
      <c r="F4" s="159" t="s">
        <v>1160</v>
      </c>
      <c r="G4" s="123" t="s">
        <v>1159</v>
      </c>
      <c r="H4" s="159" t="s">
        <v>1158</v>
      </c>
      <c r="I4" s="123" t="s">
        <v>1157</v>
      </c>
      <c r="J4" s="159" t="s">
        <v>1156</v>
      </c>
      <c r="K4" s="106" t="s">
        <v>1155</v>
      </c>
      <c r="L4" s="174" t="s">
        <v>1154</v>
      </c>
      <c r="M4" s="106" t="s">
        <v>1155</v>
      </c>
      <c r="N4" s="174" t="s">
        <v>1154</v>
      </c>
      <c r="O4" s="106" t="s">
        <v>1155</v>
      </c>
      <c r="P4" s="174" t="s">
        <v>1154</v>
      </c>
      <c r="Q4" s="106" t="s">
        <v>1155</v>
      </c>
      <c r="R4" s="174" t="s">
        <v>1154</v>
      </c>
    </row>
    <row r="5" spans="2:18" x14ac:dyDescent="0.3">
      <c r="B5" s="104" t="s">
        <v>1146</v>
      </c>
      <c r="C5" s="103" t="s">
        <v>1153</v>
      </c>
      <c r="D5" s="102" t="s">
        <v>895</v>
      </c>
      <c r="E5" s="160">
        <v>432523</v>
      </c>
      <c r="F5" s="160">
        <f t="shared" ref="F5:F66" si="0">E5*G5</f>
        <v>43252.3</v>
      </c>
      <c r="G5" s="133">
        <v>0.1</v>
      </c>
      <c r="H5" s="160">
        <f t="shared" ref="H5:H66" si="1">(E5+F5)*I5</f>
        <v>90397.307000000001</v>
      </c>
      <c r="I5" s="100">
        <v>0.19</v>
      </c>
      <c r="J5" s="160">
        <f t="shared" ref="J5:J11" si="2">ROUND(E5+F5+H5,0)</f>
        <v>566173</v>
      </c>
      <c r="K5" s="124"/>
      <c r="L5" s="160">
        <f t="shared" ref="L5:L67" si="3">J5*K5</f>
        <v>0</v>
      </c>
      <c r="M5" s="124"/>
      <c r="N5" s="160">
        <f t="shared" ref="N5:N67" si="4">J5*M5</f>
        <v>0</v>
      </c>
      <c r="O5" s="124"/>
      <c r="P5" s="160">
        <f t="shared" ref="P5:P67" si="5">J5*O5</f>
        <v>0</v>
      </c>
      <c r="Q5" s="124"/>
      <c r="R5" s="160">
        <f t="shared" ref="R5:R67" si="6">J5*Q5</f>
        <v>0</v>
      </c>
    </row>
    <row r="6" spans="2:18" x14ac:dyDescent="0.3">
      <c r="B6" s="104" t="s">
        <v>1146</v>
      </c>
      <c r="C6" s="103" t="s">
        <v>1152</v>
      </c>
      <c r="D6" s="102" t="s">
        <v>895</v>
      </c>
      <c r="E6" s="160">
        <v>47697</v>
      </c>
      <c r="F6" s="160">
        <f t="shared" si="0"/>
        <v>4769.7</v>
      </c>
      <c r="G6" s="133">
        <v>0.1</v>
      </c>
      <c r="H6" s="160">
        <f t="shared" si="1"/>
        <v>9968.6729999999989</v>
      </c>
      <c r="I6" s="100">
        <v>0.19</v>
      </c>
      <c r="J6" s="160">
        <f t="shared" si="2"/>
        <v>62435</v>
      </c>
      <c r="K6" s="124">
        <v>1</v>
      </c>
      <c r="L6" s="160">
        <f t="shared" si="3"/>
        <v>62435</v>
      </c>
      <c r="M6" s="124">
        <v>1</v>
      </c>
      <c r="N6" s="160">
        <f t="shared" si="4"/>
        <v>62435</v>
      </c>
      <c r="O6" s="124">
        <v>1</v>
      </c>
      <c r="P6" s="160">
        <f t="shared" si="5"/>
        <v>62435</v>
      </c>
      <c r="Q6" s="124">
        <v>1</v>
      </c>
      <c r="R6" s="160">
        <f t="shared" si="6"/>
        <v>62435</v>
      </c>
    </row>
    <row r="7" spans="2:18" x14ac:dyDescent="0.3">
      <c r="B7" s="104" t="s">
        <v>1146</v>
      </c>
      <c r="C7" s="103" t="s">
        <v>1151</v>
      </c>
      <c r="D7" s="102" t="s">
        <v>895</v>
      </c>
      <c r="E7" s="160">
        <v>122186</v>
      </c>
      <c r="F7" s="160">
        <f t="shared" si="0"/>
        <v>12218.6</v>
      </c>
      <c r="G7" s="133">
        <v>0.1</v>
      </c>
      <c r="H7" s="160">
        <f t="shared" si="1"/>
        <v>25536.874</v>
      </c>
      <c r="I7" s="100">
        <v>0.19</v>
      </c>
      <c r="J7" s="160">
        <f t="shared" si="2"/>
        <v>159941</v>
      </c>
      <c r="K7" s="124">
        <v>1</v>
      </c>
      <c r="L7" s="160">
        <f t="shared" si="3"/>
        <v>159941</v>
      </c>
      <c r="M7" s="124">
        <v>1</v>
      </c>
      <c r="N7" s="160">
        <f t="shared" si="4"/>
        <v>159941</v>
      </c>
      <c r="O7" s="124">
        <v>1</v>
      </c>
      <c r="P7" s="160">
        <f t="shared" si="5"/>
        <v>159941</v>
      </c>
      <c r="Q7" s="124">
        <v>1</v>
      </c>
      <c r="R7" s="160">
        <f t="shared" si="6"/>
        <v>159941</v>
      </c>
    </row>
    <row r="8" spans="2:18" x14ac:dyDescent="0.3">
      <c r="B8" s="104" t="s">
        <v>1146</v>
      </c>
      <c r="C8" s="103" t="s">
        <v>1150</v>
      </c>
      <c r="D8" s="102" t="s">
        <v>895</v>
      </c>
      <c r="E8" s="160">
        <v>24090</v>
      </c>
      <c r="F8" s="160">
        <f t="shared" si="0"/>
        <v>2409</v>
      </c>
      <c r="G8" s="133">
        <v>0.1</v>
      </c>
      <c r="H8" s="160">
        <f t="shared" si="1"/>
        <v>5034.8100000000004</v>
      </c>
      <c r="I8" s="100">
        <v>0.19</v>
      </c>
      <c r="J8" s="160">
        <f t="shared" si="2"/>
        <v>31534</v>
      </c>
      <c r="K8" s="124">
        <v>1</v>
      </c>
      <c r="L8" s="160">
        <f t="shared" si="3"/>
        <v>31534</v>
      </c>
      <c r="M8" s="124">
        <v>1</v>
      </c>
      <c r="N8" s="160">
        <f t="shared" si="4"/>
        <v>31534</v>
      </c>
      <c r="O8" s="124">
        <v>2</v>
      </c>
      <c r="P8" s="160">
        <f t="shared" si="5"/>
        <v>63068</v>
      </c>
      <c r="Q8" s="124">
        <v>1</v>
      </c>
      <c r="R8" s="160">
        <f t="shared" si="6"/>
        <v>31534</v>
      </c>
    </row>
    <row r="9" spans="2:18" x14ac:dyDescent="0.3">
      <c r="B9" s="104" t="s">
        <v>1146</v>
      </c>
      <c r="C9" s="103" t="s">
        <v>1149</v>
      </c>
      <c r="D9" s="102" t="s">
        <v>1009</v>
      </c>
      <c r="E9" s="160">
        <v>134222</v>
      </c>
      <c r="F9" s="160">
        <f t="shared" si="0"/>
        <v>13422.2</v>
      </c>
      <c r="G9" s="133">
        <v>0.1</v>
      </c>
      <c r="H9" s="160">
        <f t="shared" si="1"/>
        <v>28052.398000000001</v>
      </c>
      <c r="I9" s="100">
        <v>0.19</v>
      </c>
      <c r="J9" s="160">
        <f t="shared" si="2"/>
        <v>175697</v>
      </c>
      <c r="K9" s="124">
        <v>1</v>
      </c>
      <c r="L9" s="160">
        <f t="shared" si="3"/>
        <v>175697</v>
      </c>
      <c r="M9" s="124">
        <v>1</v>
      </c>
      <c r="N9" s="160">
        <f t="shared" si="4"/>
        <v>175697</v>
      </c>
      <c r="O9" s="124">
        <v>1</v>
      </c>
      <c r="P9" s="160">
        <f t="shared" si="5"/>
        <v>175697</v>
      </c>
      <c r="Q9" s="124">
        <v>1</v>
      </c>
      <c r="R9" s="160">
        <f t="shared" si="6"/>
        <v>175697</v>
      </c>
    </row>
    <row r="10" spans="2:18" x14ac:dyDescent="0.3">
      <c r="B10" s="104" t="s">
        <v>1146</v>
      </c>
      <c r="C10" s="103" t="s">
        <v>1148</v>
      </c>
      <c r="D10" s="102" t="s">
        <v>1147</v>
      </c>
      <c r="E10" s="160">
        <v>73739</v>
      </c>
      <c r="F10" s="160">
        <f t="shared" si="0"/>
        <v>7373.9000000000005</v>
      </c>
      <c r="G10" s="133">
        <v>0.1</v>
      </c>
      <c r="H10" s="160">
        <f t="shared" si="1"/>
        <v>15411.450999999999</v>
      </c>
      <c r="I10" s="100">
        <v>0.19</v>
      </c>
      <c r="J10" s="160">
        <f t="shared" si="2"/>
        <v>96524</v>
      </c>
      <c r="K10" s="124"/>
      <c r="L10" s="160">
        <f t="shared" si="3"/>
        <v>0</v>
      </c>
      <c r="M10" s="124"/>
      <c r="N10" s="160">
        <f t="shared" si="4"/>
        <v>0</v>
      </c>
      <c r="O10" s="124"/>
      <c r="P10" s="160">
        <f t="shared" si="5"/>
        <v>0</v>
      </c>
      <c r="Q10" s="124"/>
      <c r="R10" s="160">
        <f t="shared" si="6"/>
        <v>0</v>
      </c>
    </row>
    <row r="11" spans="2:18" x14ac:dyDescent="0.3">
      <c r="B11" s="104" t="s">
        <v>1146</v>
      </c>
      <c r="C11" s="103" t="s">
        <v>1145</v>
      </c>
      <c r="D11" s="102" t="s">
        <v>1009</v>
      </c>
      <c r="E11" s="160">
        <v>391210</v>
      </c>
      <c r="F11" s="160">
        <f t="shared" si="0"/>
        <v>39121</v>
      </c>
      <c r="G11" s="133">
        <v>0.1</v>
      </c>
      <c r="H11" s="160">
        <f t="shared" si="1"/>
        <v>81762.89</v>
      </c>
      <c r="I11" s="100">
        <v>0.19</v>
      </c>
      <c r="J11" s="160">
        <f t="shared" si="2"/>
        <v>512094</v>
      </c>
      <c r="K11" s="124"/>
      <c r="L11" s="160">
        <f t="shared" si="3"/>
        <v>0</v>
      </c>
      <c r="M11" s="124"/>
      <c r="N11" s="160">
        <f t="shared" si="4"/>
        <v>0</v>
      </c>
      <c r="O11" s="124">
        <v>1</v>
      </c>
      <c r="P11" s="160">
        <f t="shared" si="5"/>
        <v>512094</v>
      </c>
      <c r="Q11" s="124"/>
      <c r="R11" s="160">
        <f t="shared" si="6"/>
        <v>0</v>
      </c>
    </row>
    <row r="12" spans="2:18" x14ac:dyDescent="0.3">
      <c r="B12" s="75" t="s">
        <v>1084</v>
      </c>
      <c r="C12" s="96" t="s">
        <v>1144</v>
      </c>
      <c r="D12" s="95" t="s">
        <v>895</v>
      </c>
      <c r="E12" s="161">
        <v>256048</v>
      </c>
      <c r="F12" s="161">
        <f t="shared" si="0"/>
        <v>25604.800000000003</v>
      </c>
      <c r="G12" s="134">
        <v>0.1</v>
      </c>
      <c r="H12" s="161">
        <f t="shared" si="1"/>
        <v>53514.031999999999</v>
      </c>
      <c r="I12" s="93">
        <v>0.19</v>
      </c>
      <c r="J12" s="161">
        <f>ROUND(E12+F12+H12,0)</f>
        <v>335167</v>
      </c>
      <c r="K12" s="125"/>
      <c r="L12" s="161">
        <f t="shared" si="3"/>
        <v>0</v>
      </c>
      <c r="M12" s="125"/>
      <c r="N12" s="161">
        <f t="shared" si="4"/>
        <v>0</v>
      </c>
      <c r="O12" s="125"/>
      <c r="P12" s="161">
        <f t="shared" si="5"/>
        <v>0</v>
      </c>
      <c r="Q12" s="125"/>
      <c r="R12" s="161">
        <f t="shared" si="6"/>
        <v>0</v>
      </c>
    </row>
    <row r="13" spans="2:18" x14ac:dyDescent="0.3">
      <c r="B13" s="75" t="s">
        <v>1084</v>
      </c>
      <c r="C13" s="74" t="s">
        <v>1143</v>
      </c>
      <c r="D13" s="73" t="s">
        <v>895</v>
      </c>
      <c r="E13" s="162">
        <v>64049</v>
      </c>
      <c r="F13" s="162">
        <f t="shared" si="0"/>
        <v>6404.9000000000005</v>
      </c>
      <c r="G13" s="135">
        <v>0.1</v>
      </c>
      <c r="H13" s="162">
        <f t="shared" si="1"/>
        <v>13386.240999999998</v>
      </c>
      <c r="I13" s="71">
        <v>0.19</v>
      </c>
      <c r="J13" s="161">
        <f t="shared" ref="J13:J71" si="7">ROUND(E13+F13+H13,0)</f>
        <v>83840</v>
      </c>
      <c r="K13" s="125">
        <v>1</v>
      </c>
      <c r="L13" s="162">
        <f t="shared" si="3"/>
        <v>83840</v>
      </c>
      <c r="M13" s="125">
        <v>1</v>
      </c>
      <c r="N13" s="162">
        <f t="shared" si="4"/>
        <v>83840</v>
      </c>
      <c r="O13" s="125">
        <v>1</v>
      </c>
      <c r="P13" s="162">
        <f t="shared" si="5"/>
        <v>83840</v>
      </c>
      <c r="Q13" s="125">
        <v>1</v>
      </c>
      <c r="R13" s="162">
        <f t="shared" si="6"/>
        <v>83840</v>
      </c>
    </row>
    <row r="14" spans="2:18" x14ac:dyDescent="0.3">
      <c r="B14" s="75" t="s">
        <v>1084</v>
      </c>
      <c r="C14" s="74" t="s">
        <v>1142</v>
      </c>
      <c r="D14" s="73" t="s">
        <v>895</v>
      </c>
      <c r="E14" s="162">
        <v>259981</v>
      </c>
      <c r="F14" s="162">
        <f t="shared" si="0"/>
        <v>25998.100000000002</v>
      </c>
      <c r="G14" s="135">
        <v>0.1</v>
      </c>
      <c r="H14" s="162">
        <f t="shared" si="1"/>
        <v>54336.028999999995</v>
      </c>
      <c r="I14" s="71">
        <v>0.19</v>
      </c>
      <c r="J14" s="161">
        <f t="shared" si="7"/>
        <v>340315</v>
      </c>
      <c r="K14" s="125">
        <v>1</v>
      </c>
      <c r="L14" s="162">
        <f t="shared" si="3"/>
        <v>340315</v>
      </c>
      <c r="M14" s="125">
        <v>1</v>
      </c>
      <c r="N14" s="162">
        <f t="shared" si="4"/>
        <v>340315</v>
      </c>
      <c r="O14" s="125">
        <v>1</v>
      </c>
      <c r="P14" s="162">
        <f t="shared" si="5"/>
        <v>340315</v>
      </c>
      <c r="Q14" s="125">
        <v>1</v>
      </c>
      <c r="R14" s="162">
        <f t="shared" si="6"/>
        <v>340315</v>
      </c>
    </row>
    <row r="15" spans="2:18" x14ac:dyDescent="0.3">
      <c r="B15" s="75" t="s">
        <v>1084</v>
      </c>
      <c r="C15" s="74" t="s">
        <v>1141</v>
      </c>
      <c r="D15" s="73" t="s">
        <v>895</v>
      </c>
      <c r="E15" s="162">
        <v>196678</v>
      </c>
      <c r="F15" s="162">
        <f t="shared" si="0"/>
        <v>19667.800000000003</v>
      </c>
      <c r="G15" s="135">
        <v>0.1</v>
      </c>
      <c r="H15" s="162">
        <f t="shared" si="1"/>
        <v>41105.701999999997</v>
      </c>
      <c r="I15" s="71">
        <v>0.19</v>
      </c>
      <c r="J15" s="161">
        <f t="shared" si="7"/>
        <v>257452</v>
      </c>
      <c r="K15" s="125"/>
      <c r="L15" s="162">
        <f t="shared" si="3"/>
        <v>0</v>
      </c>
      <c r="M15" s="125"/>
      <c r="N15" s="162">
        <f t="shared" si="4"/>
        <v>0</v>
      </c>
      <c r="O15" s="125"/>
      <c r="P15" s="162">
        <f t="shared" si="5"/>
        <v>0</v>
      </c>
      <c r="Q15" s="125"/>
      <c r="R15" s="162">
        <f t="shared" si="6"/>
        <v>0</v>
      </c>
    </row>
    <row r="16" spans="2:18" x14ac:dyDescent="0.3">
      <c r="B16" s="75" t="s">
        <v>1084</v>
      </c>
      <c r="C16" s="74" t="s">
        <v>1140</v>
      </c>
      <c r="D16" s="73" t="s">
        <v>895</v>
      </c>
      <c r="E16" s="162">
        <v>71478</v>
      </c>
      <c r="F16" s="162">
        <f t="shared" si="0"/>
        <v>7147.8</v>
      </c>
      <c r="G16" s="135">
        <v>0.1</v>
      </c>
      <c r="H16" s="162">
        <f t="shared" si="1"/>
        <v>14938.902</v>
      </c>
      <c r="I16" s="71">
        <v>0.19</v>
      </c>
      <c r="J16" s="161">
        <f t="shared" si="7"/>
        <v>93565</v>
      </c>
      <c r="K16" s="125">
        <v>1</v>
      </c>
      <c r="L16" s="162">
        <f t="shared" si="3"/>
        <v>93565</v>
      </c>
      <c r="M16" s="125">
        <v>1</v>
      </c>
      <c r="N16" s="162">
        <f t="shared" si="4"/>
        <v>93565</v>
      </c>
      <c r="O16" s="125">
        <v>1</v>
      </c>
      <c r="P16" s="162">
        <f t="shared" si="5"/>
        <v>93565</v>
      </c>
      <c r="Q16" s="125">
        <v>1</v>
      </c>
      <c r="R16" s="162">
        <f t="shared" si="6"/>
        <v>93565</v>
      </c>
    </row>
    <row r="17" spans="2:18" x14ac:dyDescent="0.3">
      <c r="B17" s="75" t="s">
        <v>1084</v>
      </c>
      <c r="C17" s="74" t="s">
        <v>1139</v>
      </c>
      <c r="D17" s="73" t="s">
        <v>895</v>
      </c>
      <c r="E17" s="162">
        <v>80854</v>
      </c>
      <c r="F17" s="162">
        <f t="shared" si="0"/>
        <v>8085.4000000000005</v>
      </c>
      <c r="G17" s="135">
        <v>0.1</v>
      </c>
      <c r="H17" s="162">
        <f t="shared" si="1"/>
        <v>16898.486000000001</v>
      </c>
      <c r="I17" s="71">
        <v>0.19</v>
      </c>
      <c r="J17" s="161">
        <f t="shared" si="7"/>
        <v>105838</v>
      </c>
      <c r="K17" s="125"/>
      <c r="L17" s="162">
        <f t="shared" si="3"/>
        <v>0</v>
      </c>
      <c r="M17" s="125"/>
      <c r="N17" s="162">
        <f t="shared" si="4"/>
        <v>0</v>
      </c>
      <c r="O17" s="125"/>
      <c r="P17" s="162">
        <f t="shared" si="5"/>
        <v>0</v>
      </c>
      <c r="Q17" s="125"/>
      <c r="R17" s="162">
        <f t="shared" si="6"/>
        <v>0</v>
      </c>
    </row>
    <row r="18" spans="2:18" x14ac:dyDescent="0.3">
      <c r="B18" s="75" t="s">
        <v>1084</v>
      </c>
      <c r="C18" s="74" t="s">
        <v>1138</v>
      </c>
      <c r="D18" s="73" t="s">
        <v>895</v>
      </c>
      <c r="E18" s="162">
        <v>134297</v>
      </c>
      <c r="F18" s="162">
        <f t="shared" si="0"/>
        <v>13429.7</v>
      </c>
      <c r="G18" s="135">
        <v>0.1</v>
      </c>
      <c r="H18" s="162">
        <f t="shared" si="1"/>
        <v>28068.073000000004</v>
      </c>
      <c r="I18" s="71">
        <v>0.19</v>
      </c>
      <c r="J18" s="161">
        <f t="shared" si="7"/>
        <v>175795</v>
      </c>
      <c r="K18" s="125"/>
      <c r="L18" s="162">
        <f t="shared" si="3"/>
        <v>0</v>
      </c>
      <c r="M18" s="125"/>
      <c r="N18" s="162">
        <f t="shared" si="4"/>
        <v>0</v>
      </c>
      <c r="O18" s="125">
        <v>1</v>
      </c>
      <c r="P18" s="162">
        <f t="shared" si="5"/>
        <v>175795</v>
      </c>
      <c r="Q18" s="125"/>
      <c r="R18" s="162">
        <f t="shared" si="6"/>
        <v>0</v>
      </c>
    </row>
    <row r="19" spans="2:18" x14ac:dyDescent="0.3">
      <c r="B19" s="75" t="s">
        <v>1084</v>
      </c>
      <c r="C19" s="74" t="s">
        <v>1137</v>
      </c>
      <c r="D19" s="73" t="s">
        <v>895</v>
      </c>
      <c r="E19" s="162">
        <v>311734</v>
      </c>
      <c r="F19" s="162">
        <f t="shared" si="0"/>
        <v>31173.4</v>
      </c>
      <c r="G19" s="135">
        <v>0.1</v>
      </c>
      <c r="H19" s="162">
        <f t="shared" si="1"/>
        <v>65152.406000000003</v>
      </c>
      <c r="I19" s="71">
        <v>0.19</v>
      </c>
      <c r="J19" s="161">
        <f t="shared" si="7"/>
        <v>408060</v>
      </c>
      <c r="K19" s="125"/>
      <c r="L19" s="162">
        <f t="shared" si="3"/>
        <v>0</v>
      </c>
      <c r="M19" s="125"/>
      <c r="N19" s="162">
        <f t="shared" si="4"/>
        <v>0</v>
      </c>
      <c r="O19" s="125">
        <v>1</v>
      </c>
      <c r="P19" s="162">
        <f t="shared" si="5"/>
        <v>408060</v>
      </c>
      <c r="Q19" s="125"/>
      <c r="R19" s="162">
        <f t="shared" si="6"/>
        <v>0</v>
      </c>
    </row>
    <row r="20" spans="2:18" x14ac:dyDescent="0.3">
      <c r="B20" s="75" t="s">
        <v>1084</v>
      </c>
      <c r="C20" s="74" t="s">
        <v>1136</v>
      </c>
      <c r="D20" s="73" t="s">
        <v>895</v>
      </c>
      <c r="E20" s="162">
        <v>60957</v>
      </c>
      <c r="F20" s="162">
        <f t="shared" si="0"/>
        <v>6095.7000000000007</v>
      </c>
      <c r="G20" s="135">
        <v>0.1</v>
      </c>
      <c r="H20" s="162">
        <f t="shared" si="1"/>
        <v>12740.012999999999</v>
      </c>
      <c r="I20" s="71">
        <v>0.19</v>
      </c>
      <c r="J20" s="161">
        <f t="shared" si="7"/>
        <v>79793</v>
      </c>
      <c r="K20" s="125">
        <v>1</v>
      </c>
      <c r="L20" s="162">
        <f t="shared" si="3"/>
        <v>79793</v>
      </c>
      <c r="M20" s="125">
        <v>1</v>
      </c>
      <c r="N20" s="162">
        <f t="shared" si="4"/>
        <v>79793</v>
      </c>
      <c r="O20" s="125">
        <v>1</v>
      </c>
      <c r="P20" s="162">
        <f t="shared" si="5"/>
        <v>79793</v>
      </c>
      <c r="Q20" s="125">
        <v>1</v>
      </c>
      <c r="R20" s="162">
        <f t="shared" si="6"/>
        <v>79793</v>
      </c>
    </row>
    <row r="21" spans="2:18" x14ac:dyDescent="0.3">
      <c r="B21" s="75" t="s">
        <v>1084</v>
      </c>
      <c r="C21" s="74" t="s">
        <v>1135</v>
      </c>
      <c r="D21" s="73" t="s">
        <v>895</v>
      </c>
      <c r="E21" s="162">
        <v>66236</v>
      </c>
      <c r="F21" s="162">
        <f t="shared" si="0"/>
        <v>6623.6</v>
      </c>
      <c r="G21" s="135">
        <v>0.1</v>
      </c>
      <c r="H21" s="162">
        <f t="shared" si="1"/>
        <v>13843.324000000001</v>
      </c>
      <c r="I21" s="71">
        <v>0.19</v>
      </c>
      <c r="J21" s="161">
        <f t="shared" si="7"/>
        <v>86703</v>
      </c>
      <c r="K21" s="125">
        <v>1</v>
      </c>
      <c r="L21" s="162">
        <f t="shared" si="3"/>
        <v>86703</v>
      </c>
      <c r="M21" s="125">
        <v>1</v>
      </c>
      <c r="N21" s="162">
        <f t="shared" si="4"/>
        <v>86703</v>
      </c>
      <c r="O21" s="125">
        <v>1</v>
      </c>
      <c r="P21" s="162">
        <f t="shared" si="5"/>
        <v>86703</v>
      </c>
      <c r="Q21" s="125">
        <v>1</v>
      </c>
      <c r="R21" s="162">
        <f t="shared" si="6"/>
        <v>86703</v>
      </c>
    </row>
    <row r="22" spans="2:18" x14ac:dyDescent="0.3">
      <c r="B22" s="75" t="s">
        <v>1084</v>
      </c>
      <c r="C22" s="74" t="s">
        <v>1134</v>
      </c>
      <c r="D22" s="73" t="s">
        <v>1009</v>
      </c>
      <c r="E22" s="162">
        <v>284770</v>
      </c>
      <c r="F22" s="162">
        <f t="shared" si="0"/>
        <v>28477</v>
      </c>
      <c r="G22" s="135">
        <v>0.1</v>
      </c>
      <c r="H22" s="162">
        <f t="shared" si="1"/>
        <v>59516.93</v>
      </c>
      <c r="I22" s="71">
        <v>0.19</v>
      </c>
      <c r="J22" s="161">
        <f t="shared" si="7"/>
        <v>372764</v>
      </c>
      <c r="K22" s="125">
        <v>1</v>
      </c>
      <c r="L22" s="162">
        <f t="shared" si="3"/>
        <v>372764</v>
      </c>
      <c r="M22" s="125">
        <v>1</v>
      </c>
      <c r="N22" s="162">
        <f t="shared" si="4"/>
        <v>372764</v>
      </c>
      <c r="O22" s="125">
        <v>1</v>
      </c>
      <c r="P22" s="162">
        <f t="shared" si="5"/>
        <v>372764</v>
      </c>
      <c r="Q22" s="125">
        <v>1</v>
      </c>
      <c r="R22" s="162">
        <f t="shared" si="6"/>
        <v>372764</v>
      </c>
    </row>
    <row r="23" spans="2:18" x14ac:dyDescent="0.3">
      <c r="B23" s="75" t="s">
        <v>1084</v>
      </c>
      <c r="C23" s="74" t="s">
        <v>1133</v>
      </c>
      <c r="D23" s="73" t="s">
        <v>895</v>
      </c>
      <c r="E23" s="162">
        <v>3154</v>
      </c>
      <c r="F23" s="162">
        <f t="shared" si="0"/>
        <v>315.40000000000003</v>
      </c>
      <c r="G23" s="135">
        <v>0.1</v>
      </c>
      <c r="H23" s="162">
        <f t="shared" si="1"/>
        <v>659.18600000000004</v>
      </c>
      <c r="I23" s="71">
        <v>0.19</v>
      </c>
      <c r="J23" s="161">
        <f t="shared" si="7"/>
        <v>4129</v>
      </c>
      <c r="K23" s="125">
        <v>15</v>
      </c>
      <c r="L23" s="162">
        <f t="shared" si="3"/>
        <v>61935</v>
      </c>
      <c r="M23" s="125">
        <v>42</v>
      </c>
      <c r="N23" s="162">
        <f t="shared" si="4"/>
        <v>173418</v>
      </c>
      <c r="O23" s="125">
        <v>84</v>
      </c>
      <c r="P23" s="162">
        <f t="shared" si="5"/>
        <v>346836</v>
      </c>
      <c r="Q23" s="125">
        <v>15</v>
      </c>
      <c r="R23" s="162">
        <f t="shared" si="6"/>
        <v>61935</v>
      </c>
    </row>
    <row r="24" spans="2:18" x14ac:dyDescent="0.3">
      <c r="B24" s="75" t="s">
        <v>1084</v>
      </c>
      <c r="C24" s="91" t="s">
        <v>1132</v>
      </c>
      <c r="D24" s="90" t="s">
        <v>895</v>
      </c>
      <c r="E24" s="163">
        <v>2764</v>
      </c>
      <c r="F24" s="163">
        <f t="shared" si="0"/>
        <v>276.40000000000003</v>
      </c>
      <c r="G24" s="136">
        <v>0.1</v>
      </c>
      <c r="H24" s="163">
        <f t="shared" si="1"/>
        <v>577.67600000000004</v>
      </c>
      <c r="I24" s="88">
        <v>0.19</v>
      </c>
      <c r="J24" s="161">
        <f t="shared" si="7"/>
        <v>3618</v>
      </c>
      <c r="K24" s="125">
        <v>15</v>
      </c>
      <c r="L24" s="163">
        <f t="shared" si="3"/>
        <v>54270</v>
      </c>
      <c r="M24" s="125">
        <v>42</v>
      </c>
      <c r="N24" s="163">
        <f t="shared" si="4"/>
        <v>151956</v>
      </c>
      <c r="O24" s="125">
        <v>84</v>
      </c>
      <c r="P24" s="163">
        <f t="shared" si="5"/>
        <v>303912</v>
      </c>
      <c r="Q24" s="125">
        <v>15</v>
      </c>
      <c r="R24" s="163">
        <f t="shared" si="6"/>
        <v>54270</v>
      </c>
    </row>
    <row r="25" spans="2:18" x14ac:dyDescent="0.3">
      <c r="B25" s="75" t="s">
        <v>1084</v>
      </c>
      <c r="C25" s="86" t="s">
        <v>1131</v>
      </c>
      <c r="D25" s="85" t="s">
        <v>895</v>
      </c>
      <c r="E25" s="164">
        <v>14976</v>
      </c>
      <c r="F25" s="164">
        <f t="shared" si="0"/>
        <v>1497.6000000000001</v>
      </c>
      <c r="G25" s="137">
        <v>0.1</v>
      </c>
      <c r="H25" s="164">
        <f t="shared" si="1"/>
        <v>3129.9839999999999</v>
      </c>
      <c r="I25" s="83">
        <v>0.19</v>
      </c>
      <c r="J25" s="161">
        <f t="shared" si="7"/>
        <v>19604</v>
      </c>
      <c r="K25" s="125"/>
      <c r="L25" s="164">
        <f t="shared" si="3"/>
        <v>0</v>
      </c>
      <c r="M25" s="125"/>
      <c r="N25" s="164">
        <f t="shared" si="4"/>
        <v>0</v>
      </c>
      <c r="O25" s="125"/>
      <c r="P25" s="164">
        <f t="shared" si="5"/>
        <v>0</v>
      </c>
      <c r="Q25" s="125"/>
      <c r="R25" s="164">
        <f t="shared" si="6"/>
        <v>0</v>
      </c>
    </row>
    <row r="26" spans="2:18" x14ac:dyDescent="0.3">
      <c r="B26" s="75" t="s">
        <v>1084</v>
      </c>
      <c r="C26" s="74" t="s">
        <v>1130</v>
      </c>
      <c r="D26" s="73" t="s">
        <v>932</v>
      </c>
      <c r="E26" s="162">
        <v>34082</v>
      </c>
      <c r="F26" s="162">
        <f t="shared" si="0"/>
        <v>3408.2000000000003</v>
      </c>
      <c r="G26" s="135">
        <v>0.1</v>
      </c>
      <c r="H26" s="162">
        <f t="shared" si="1"/>
        <v>7123.1379999999999</v>
      </c>
      <c r="I26" s="71">
        <v>0.19</v>
      </c>
      <c r="J26" s="161">
        <f t="shared" si="7"/>
        <v>44613</v>
      </c>
      <c r="K26" s="125"/>
      <c r="L26" s="162">
        <f t="shared" si="3"/>
        <v>0</v>
      </c>
      <c r="M26" s="125"/>
      <c r="N26" s="162">
        <f t="shared" si="4"/>
        <v>0</v>
      </c>
      <c r="O26" s="125">
        <v>1</v>
      </c>
      <c r="P26" s="162">
        <f t="shared" si="5"/>
        <v>44613</v>
      </c>
      <c r="Q26" s="125"/>
      <c r="R26" s="162">
        <f t="shared" si="6"/>
        <v>0</v>
      </c>
    </row>
    <row r="27" spans="2:18" x14ac:dyDescent="0.3">
      <c r="B27" s="75" t="s">
        <v>1084</v>
      </c>
      <c r="C27" s="74" t="s">
        <v>1129</v>
      </c>
      <c r="D27" s="73" t="s">
        <v>895</v>
      </c>
      <c r="E27" s="162">
        <v>116217</v>
      </c>
      <c r="F27" s="162">
        <f t="shared" si="0"/>
        <v>11621.7</v>
      </c>
      <c r="G27" s="135">
        <v>0.1</v>
      </c>
      <c r="H27" s="162">
        <f t="shared" si="1"/>
        <v>24289.352999999999</v>
      </c>
      <c r="I27" s="71">
        <v>0.19</v>
      </c>
      <c r="J27" s="161">
        <f t="shared" si="7"/>
        <v>152128</v>
      </c>
      <c r="K27" s="125"/>
      <c r="L27" s="162">
        <f t="shared" si="3"/>
        <v>0</v>
      </c>
      <c r="M27" s="125"/>
      <c r="N27" s="162">
        <f t="shared" si="4"/>
        <v>0</v>
      </c>
      <c r="O27" s="125"/>
      <c r="P27" s="162">
        <f t="shared" si="5"/>
        <v>0</v>
      </c>
      <c r="Q27" s="125"/>
      <c r="R27" s="162">
        <f t="shared" si="6"/>
        <v>0</v>
      </c>
    </row>
    <row r="28" spans="2:18" x14ac:dyDescent="0.3">
      <c r="B28" s="81" t="s">
        <v>1084</v>
      </c>
      <c r="C28" s="80" t="s">
        <v>1128</v>
      </c>
      <c r="D28" s="79" t="s">
        <v>895</v>
      </c>
      <c r="E28" s="165">
        <v>846523</v>
      </c>
      <c r="F28" s="165">
        <f t="shared" si="0"/>
        <v>84652.3</v>
      </c>
      <c r="G28" s="138">
        <v>0.1</v>
      </c>
      <c r="H28" s="165">
        <f t="shared" si="1"/>
        <v>176923.307</v>
      </c>
      <c r="I28" s="77">
        <v>0.19</v>
      </c>
      <c r="J28" s="161">
        <f t="shared" si="7"/>
        <v>1108099</v>
      </c>
      <c r="K28" s="125"/>
      <c r="L28" s="165">
        <f t="shared" si="3"/>
        <v>0</v>
      </c>
      <c r="M28" s="125"/>
      <c r="N28" s="165">
        <f t="shared" si="4"/>
        <v>0</v>
      </c>
      <c r="O28" s="125"/>
      <c r="P28" s="165">
        <f t="shared" si="5"/>
        <v>0</v>
      </c>
      <c r="Q28" s="125"/>
      <c r="R28" s="165">
        <f t="shared" si="6"/>
        <v>0</v>
      </c>
    </row>
    <row r="29" spans="2:18" x14ac:dyDescent="0.3">
      <c r="B29" s="75" t="s">
        <v>1084</v>
      </c>
      <c r="C29" s="74" t="s">
        <v>1127</v>
      </c>
      <c r="D29" s="73" t="s">
        <v>895</v>
      </c>
      <c r="E29" s="162">
        <v>12959202</v>
      </c>
      <c r="F29" s="162">
        <f t="shared" si="0"/>
        <v>1295920.2000000002</v>
      </c>
      <c r="G29" s="135">
        <v>0.1</v>
      </c>
      <c r="H29" s="162">
        <f t="shared" si="1"/>
        <v>2708473.2179999999</v>
      </c>
      <c r="I29" s="71">
        <v>0.19</v>
      </c>
      <c r="J29" s="161">
        <f t="shared" si="7"/>
        <v>16963595</v>
      </c>
      <c r="K29" s="125"/>
      <c r="L29" s="162">
        <f t="shared" si="3"/>
        <v>0</v>
      </c>
      <c r="M29" s="125"/>
      <c r="N29" s="162">
        <f t="shared" si="4"/>
        <v>0</v>
      </c>
      <c r="O29" s="125"/>
      <c r="P29" s="162">
        <f t="shared" si="5"/>
        <v>0</v>
      </c>
      <c r="Q29" s="125"/>
      <c r="R29" s="162">
        <f t="shared" si="6"/>
        <v>0</v>
      </c>
    </row>
    <row r="30" spans="2:18" x14ac:dyDescent="0.3">
      <c r="B30" s="75" t="s">
        <v>1084</v>
      </c>
      <c r="C30" s="74" t="s">
        <v>1126</v>
      </c>
      <c r="D30" s="73" t="s">
        <v>895</v>
      </c>
      <c r="E30" s="162">
        <v>15016346</v>
      </c>
      <c r="F30" s="162">
        <f t="shared" si="0"/>
        <v>1501634.6</v>
      </c>
      <c r="G30" s="135">
        <v>0.1</v>
      </c>
      <c r="H30" s="162">
        <f t="shared" si="1"/>
        <v>3138416.3139999998</v>
      </c>
      <c r="I30" s="71">
        <v>0.19</v>
      </c>
      <c r="J30" s="161">
        <f t="shared" si="7"/>
        <v>19656397</v>
      </c>
      <c r="K30" s="125"/>
      <c r="L30" s="162">
        <f t="shared" si="3"/>
        <v>0</v>
      </c>
      <c r="M30" s="125"/>
      <c r="N30" s="162">
        <f t="shared" si="4"/>
        <v>0</v>
      </c>
      <c r="O30" s="125"/>
      <c r="P30" s="162">
        <f t="shared" si="5"/>
        <v>0</v>
      </c>
      <c r="Q30" s="125"/>
      <c r="R30" s="162">
        <f t="shared" si="6"/>
        <v>0</v>
      </c>
    </row>
    <row r="31" spans="2:18" x14ac:dyDescent="0.3">
      <c r="B31" s="75" t="s">
        <v>1084</v>
      </c>
      <c r="C31" s="74" t="s">
        <v>1125</v>
      </c>
      <c r="D31" s="73" t="s">
        <v>895</v>
      </c>
      <c r="E31" s="162">
        <v>6109171</v>
      </c>
      <c r="F31" s="162">
        <f t="shared" si="0"/>
        <v>610917.1</v>
      </c>
      <c r="G31" s="135">
        <v>0.1</v>
      </c>
      <c r="H31" s="162">
        <f t="shared" si="1"/>
        <v>1276816.7390000001</v>
      </c>
      <c r="I31" s="71">
        <v>0.19</v>
      </c>
      <c r="J31" s="161">
        <f t="shared" si="7"/>
        <v>7996905</v>
      </c>
      <c r="K31" s="125"/>
      <c r="L31" s="162">
        <f t="shared" si="3"/>
        <v>0</v>
      </c>
      <c r="M31" s="125"/>
      <c r="N31" s="162">
        <f t="shared" si="4"/>
        <v>0</v>
      </c>
      <c r="O31" s="125"/>
      <c r="P31" s="162">
        <f t="shared" si="5"/>
        <v>0</v>
      </c>
      <c r="Q31" s="125"/>
      <c r="R31" s="162">
        <f t="shared" si="6"/>
        <v>0</v>
      </c>
    </row>
    <row r="32" spans="2:18" x14ac:dyDescent="0.3">
      <c r="B32" s="75" t="s">
        <v>1084</v>
      </c>
      <c r="C32" s="74" t="s">
        <v>1124</v>
      </c>
      <c r="D32" s="73" t="s">
        <v>895</v>
      </c>
      <c r="E32" s="162">
        <v>19712761</v>
      </c>
      <c r="F32" s="162">
        <f t="shared" si="0"/>
        <v>1971276.1</v>
      </c>
      <c r="G32" s="135">
        <v>0.1</v>
      </c>
      <c r="H32" s="162">
        <f t="shared" si="1"/>
        <v>4119967.0490000001</v>
      </c>
      <c r="I32" s="71">
        <v>0.19</v>
      </c>
      <c r="J32" s="161">
        <f t="shared" si="7"/>
        <v>25804004</v>
      </c>
      <c r="K32" s="125"/>
      <c r="L32" s="162">
        <f t="shared" si="3"/>
        <v>0</v>
      </c>
      <c r="M32" s="125"/>
      <c r="N32" s="162">
        <f t="shared" si="4"/>
        <v>0</v>
      </c>
      <c r="O32" s="125"/>
      <c r="P32" s="162">
        <f t="shared" si="5"/>
        <v>0</v>
      </c>
      <c r="Q32" s="125"/>
      <c r="R32" s="162">
        <f t="shared" si="6"/>
        <v>0</v>
      </c>
    </row>
    <row r="33" spans="2:18" x14ac:dyDescent="0.3">
      <c r="B33" s="75" t="s">
        <v>1084</v>
      </c>
      <c r="C33" s="74" t="s">
        <v>1123</v>
      </c>
      <c r="D33" s="73" t="s">
        <v>895</v>
      </c>
      <c r="E33" s="162">
        <v>1202859</v>
      </c>
      <c r="F33" s="162">
        <f t="shared" si="0"/>
        <v>120285.90000000001</v>
      </c>
      <c r="G33" s="135">
        <v>0.1</v>
      </c>
      <c r="H33" s="162">
        <f t="shared" si="1"/>
        <v>251397.53099999999</v>
      </c>
      <c r="I33" s="71">
        <v>0.19</v>
      </c>
      <c r="J33" s="161">
        <f t="shared" si="7"/>
        <v>1574542</v>
      </c>
      <c r="K33" s="125"/>
      <c r="L33" s="162">
        <f t="shared" si="3"/>
        <v>0</v>
      </c>
      <c r="M33" s="125"/>
      <c r="N33" s="162">
        <f t="shared" si="4"/>
        <v>0</v>
      </c>
      <c r="O33" s="125"/>
      <c r="P33" s="162">
        <f t="shared" si="5"/>
        <v>0</v>
      </c>
      <c r="Q33" s="125"/>
      <c r="R33" s="162">
        <f t="shared" si="6"/>
        <v>0</v>
      </c>
    </row>
    <row r="34" spans="2:18" x14ac:dyDescent="0.3">
      <c r="B34" s="75" t="s">
        <v>1084</v>
      </c>
      <c r="C34" s="74" t="s">
        <v>1122</v>
      </c>
      <c r="D34" s="73" t="s">
        <v>895</v>
      </c>
      <c r="E34" s="162">
        <v>3578664</v>
      </c>
      <c r="F34" s="162">
        <f t="shared" si="0"/>
        <v>357866.4</v>
      </c>
      <c r="G34" s="135">
        <v>0.1</v>
      </c>
      <c r="H34" s="162">
        <f t="shared" si="1"/>
        <v>747940.77599999995</v>
      </c>
      <c r="I34" s="71">
        <v>0.19</v>
      </c>
      <c r="J34" s="161">
        <f t="shared" si="7"/>
        <v>4684471</v>
      </c>
      <c r="K34" s="125"/>
      <c r="L34" s="162">
        <f t="shared" si="3"/>
        <v>0</v>
      </c>
      <c r="M34" s="125"/>
      <c r="N34" s="162">
        <f t="shared" si="4"/>
        <v>0</v>
      </c>
      <c r="O34" s="125">
        <v>1</v>
      </c>
      <c r="P34" s="162">
        <f t="shared" si="5"/>
        <v>4684471</v>
      </c>
      <c r="Q34" s="125"/>
      <c r="R34" s="162">
        <f t="shared" si="6"/>
        <v>0</v>
      </c>
    </row>
    <row r="35" spans="2:18" x14ac:dyDescent="0.3">
      <c r="B35" s="75" t="s">
        <v>1084</v>
      </c>
      <c r="C35" s="74" t="s">
        <v>1121</v>
      </c>
      <c r="D35" s="73" t="s">
        <v>895</v>
      </c>
      <c r="E35" s="162">
        <v>396072</v>
      </c>
      <c r="F35" s="162">
        <f t="shared" si="0"/>
        <v>39607.200000000004</v>
      </c>
      <c r="G35" s="135">
        <v>0.1</v>
      </c>
      <c r="H35" s="162">
        <f t="shared" si="1"/>
        <v>82779.04800000001</v>
      </c>
      <c r="I35" s="71">
        <v>0.19</v>
      </c>
      <c r="J35" s="161">
        <f t="shared" si="7"/>
        <v>518458</v>
      </c>
      <c r="K35" s="125"/>
      <c r="L35" s="162">
        <f t="shared" si="3"/>
        <v>0</v>
      </c>
      <c r="M35" s="125"/>
      <c r="N35" s="162">
        <f t="shared" si="4"/>
        <v>0</v>
      </c>
      <c r="O35" s="125">
        <v>1</v>
      </c>
      <c r="P35" s="162">
        <f t="shared" si="5"/>
        <v>518458</v>
      </c>
      <c r="Q35" s="125"/>
      <c r="R35" s="162">
        <f t="shared" si="6"/>
        <v>0</v>
      </c>
    </row>
    <row r="36" spans="2:18" x14ac:dyDescent="0.3">
      <c r="B36" s="75" t="s">
        <v>1084</v>
      </c>
      <c r="C36" s="74" t="s">
        <v>1120</v>
      </c>
      <c r="D36" s="73" t="s">
        <v>895</v>
      </c>
      <c r="E36" s="162">
        <v>113397</v>
      </c>
      <c r="F36" s="162">
        <f t="shared" si="0"/>
        <v>11339.7</v>
      </c>
      <c r="G36" s="135">
        <v>0.1</v>
      </c>
      <c r="H36" s="162">
        <f t="shared" si="1"/>
        <v>23699.972999999998</v>
      </c>
      <c r="I36" s="71">
        <v>0.19</v>
      </c>
      <c r="J36" s="161">
        <f t="shared" si="7"/>
        <v>148437</v>
      </c>
      <c r="K36" s="125">
        <v>1</v>
      </c>
      <c r="L36" s="162">
        <f t="shared" si="3"/>
        <v>148437</v>
      </c>
      <c r="M36" s="125">
        <v>1</v>
      </c>
      <c r="N36" s="162">
        <f t="shared" si="4"/>
        <v>148437</v>
      </c>
      <c r="O36" s="125">
        <v>1</v>
      </c>
      <c r="P36" s="162">
        <f t="shared" si="5"/>
        <v>148437</v>
      </c>
      <c r="Q36" s="125">
        <v>1</v>
      </c>
      <c r="R36" s="162">
        <f t="shared" si="6"/>
        <v>148437</v>
      </c>
    </row>
    <row r="37" spans="2:18" x14ac:dyDescent="0.3">
      <c r="B37" s="75" t="s">
        <v>1084</v>
      </c>
      <c r="C37" s="74" t="s">
        <v>1119</v>
      </c>
      <c r="D37" s="73" t="s">
        <v>895</v>
      </c>
      <c r="E37" s="162">
        <v>101059</v>
      </c>
      <c r="F37" s="162">
        <f t="shared" si="0"/>
        <v>10105.900000000001</v>
      </c>
      <c r="G37" s="135">
        <v>0.1</v>
      </c>
      <c r="H37" s="162">
        <f t="shared" si="1"/>
        <v>21121.330999999998</v>
      </c>
      <c r="I37" s="71">
        <v>0.19</v>
      </c>
      <c r="J37" s="161">
        <f t="shared" si="7"/>
        <v>132286</v>
      </c>
      <c r="K37" s="125">
        <v>1</v>
      </c>
      <c r="L37" s="162">
        <f t="shared" si="3"/>
        <v>132286</v>
      </c>
      <c r="M37" s="125">
        <v>1</v>
      </c>
      <c r="N37" s="162">
        <f t="shared" si="4"/>
        <v>132286</v>
      </c>
      <c r="O37" s="125">
        <v>1</v>
      </c>
      <c r="P37" s="162">
        <f t="shared" si="5"/>
        <v>132286</v>
      </c>
      <c r="Q37" s="125">
        <v>1</v>
      </c>
      <c r="R37" s="162">
        <f t="shared" si="6"/>
        <v>132286</v>
      </c>
    </row>
    <row r="38" spans="2:18" x14ac:dyDescent="0.3">
      <c r="B38" s="75" t="s">
        <v>1084</v>
      </c>
      <c r="C38" s="74" t="s">
        <v>1118</v>
      </c>
      <c r="D38" s="73" t="s">
        <v>895</v>
      </c>
      <c r="E38" s="162">
        <v>3004445</v>
      </c>
      <c r="F38" s="162">
        <f t="shared" si="0"/>
        <v>300444.5</v>
      </c>
      <c r="G38" s="135">
        <v>0.1</v>
      </c>
      <c r="H38" s="162">
        <f t="shared" si="1"/>
        <v>627929.005</v>
      </c>
      <c r="I38" s="71">
        <v>0.19</v>
      </c>
      <c r="J38" s="161">
        <f t="shared" si="7"/>
        <v>3932819</v>
      </c>
      <c r="K38" s="125"/>
      <c r="L38" s="162">
        <f t="shared" si="3"/>
        <v>0</v>
      </c>
      <c r="M38" s="125"/>
      <c r="N38" s="162">
        <f t="shared" si="4"/>
        <v>0</v>
      </c>
      <c r="O38" s="125"/>
      <c r="P38" s="162">
        <f t="shared" si="5"/>
        <v>0</v>
      </c>
      <c r="Q38" s="125"/>
      <c r="R38" s="162">
        <f t="shared" si="6"/>
        <v>0</v>
      </c>
    </row>
    <row r="39" spans="2:18" x14ac:dyDescent="0.3">
      <c r="B39" s="75" t="s">
        <v>1084</v>
      </c>
      <c r="C39" s="74" t="s">
        <v>1117</v>
      </c>
      <c r="D39" s="73" t="s">
        <v>895</v>
      </c>
      <c r="E39" s="162">
        <v>2290494</v>
      </c>
      <c r="F39" s="162">
        <f t="shared" si="0"/>
        <v>229049.40000000002</v>
      </c>
      <c r="G39" s="135">
        <v>0.1</v>
      </c>
      <c r="H39" s="162">
        <f t="shared" si="1"/>
        <v>478713.24599999998</v>
      </c>
      <c r="I39" s="71">
        <v>0.19</v>
      </c>
      <c r="J39" s="161">
        <f t="shared" si="7"/>
        <v>2998257</v>
      </c>
      <c r="K39" s="125"/>
      <c r="L39" s="162">
        <f t="shared" si="3"/>
        <v>0</v>
      </c>
      <c r="M39" s="125"/>
      <c r="N39" s="162">
        <f t="shared" si="4"/>
        <v>0</v>
      </c>
      <c r="O39" s="125">
        <v>1</v>
      </c>
      <c r="P39" s="162">
        <f t="shared" si="5"/>
        <v>2998257</v>
      </c>
      <c r="Q39" s="125"/>
      <c r="R39" s="162">
        <f t="shared" si="6"/>
        <v>0</v>
      </c>
    </row>
    <row r="40" spans="2:18" x14ac:dyDescent="0.3">
      <c r="B40" s="75" t="s">
        <v>1084</v>
      </c>
      <c r="C40" s="74" t="s">
        <v>1116</v>
      </c>
      <c r="D40" s="73" t="s">
        <v>895</v>
      </c>
      <c r="E40" s="162">
        <v>236298</v>
      </c>
      <c r="F40" s="162">
        <f t="shared" si="0"/>
        <v>23629.800000000003</v>
      </c>
      <c r="G40" s="135">
        <v>0.1</v>
      </c>
      <c r="H40" s="162">
        <f t="shared" si="1"/>
        <v>49386.281999999999</v>
      </c>
      <c r="I40" s="71">
        <v>0.19</v>
      </c>
      <c r="J40" s="161">
        <f t="shared" si="7"/>
        <v>309314</v>
      </c>
      <c r="K40" s="125">
        <v>1</v>
      </c>
      <c r="L40" s="162">
        <f t="shared" si="3"/>
        <v>309314</v>
      </c>
      <c r="M40" s="125">
        <v>1</v>
      </c>
      <c r="N40" s="162">
        <f t="shared" si="4"/>
        <v>309314</v>
      </c>
      <c r="O40" s="125"/>
      <c r="P40" s="162">
        <f t="shared" si="5"/>
        <v>0</v>
      </c>
      <c r="Q40" s="125">
        <v>1</v>
      </c>
      <c r="R40" s="162">
        <f t="shared" si="6"/>
        <v>309314</v>
      </c>
    </row>
    <row r="41" spans="2:18" x14ac:dyDescent="0.3">
      <c r="B41" s="75" t="s">
        <v>1084</v>
      </c>
      <c r="C41" s="74" t="s">
        <v>1115</v>
      </c>
      <c r="D41" s="73" t="s">
        <v>895</v>
      </c>
      <c r="E41" s="162">
        <v>443631</v>
      </c>
      <c r="F41" s="162">
        <f t="shared" si="0"/>
        <v>44363.100000000006</v>
      </c>
      <c r="G41" s="135">
        <v>0.1</v>
      </c>
      <c r="H41" s="162">
        <f t="shared" si="1"/>
        <v>92718.879000000001</v>
      </c>
      <c r="I41" s="71">
        <v>0.19</v>
      </c>
      <c r="J41" s="161">
        <f t="shared" si="7"/>
        <v>580713</v>
      </c>
      <c r="K41" s="125"/>
      <c r="L41" s="162">
        <f t="shared" si="3"/>
        <v>0</v>
      </c>
      <c r="M41" s="125"/>
      <c r="N41" s="162">
        <f t="shared" si="4"/>
        <v>0</v>
      </c>
      <c r="O41" s="125"/>
      <c r="P41" s="162">
        <f t="shared" si="5"/>
        <v>0</v>
      </c>
      <c r="Q41" s="125"/>
      <c r="R41" s="162">
        <f t="shared" si="6"/>
        <v>0</v>
      </c>
    </row>
    <row r="42" spans="2:18" x14ac:dyDescent="0.3">
      <c r="B42" s="75" t="s">
        <v>1084</v>
      </c>
      <c r="C42" s="74" t="s">
        <v>1114</v>
      </c>
      <c r="D42" s="73" t="s">
        <v>895</v>
      </c>
      <c r="E42" s="162">
        <v>86923</v>
      </c>
      <c r="F42" s="162">
        <f t="shared" si="0"/>
        <v>8692.3000000000011</v>
      </c>
      <c r="G42" s="135">
        <v>0.1</v>
      </c>
      <c r="H42" s="162">
        <f t="shared" si="1"/>
        <v>18166.906999999999</v>
      </c>
      <c r="I42" s="71">
        <v>0.19</v>
      </c>
      <c r="J42" s="161">
        <f t="shared" si="7"/>
        <v>113782</v>
      </c>
      <c r="K42" s="125"/>
      <c r="L42" s="162">
        <f t="shared" si="3"/>
        <v>0</v>
      </c>
      <c r="M42" s="125"/>
      <c r="N42" s="162">
        <f t="shared" si="4"/>
        <v>0</v>
      </c>
      <c r="O42" s="125">
        <v>1</v>
      </c>
      <c r="P42" s="162">
        <f t="shared" si="5"/>
        <v>113782</v>
      </c>
      <c r="Q42" s="125"/>
      <c r="R42" s="162">
        <f t="shared" si="6"/>
        <v>0</v>
      </c>
    </row>
    <row r="43" spans="2:18" x14ac:dyDescent="0.3">
      <c r="B43" s="75" t="s">
        <v>1084</v>
      </c>
      <c r="C43" s="74" t="s">
        <v>1113</v>
      </c>
      <c r="D43" s="73" t="s">
        <v>895</v>
      </c>
      <c r="E43" s="162">
        <v>47519</v>
      </c>
      <c r="F43" s="162">
        <f t="shared" si="0"/>
        <v>4751.9000000000005</v>
      </c>
      <c r="G43" s="135">
        <v>0.1</v>
      </c>
      <c r="H43" s="162">
        <f t="shared" si="1"/>
        <v>9931.4709999999995</v>
      </c>
      <c r="I43" s="71">
        <v>0.19</v>
      </c>
      <c r="J43" s="161">
        <f t="shared" si="7"/>
        <v>62202</v>
      </c>
      <c r="K43" s="125"/>
      <c r="L43" s="162">
        <f t="shared" si="3"/>
        <v>0</v>
      </c>
      <c r="M43" s="125"/>
      <c r="N43" s="162">
        <f t="shared" si="4"/>
        <v>0</v>
      </c>
      <c r="O43" s="125"/>
      <c r="P43" s="162">
        <f t="shared" si="5"/>
        <v>0</v>
      </c>
      <c r="Q43" s="125"/>
      <c r="R43" s="162">
        <f t="shared" si="6"/>
        <v>0</v>
      </c>
    </row>
    <row r="44" spans="2:18" x14ac:dyDescent="0.3">
      <c r="B44" s="75" t="s">
        <v>1084</v>
      </c>
      <c r="C44" s="74" t="s">
        <v>1112</v>
      </c>
      <c r="D44" s="73" t="s">
        <v>895</v>
      </c>
      <c r="E44" s="162">
        <v>13333</v>
      </c>
      <c r="F44" s="162">
        <f t="shared" si="0"/>
        <v>1333.3000000000002</v>
      </c>
      <c r="G44" s="135">
        <v>0.1</v>
      </c>
      <c r="H44" s="162">
        <f t="shared" si="1"/>
        <v>2786.5969999999998</v>
      </c>
      <c r="I44" s="71">
        <v>0.19</v>
      </c>
      <c r="J44" s="161">
        <f t="shared" si="7"/>
        <v>17453</v>
      </c>
      <c r="K44" s="125">
        <v>1</v>
      </c>
      <c r="L44" s="162">
        <f t="shared" si="3"/>
        <v>17453</v>
      </c>
      <c r="M44" s="125">
        <v>1</v>
      </c>
      <c r="N44" s="162">
        <f t="shared" si="4"/>
        <v>17453</v>
      </c>
      <c r="O44" s="125">
        <v>2</v>
      </c>
      <c r="P44" s="162">
        <f t="shared" si="5"/>
        <v>34906</v>
      </c>
      <c r="Q44" s="125">
        <v>1</v>
      </c>
      <c r="R44" s="162">
        <f t="shared" si="6"/>
        <v>17453</v>
      </c>
    </row>
    <row r="45" spans="2:18" x14ac:dyDescent="0.3">
      <c r="B45" s="75" t="s">
        <v>1084</v>
      </c>
      <c r="C45" s="74" t="s">
        <v>1111</v>
      </c>
      <c r="D45" s="73" t="s">
        <v>895</v>
      </c>
      <c r="E45" s="162">
        <v>75373</v>
      </c>
      <c r="F45" s="162">
        <f t="shared" si="0"/>
        <v>7537.3</v>
      </c>
      <c r="G45" s="135">
        <v>0.1</v>
      </c>
      <c r="H45" s="162">
        <f t="shared" si="1"/>
        <v>15752.957</v>
      </c>
      <c r="I45" s="71">
        <v>0.19</v>
      </c>
      <c r="J45" s="161">
        <f t="shared" si="7"/>
        <v>98663</v>
      </c>
      <c r="K45" s="125">
        <v>1</v>
      </c>
      <c r="L45" s="162">
        <f t="shared" si="3"/>
        <v>98663</v>
      </c>
      <c r="M45" s="125">
        <v>1</v>
      </c>
      <c r="N45" s="162">
        <f t="shared" si="4"/>
        <v>98663</v>
      </c>
      <c r="O45" s="125">
        <v>1</v>
      </c>
      <c r="P45" s="162">
        <f t="shared" si="5"/>
        <v>98663</v>
      </c>
      <c r="Q45" s="125">
        <v>1</v>
      </c>
      <c r="R45" s="162">
        <f t="shared" si="6"/>
        <v>98663</v>
      </c>
    </row>
    <row r="46" spans="2:18" x14ac:dyDescent="0.3">
      <c r="B46" s="75" t="s">
        <v>1084</v>
      </c>
      <c r="C46" s="74" t="s">
        <v>1110</v>
      </c>
      <c r="D46" s="73" t="s">
        <v>895</v>
      </c>
      <c r="E46" s="162">
        <v>28583</v>
      </c>
      <c r="F46" s="162">
        <f t="shared" si="0"/>
        <v>2858.3</v>
      </c>
      <c r="G46" s="135">
        <v>0.1</v>
      </c>
      <c r="H46" s="162">
        <f t="shared" si="1"/>
        <v>5973.8469999999998</v>
      </c>
      <c r="I46" s="71">
        <v>0.19</v>
      </c>
      <c r="J46" s="161">
        <f t="shared" si="7"/>
        <v>37415</v>
      </c>
      <c r="K46" s="125"/>
      <c r="L46" s="162">
        <f t="shared" si="3"/>
        <v>0</v>
      </c>
      <c r="M46" s="125"/>
      <c r="N46" s="162">
        <f t="shared" si="4"/>
        <v>0</v>
      </c>
      <c r="O46" s="125"/>
      <c r="P46" s="162">
        <f t="shared" si="5"/>
        <v>0</v>
      </c>
      <c r="Q46" s="125"/>
      <c r="R46" s="162">
        <f t="shared" si="6"/>
        <v>0</v>
      </c>
    </row>
    <row r="47" spans="2:18" x14ac:dyDescent="0.3">
      <c r="B47" s="75" t="s">
        <v>1084</v>
      </c>
      <c r="C47" s="74" t="s">
        <v>1109</v>
      </c>
      <c r="D47" s="73" t="s">
        <v>895</v>
      </c>
      <c r="E47" s="162">
        <v>24128</v>
      </c>
      <c r="F47" s="162">
        <f t="shared" si="0"/>
        <v>2412.8000000000002</v>
      </c>
      <c r="G47" s="135">
        <v>0.1</v>
      </c>
      <c r="H47" s="162">
        <f t="shared" si="1"/>
        <v>5042.7519999999995</v>
      </c>
      <c r="I47" s="71">
        <v>0.19</v>
      </c>
      <c r="J47" s="161">
        <f t="shared" si="7"/>
        <v>31584</v>
      </c>
      <c r="K47" s="125">
        <v>1</v>
      </c>
      <c r="L47" s="162">
        <f t="shared" si="3"/>
        <v>31584</v>
      </c>
      <c r="M47" s="125">
        <v>1</v>
      </c>
      <c r="N47" s="162">
        <f t="shared" si="4"/>
        <v>31584</v>
      </c>
      <c r="O47" s="125">
        <v>1</v>
      </c>
      <c r="P47" s="162">
        <f t="shared" si="5"/>
        <v>31584</v>
      </c>
      <c r="Q47" s="125">
        <v>1</v>
      </c>
      <c r="R47" s="162">
        <f t="shared" si="6"/>
        <v>31584</v>
      </c>
    </row>
    <row r="48" spans="2:18" x14ac:dyDescent="0.3">
      <c r="B48" s="75" t="s">
        <v>1084</v>
      </c>
      <c r="C48" s="74" t="s">
        <v>1108</v>
      </c>
      <c r="D48" s="73" t="s">
        <v>895</v>
      </c>
      <c r="E48" s="162">
        <v>13511</v>
      </c>
      <c r="F48" s="162">
        <f t="shared" si="0"/>
        <v>1351.1000000000001</v>
      </c>
      <c r="G48" s="135">
        <v>0.1</v>
      </c>
      <c r="H48" s="162">
        <f t="shared" si="1"/>
        <v>2823.799</v>
      </c>
      <c r="I48" s="71">
        <v>0.19</v>
      </c>
      <c r="J48" s="161">
        <f t="shared" si="7"/>
        <v>17686</v>
      </c>
      <c r="K48" s="125"/>
      <c r="L48" s="162">
        <f t="shared" si="3"/>
        <v>0</v>
      </c>
      <c r="M48" s="125"/>
      <c r="N48" s="162">
        <f t="shared" si="4"/>
        <v>0</v>
      </c>
      <c r="O48" s="125"/>
      <c r="P48" s="162">
        <f t="shared" si="5"/>
        <v>0</v>
      </c>
      <c r="Q48" s="125"/>
      <c r="R48" s="162">
        <f t="shared" si="6"/>
        <v>0</v>
      </c>
    </row>
    <row r="49" spans="2:18" x14ac:dyDescent="0.3">
      <c r="B49" s="75" t="s">
        <v>1084</v>
      </c>
      <c r="C49" s="74" t="s">
        <v>1107</v>
      </c>
      <c r="D49" s="73" t="s">
        <v>895</v>
      </c>
      <c r="E49" s="162">
        <v>63778</v>
      </c>
      <c r="F49" s="162">
        <f t="shared" si="0"/>
        <v>6377.8</v>
      </c>
      <c r="G49" s="135">
        <v>0.1</v>
      </c>
      <c r="H49" s="162">
        <f t="shared" si="1"/>
        <v>13329.602000000001</v>
      </c>
      <c r="I49" s="71">
        <v>0.19</v>
      </c>
      <c r="J49" s="161">
        <f t="shared" si="7"/>
        <v>83485</v>
      </c>
      <c r="K49" s="125"/>
      <c r="L49" s="162">
        <f t="shared" si="3"/>
        <v>0</v>
      </c>
      <c r="M49" s="125"/>
      <c r="N49" s="162">
        <f t="shared" si="4"/>
        <v>0</v>
      </c>
      <c r="O49" s="125"/>
      <c r="P49" s="162">
        <f t="shared" si="5"/>
        <v>0</v>
      </c>
      <c r="Q49" s="125"/>
      <c r="R49" s="162">
        <f t="shared" si="6"/>
        <v>0</v>
      </c>
    </row>
    <row r="50" spans="2:18" x14ac:dyDescent="0.3">
      <c r="B50" s="75" t="s">
        <v>1084</v>
      </c>
      <c r="C50" s="74" t="s">
        <v>1106</v>
      </c>
      <c r="D50" s="73" t="s">
        <v>895</v>
      </c>
      <c r="E50" s="162">
        <v>137497</v>
      </c>
      <c r="F50" s="162">
        <f t="shared" si="0"/>
        <v>13749.7</v>
      </c>
      <c r="G50" s="135">
        <v>0.1</v>
      </c>
      <c r="H50" s="162">
        <f t="shared" si="1"/>
        <v>28736.873000000003</v>
      </c>
      <c r="I50" s="71">
        <v>0.19</v>
      </c>
      <c r="J50" s="161">
        <f t="shared" si="7"/>
        <v>179984</v>
      </c>
      <c r="K50" s="125"/>
      <c r="L50" s="162">
        <f t="shared" si="3"/>
        <v>0</v>
      </c>
      <c r="M50" s="125"/>
      <c r="N50" s="162">
        <f t="shared" si="4"/>
        <v>0</v>
      </c>
      <c r="O50" s="125">
        <v>3</v>
      </c>
      <c r="P50" s="162">
        <f t="shared" si="5"/>
        <v>539952</v>
      </c>
      <c r="Q50" s="125"/>
      <c r="R50" s="162">
        <f t="shared" si="6"/>
        <v>0</v>
      </c>
    </row>
    <row r="51" spans="2:18" x14ac:dyDescent="0.3">
      <c r="B51" s="75" t="s">
        <v>1084</v>
      </c>
      <c r="C51" s="74" t="s">
        <v>1105</v>
      </c>
      <c r="D51" s="73" t="s">
        <v>895</v>
      </c>
      <c r="E51" s="162">
        <v>32025</v>
      </c>
      <c r="F51" s="162">
        <f t="shared" si="0"/>
        <v>3202.5</v>
      </c>
      <c r="G51" s="135">
        <v>0.1</v>
      </c>
      <c r="H51" s="162">
        <f t="shared" si="1"/>
        <v>6693.2250000000004</v>
      </c>
      <c r="I51" s="71">
        <v>0.19</v>
      </c>
      <c r="J51" s="161">
        <f t="shared" si="7"/>
        <v>41921</v>
      </c>
      <c r="K51" s="125">
        <v>1</v>
      </c>
      <c r="L51" s="162">
        <f t="shared" si="3"/>
        <v>41921</v>
      </c>
      <c r="M51" s="125">
        <v>1</v>
      </c>
      <c r="N51" s="162">
        <f t="shared" si="4"/>
        <v>41921</v>
      </c>
      <c r="O51" s="125">
        <v>1</v>
      </c>
      <c r="P51" s="162">
        <f t="shared" si="5"/>
        <v>41921</v>
      </c>
      <c r="Q51" s="125">
        <v>1</v>
      </c>
      <c r="R51" s="162">
        <f t="shared" si="6"/>
        <v>41921</v>
      </c>
    </row>
    <row r="52" spans="2:18" x14ac:dyDescent="0.3">
      <c r="B52" s="75" t="s">
        <v>1084</v>
      </c>
      <c r="C52" s="74" t="s">
        <v>1104</v>
      </c>
      <c r="D52" s="73" t="s">
        <v>895</v>
      </c>
      <c r="E52" s="162">
        <v>46843</v>
      </c>
      <c r="F52" s="162">
        <f t="shared" si="0"/>
        <v>4684.3</v>
      </c>
      <c r="G52" s="135">
        <v>0.1</v>
      </c>
      <c r="H52" s="162">
        <f t="shared" si="1"/>
        <v>9790.1869999999999</v>
      </c>
      <c r="I52" s="71">
        <v>0.19</v>
      </c>
      <c r="J52" s="161">
        <f t="shared" si="7"/>
        <v>61317</v>
      </c>
      <c r="K52" s="125">
        <v>1</v>
      </c>
      <c r="L52" s="162">
        <f t="shared" si="3"/>
        <v>61317</v>
      </c>
      <c r="M52" s="125">
        <v>1</v>
      </c>
      <c r="N52" s="162">
        <f t="shared" si="4"/>
        <v>61317</v>
      </c>
      <c r="O52" s="125">
        <v>1</v>
      </c>
      <c r="P52" s="162">
        <f t="shared" si="5"/>
        <v>61317</v>
      </c>
      <c r="Q52" s="125">
        <v>1</v>
      </c>
      <c r="R52" s="162">
        <f t="shared" si="6"/>
        <v>61317</v>
      </c>
    </row>
    <row r="53" spans="2:18" x14ac:dyDescent="0.3">
      <c r="B53" s="75" t="s">
        <v>1084</v>
      </c>
      <c r="C53" s="74" t="s">
        <v>1103</v>
      </c>
      <c r="D53" s="73" t="s">
        <v>895</v>
      </c>
      <c r="E53" s="162">
        <v>39740</v>
      </c>
      <c r="F53" s="162">
        <f t="shared" si="0"/>
        <v>3974</v>
      </c>
      <c r="G53" s="135">
        <v>0.1</v>
      </c>
      <c r="H53" s="162">
        <f t="shared" si="1"/>
        <v>8305.66</v>
      </c>
      <c r="I53" s="71">
        <v>0.19</v>
      </c>
      <c r="J53" s="161">
        <f t="shared" si="7"/>
        <v>52020</v>
      </c>
      <c r="K53" s="125">
        <v>1</v>
      </c>
      <c r="L53" s="162">
        <f t="shared" si="3"/>
        <v>52020</v>
      </c>
      <c r="M53" s="125">
        <v>1</v>
      </c>
      <c r="N53" s="162">
        <f t="shared" si="4"/>
        <v>52020</v>
      </c>
      <c r="O53" s="125">
        <v>1</v>
      </c>
      <c r="P53" s="162">
        <f t="shared" si="5"/>
        <v>52020</v>
      </c>
      <c r="Q53" s="125">
        <v>1</v>
      </c>
      <c r="R53" s="162">
        <f t="shared" si="6"/>
        <v>52020</v>
      </c>
    </row>
    <row r="54" spans="2:18" x14ac:dyDescent="0.3">
      <c r="B54" s="75" t="s">
        <v>1084</v>
      </c>
      <c r="C54" s="74" t="s">
        <v>1102</v>
      </c>
      <c r="D54" s="73" t="s">
        <v>895</v>
      </c>
      <c r="E54" s="162">
        <v>46951</v>
      </c>
      <c r="F54" s="162">
        <f t="shared" si="0"/>
        <v>4695.1000000000004</v>
      </c>
      <c r="G54" s="135">
        <v>0.1</v>
      </c>
      <c r="H54" s="162">
        <f t="shared" si="1"/>
        <v>9812.759</v>
      </c>
      <c r="I54" s="71">
        <v>0.19</v>
      </c>
      <c r="J54" s="161">
        <f t="shared" si="7"/>
        <v>61459</v>
      </c>
      <c r="K54" s="125"/>
      <c r="L54" s="162">
        <f t="shared" si="3"/>
        <v>0</v>
      </c>
      <c r="M54" s="125"/>
      <c r="N54" s="162">
        <f t="shared" si="4"/>
        <v>0</v>
      </c>
      <c r="O54" s="125"/>
      <c r="P54" s="162">
        <f t="shared" si="5"/>
        <v>0</v>
      </c>
      <c r="Q54" s="125"/>
      <c r="R54" s="162">
        <f t="shared" si="6"/>
        <v>0</v>
      </c>
    </row>
    <row r="55" spans="2:18" x14ac:dyDescent="0.3">
      <c r="B55" s="75" t="s">
        <v>1084</v>
      </c>
      <c r="C55" s="74" t="s">
        <v>1101</v>
      </c>
      <c r="D55" s="73" t="s">
        <v>999</v>
      </c>
      <c r="E55" s="162">
        <v>74433</v>
      </c>
      <c r="F55" s="162">
        <f t="shared" si="0"/>
        <v>7443.3</v>
      </c>
      <c r="G55" s="135">
        <v>0.1</v>
      </c>
      <c r="H55" s="162">
        <f t="shared" si="1"/>
        <v>15556.497000000001</v>
      </c>
      <c r="I55" s="71">
        <v>0.19</v>
      </c>
      <c r="J55" s="161">
        <f t="shared" si="7"/>
        <v>97433</v>
      </c>
      <c r="K55" s="125">
        <v>1</v>
      </c>
      <c r="L55" s="162">
        <f t="shared" si="3"/>
        <v>97433</v>
      </c>
      <c r="M55" s="125">
        <v>1</v>
      </c>
      <c r="N55" s="162">
        <f t="shared" si="4"/>
        <v>97433</v>
      </c>
      <c r="O55" s="125">
        <v>1</v>
      </c>
      <c r="P55" s="162">
        <f t="shared" si="5"/>
        <v>97433</v>
      </c>
      <c r="Q55" s="125">
        <v>1</v>
      </c>
      <c r="R55" s="162">
        <f t="shared" si="6"/>
        <v>97433</v>
      </c>
    </row>
    <row r="56" spans="2:18" x14ac:dyDescent="0.3">
      <c r="B56" s="75" t="s">
        <v>1084</v>
      </c>
      <c r="C56" s="74" t="s">
        <v>1100</v>
      </c>
      <c r="D56" s="73" t="s">
        <v>1098</v>
      </c>
      <c r="E56" s="162">
        <v>75085</v>
      </c>
      <c r="F56" s="162">
        <f t="shared" si="0"/>
        <v>7508.5</v>
      </c>
      <c r="G56" s="135">
        <v>0.1</v>
      </c>
      <c r="H56" s="162">
        <f t="shared" si="1"/>
        <v>15692.764999999999</v>
      </c>
      <c r="I56" s="71">
        <v>0.19</v>
      </c>
      <c r="J56" s="161">
        <f t="shared" si="7"/>
        <v>98286</v>
      </c>
      <c r="K56" s="125"/>
      <c r="L56" s="162">
        <f t="shared" si="3"/>
        <v>0</v>
      </c>
      <c r="M56" s="125"/>
      <c r="N56" s="162">
        <f t="shared" si="4"/>
        <v>0</v>
      </c>
      <c r="O56" s="125">
        <v>1</v>
      </c>
      <c r="P56" s="162">
        <f t="shared" si="5"/>
        <v>98286</v>
      </c>
      <c r="Q56" s="125"/>
      <c r="R56" s="162">
        <f t="shared" si="6"/>
        <v>0</v>
      </c>
    </row>
    <row r="57" spans="2:18" x14ac:dyDescent="0.3">
      <c r="B57" s="75" t="s">
        <v>1084</v>
      </c>
      <c r="C57" s="74" t="s">
        <v>1099</v>
      </c>
      <c r="D57" s="73" t="s">
        <v>1098</v>
      </c>
      <c r="E57" s="162">
        <v>64862</v>
      </c>
      <c r="F57" s="162">
        <f t="shared" si="0"/>
        <v>6486.2000000000007</v>
      </c>
      <c r="G57" s="135">
        <v>0.1</v>
      </c>
      <c r="H57" s="162">
        <f t="shared" si="1"/>
        <v>13556.157999999999</v>
      </c>
      <c r="I57" s="71">
        <v>0.19</v>
      </c>
      <c r="J57" s="161">
        <f t="shared" si="7"/>
        <v>84904</v>
      </c>
      <c r="K57" s="125">
        <v>1</v>
      </c>
      <c r="L57" s="162">
        <f t="shared" si="3"/>
        <v>84904</v>
      </c>
      <c r="M57" s="125">
        <v>1</v>
      </c>
      <c r="N57" s="162">
        <f t="shared" si="4"/>
        <v>84904</v>
      </c>
      <c r="O57" s="125">
        <v>1</v>
      </c>
      <c r="P57" s="162">
        <f t="shared" si="5"/>
        <v>84904</v>
      </c>
      <c r="Q57" s="125">
        <v>1</v>
      </c>
      <c r="R57" s="162">
        <f t="shared" si="6"/>
        <v>84904</v>
      </c>
    </row>
    <row r="58" spans="2:18" x14ac:dyDescent="0.3">
      <c r="B58" s="75" t="s">
        <v>1084</v>
      </c>
      <c r="C58" s="74" t="s">
        <v>1097</v>
      </c>
      <c r="D58" s="73" t="s">
        <v>999</v>
      </c>
      <c r="E58" s="162">
        <v>105461</v>
      </c>
      <c r="F58" s="162">
        <f t="shared" si="0"/>
        <v>10546.1</v>
      </c>
      <c r="G58" s="135">
        <v>0.1</v>
      </c>
      <c r="H58" s="162">
        <f t="shared" si="1"/>
        <v>22041.349000000002</v>
      </c>
      <c r="I58" s="71">
        <v>0.19</v>
      </c>
      <c r="J58" s="161">
        <f t="shared" si="7"/>
        <v>138048</v>
      </c>
      <c r="K58" s="125">
        <v>1</v>
      </c>
      <c r="L58" s="162">
        <f t="shared" si="3"/>
        <v>138048</v>
      </c>
      <c r="M58" s="125">
        <v>1</v>
      </c>
      <c r="N58" s="162">
        <f t="shared" si="4"/>
        <v>138048</v>
      </c>
      <c r="O58" s="125">
        <v>1</v>
      </c>
      <c r="P58" s="162">
        <f t="shared" si="5"/>
        <v>138048</v>
      </c>
      <c r="Q58" s="125">
        <v>1</v>
      </c>
      <c r="R58" s="162">
        <f t="shared" si="6"/>
        <v>138048</v>
      </c>
    </row>
    <row r="59" spans="2:18" x14ac:dyDescent="0.3">
      <c r="B59" s="75" t="s">
        <v>1084</v>
      </c>
      <c r="C59" s="74" t="s">
        <v>1096</v>
      </c>
      <c r="D59" s="73" t="s">
        <v>1009</v>
      </c>
      <c r="E59" s="162">
        <v>117150</v>
      </c>
      <c r="F59" s="162">
        <f t="shared" si="0"/>
        <v>11715</v>
      </c>
      <c r="G59" s="135">
        <v>0.1</v>
      </c>
      <c r="H59" s="162">
        <f t="shared" si="1"/>
        <v>24484.35</v>
      </c>
      <c r="I59" s="71">
        <v>0.19</v>
      </c>
      <c r="J59" s="161">
        <f t="shared" si="7"/>
        <v>153349</v>
      </c>
      <c r="K59" s="125">
        <v>1</v>
      </c>
      <c r="L59" s="162">
        <f t="shared" si="3"/>
        <v>153349</v>
      </c>
      <c r="M59" s="125">
        <v>1</v>
      </c>
      <c r="N59" s="162">
        <f t="shared" si="4"/>
        <v>153349</v>
      </c>
      <c r="O59" s="125">
        <v>1</v>
      </c>
      <c r="P59" s="162">
        <f t="shared" si="5"/>
        <v>153349</v>
      </c>
      <c r="Q59" s="125">
        <v>1</v>
      </c>
      <c r="R59" s="162">
        <f t="shared" si="6"/>
        <v>153349</v>
      </c>
    </row>
    <row r="60" spans="2:18" x14ac:dyDescent="0.3">
      <c r="B60" s="75" t="s">
        <v>1084</v>
      </c>
      <c r="C60" s="74" t="s">
        <v>1095</v>
      </c>
      <c r="D60" s="73" t="s">
        <v>982</v>
      </c>
      <c r="E60" s="162">
        <v>180531</v>
      </c>
      <c r="F60" s="162">
        <f t="shared" si="0"/>
        <v>18053.100000000002</v>
      </c>
      <c r="G60" s="135">
        <v>0.1</v>
      </c>
      <c r="H60" s="162">
        <f t="shared" si="1"/>
        <v>37730.978999999999</v>
      </c>
      <c r="I60" s="71">
        <v>0.19</v>
      </c>
      <c r="J60" s="161">
        <f t="shared" si="7"/>
        <v>236315</v>
      </c>
      <c r="K60" s="125">
        <v>1</v>
      </c>
      <c r="L60" s="162">
        <f t="shared" si="3"/>
        <v>236315</v>
      </c>
      <c r="M60" s="125">
        <v>1</v>
      </c>
      <c r="N60" s="162">
        <f t="shared" si="4"/>
        <v>236315</v>
      </c>
      <c r="O60" s="125">
        <v>1</v>
      </c>
      <c r="P60" s="162">
        <f t="shared" si="5"/>
        <v>236315</v>
      </c>
      <c r="Q60" s="125">
        <v>1</v>
      </c>
      <c r="R60" s="162">
        <f t="shared" si="6"/>
        <v>236315</v>
      </c>
    </row>
    <row r="61" spans="2:18" x14ac:dyDescent="0.3">
      <c r="B61" s="75" t="s">
        <v>1084</v>
      </c>
      <c r="C61" s="74" t="s">
        <v>1094</v>
      </c>
      <c r="D61" s="73" t="s">
        <v>999</v>
      </c>
      <c r="E61" s="162">
        <v>55231</v>
      </c>
      <c r="F61" s="162">
        <f t="shared" si="0"/>
        <v>5523.1</v>
      </c>
      <c r="G61" s="135">
        <v>0.1</v>
      </c>
      <c r="H61" s="162">
        <f t="shared" si="1"/>
        <v>11543.279</v>
      </c>
      <c r="I61" s="71">
        <v>0.19</v>
      </c>
      <c r="J61" s="161">
        <f t="shared" si="7"/>
        <v>72297</v>
      </c>
      <c r="K61" s="125">
        <v>1</v>
      </c>
      <c r="L61" s="162">
        <f t="shared" si="3"/>
        <v>72297</v>
      </c>
      <c r="M61" s="125">
        <v>1</v>
      </c>
      <c r="N61" s="162">
        <f t="shared" si="4"/>
        <v>72297</v>
      </c>
      <c r="O61" s="125">
        <v>1</v>
      </c>
      <c r="P61" s="162">
        <f t="shared" si="5"/>
        <v>72297</v>
      </c>
      <c r="Q61" s="125">
        <v>1</v>
      </c>
      <c r="R61" s="162">
        <f t="shared" si="6"/>
        <v>72297</v>
      </c>
    </row>
    <row r="62" spans="2:18" x14ac:dyDescent="0.3">
      <c r="B62" s="75" t="s">
        <v>1084</v>
      </c>
      <c r="C62" s="74" t="s">
        <v>1093</v>
      </c>
      <c r="D62" s="73" t="s">
        <v>895</v>
      </c>
      <c r="E62" s="162">
        <v>36673</v>
      </c>
      <c r="F62" s="162">
        <f t="shared" si="0"/>
        <v>3667.3</v>
      </c>
      <c r="G62" s="135">
        <v>0.1</v>
      </c>
      <c r="H62" s="162">
        <f t="shared" si="1"/>
        <v>7664.6570000000011</v>
      </c>
      <c r="I62" s="71">
        <v>0.19</v>
      </c>
      <c r="J62" s="161">
        <f t="shared" si="7"/>
        <v>48005</v>
      </c>
      <c r="K62" s="125"/>
      <c r="L62" s="162">
        <f t="shared" si="3"/>
        <v>0</v>
      </c>
      <c r="M62" s="125"/>
      <c r="N62" s="162">
        <f t="shared" si="4"/>
        <v>0</v>
      </c>
      <c r="O62" s="125">
        <v>1</v>
      </c>
      <c r="P62" s="162">
        <f t="shared" si="5"/>
        <v>48005</v>
      </c>
      <c r="Q62" s="125"/>
      <c r="R62" s="162">
        <f t="shared" si="6"/>
        <v>0</v>
      </c>
    </row>
    <row r="63" spans="2:18" x14ac:dyDescent="0.3">
      <c r="B63" s="75" t="s">
        <v>1084</v>
      </c>
      <c r="C63" s="74" t="s">
        <v>1092</v>
      </c>
      <c r="D63" s="73" t="s">
        <v>999</v>
      </c>
      <c r="E63" s="162">
        <v>224331</v>
      </c>
      <c r="F63" s="162">
        <f t="shared" si="0"/>
        <v>22433.100000000002</v>
      </c>
      <c r="G63" s="135">
        <v>0.1</v>
      </c>
      <c r="H63" s="162">
        <f t="shared" si="1"/>
        <v>46885.179000000004</v>
      </c>
      <c r="I63" s="71">
        <v>0.19</v>
      </c>
      <c r="J63" s="161">
        <f t="shared" si="7"/>
        <v>293649</v>
      </c>
      <c r="K63" s="125"/>
      <c r="L63" s="162">
        <f t="shared" si="3"/>
        <v>0</v>
      </c>
      <c r="M63" s="125"/>
      <c r="N63" s="162">
        <f t="shared" si="4"/>
        <v>0</v>
      </c>
      <c r="O63" s="125"/>
      <c r="P63" s="162">
        <f t="shared" si="5"/>
        <v>0</v>
      </c>
      <c r="Q63" s="125"/>
      <c r="R63" s="162">
        <f t="shared" si="6"/>
        <v>0</v>
      </c>
    </row>
    <row r="64" spans="2:18" x14ac:dyDescent="0.3">
      <c r="B64" s="75" t="s">
        <v>1084</v>
      </c>
      <c r="C64" s="74" t="s">
        <v>1091</v>
      </c>
      <c r="D64" s="73" t="s">
        <v>895</v>
      </c>
      <c r="E64" s="162">
        <v>10930</v>
      </c>
      <c r="F64" s="162">
        <f t="shared" si="0"/>
        <v>1093</v>
      </c>
      <c r="G64" s="135">
        <v>0.1</v>
      </c>
      <c r="H64" s="162">
        <f t="shared" si="1"/>
        <v>2284.37</v>
      </c>
      <c r="I64" s="71">
        <v>0.19</v>
      </c>
      <c r="J64" s="161">
        <f t="shared" si="7"/>
        <v>14307</v>
      </c>
      <c r="K64" s="125">
        <v>1</v>
      </c>
      <c r="L64" s="162">
        <f t="shared" si="3"/>
        <v>14307</v>
      </c>
      <c r="M64" s="125">
        <v>1</v>
      </c>
      <c r="N64" s="162">
        <f t="shared" si="4"/>
        <v>14307</v>
      </c>
      <c r="O64" s="125">
        <v>1</v>
      </c>
      <c r="P64" s="162">
        <f t="shared" si="5"/>
        <v>14307</v>
      </c>
      <c r="Q64" s="125">
        <v>1</v>
      </c>
      <c r="R64" s="162">
        <f t="shared" si="6"/>
        <v>14307</v>
      </c>
    </row>
    <row r="65" spans="2:18" x14ac:dyDescent="0.3">
      <c r="B65" s="75" t="s">
        <v>1084</v>
      </c>
      <c r="C65" s="74" t="s">
        <v>1090</v>
      </c>
      <c r="D65" s="73" t="s">
        <v>895</v>
      </c>
      <c r="E65" s="162">
        <v>30101</v>
      </c>
      <c r="F65" s="162">
        <f t="shared" si="0"/>
        <v>3010.1000000000004</v>
      </c>
      <c r="G65" s="135">
        <v>0.1</v>
      </c>
      <c r="H65" s="162">
        <f t="shared" si="1"/>
        <v>6291.1089999999995</v>
      </c>
      <c r="I65" s="71">
        <v>0.19</v>
      </c>
      <c r="J65" s="161">
        <f t="shared" si="7"/>
        <v>39402</v>
      </c>
      <c r="K65" s="125">
        <v>1</v>
      </c>
      <c r="L65" s="162">
        <f t="shared" si="3"/>
        <v>39402</v>
      </c>
      <c r="M65" s="125">
        <v>1</v>
      </c>
      <c r="N65" s="162">
        <f t="shared" si="4"/>
        <v>39402</v>
      </c>
      <c r="O65" s="125">
        <v>1</v>
      </c>
      <c r="P65" s="162">
        <f t="shared" si="5"/>
        <v>39402</v>
      </c>
      <c r="Q65" s="125">
        <v>1</v>
      </c>
      <c r="R65" s="162">
        <f t="shared" si="6"/>
        <v>39402</v>
      </c>
    </row>
    <row r="66" spans="2:18" x14ac:dyDescent="0.3">
      <c r="B66" s="75" t="s">
        <v>1084</v>
      </c>
      <c r="C66" s="74" t="s">
        <v>1089</v>
      </c>
      <c r="D66" s="73" t="s">
        <v>895</v>
      </c>
      <c r="E66" s="162">
        <v>21039</v>
      </c>
      <c r="F66" s="162">
        <f t="shared" si="0"/>
        <v>2103.9</v>
      </c>
      <c r="G66" s="135">
        <v>0.1</v>
      </c>
      <c r="H66" s="162">
        <f t="shared" si="1"/>
        <v>4397.1510000000007</v>
      </c>
      <c r="I66" s="71">
        <v>0.19</v>
      </c>
      <c r="J66" s="161">
        <f t="shared" si="7"/>
        <v>27540</v>
      </c>
      <c r="K66" s="125">
        <v>1</v>
      </c>
      <c r="L66" s="162">
        <f t="shared" si="3"/>
        <v>27540</v>
      </c>
      <c r="M66" s="125">
        <v>1</v>
      </c>
      <c r="N66" s="162">
        <f t="shared" si="4"/>
        <v>27540</v>
      </c>
      <c r="O66" s="125">
        <v>1</v>
      </c>
      <c r="P66" s="162">
        <f t="shared" si="5"/>
        <v>27540</v>
      </c>
      <c r="Q66" s="125">
        <v>1</v>
      </c>
      <c r="R66" s="162">
        <f t="shared" si="6"/>
        <v>27540</v>
      </c>
    </row>
    <row r="67" spans="2:18" x14ac:dyDescent="0.3">
      <c r="B67" s="75" t="s">
        <v>1084</v>
      </c>
      <c r="C67" s="74" t="s">
        <v>1088</v>
      </c>
      <c r="D67" s="73" t="s">
        <v>895</v>
      </c>
      <c r="E67" s="162">
        <v>34035</v>
      </c>
      <c r="F67" s="162">
        <f t="shared" ref="F67:F128" si="8">E67*G67</f>
        <v>3403.5</v>
      </c>
      <c r="G67" s="135">
        <v>0.1</v>
      </c>
      <c r="H67" s="162">
        <f t="shared" ref="H67:H128" si="9">(E67+F67)*I67</f>
        <v>7113.3150000000005</v>
      </c>
      <c r="I67" s="71">
        <v>0.19</v>
      </c>
      <c r="J67" s="161">
        <f t="shared" si="7"/>
        <v>44552</v>
      </c>
      <c r="K67" s="125">
        <v>1</v>
      </c>
      <c r="L67" s="162">
        <f t="shared" si="3"/>
        <v>44552</v>
      </c>
      <c r="M67" s="125">
        <v>1</v>
      </c>
      <c r="N67" s="162">
        <f t="shared" si="4"/>
        <v>44552</v>
      </c>
      <c r="O67" s="125">
        <v>1</v>
      </c>
      <c r="P67" s="162">
        <f t="shared" si="5"/>
        <v>44552</v>
      </c>
      <c r="Q67" s="125">
        <v>1</v>
      </c>
      <c r="R67" s="162">
        <f t="shared" si="6"/>
        <v>44552</v>
      </c>
    </row>
    <row r="68" spans="2:18" x14ac:dyDescent="0.3">
      <c r="B68" s="75" t="s">
        <v>1084</v>
      </c>
      <c r="C68" s="74" t="s">
        <v>1087</v>
      </c>
      <c r="D68" s="73" t="s">
        <v>895</v>
      </c>
      <c r="E68" s="162">
        <v>34009</v>
      </c>
      <c r="F68" s="162">
        <f t="shared" si="8"/>
        <v>3400.9</v>
      </c>
      <c r="G68" s="135">
        <v>0.1</v>
      </c>
      <c r="H68" s="162">
        <f t="shared" si="9"/>
        <v>7107.8810000000003</v>
      </c>
      <c r="I68" s="71">
        <v>0.19</v>
      </c>
      <c r="J68" s="161">
        <f t="shared" si="7"/>
        <v>44518</v>
      </c>
      <c r="K68" s="125"/>
      <c r="L68" s="162">
        <f t="shared" ref="L68:L129" si="10">J68*K68</f>
        <v>0</v>
      </c>
      <c r="M68" s="125"/>
      <c r="N68" s="162">
        <f t="shared" ref="N68:N129" si="11">J68*M68</f>
        <v>0</v>
      </c>
      <c r="O68" s="125"/>
      <c r="P68" s="162">
        <f t="shared" ref="P68:P129" si="12">J68*O68</f>
        <v>0</v>
      </c>
      <c r="Q68" s="125"/>
      <c r="R68" s="162">
        <f t="shared" ref="R68:R129" si="13">J68*Q68</f>
        <v>0</v>
      </c>
    </row>
    <row r="69" spans="2:18" x14ac:dyDescent="0.3">
      <c r="B69" s="75" t="s">
        <v>1084</v>
      </c>
      <c r="C69" s="74" t="s">
        <v>1086</v>
      </c>
      <c r="D69" s="73" t="s">
        <v>895</v>
      </c>
      <c r="E69" s="162">
        <v>30936</v>
      </c>
      <c r="F69" s="162">
        <f t="shared" si="8"/>
        <v>3093.6000000000004</v>
      </c>
      <c r="G69" s="135">
        <v>0.1</v>
      </c>
      <c r="H69" s="162">
        <f t="shared" si="9"/>
        <v>6465.6239999999998</v>
      </c>
      <c r="I69" s="71">
        <v>0.19</v>
      </c>
      <c r="J69" s="161">
        <f t="shared" si="7"/>
        <v>40495</v>
      </c>
      <c r="K69" s="125">
        <v>1</v>
      </c>
      <c r="L69" s="162">
        <f t="shared" si="10"/>
        <v>40495</v>
      </c>
      <c r="M69" s="125">
        <v>1</v>
      </c>
      <c r="N69" s="162">
        <f t="shared" si="11"/>
        <v>40495</v>
      </c>
      <c r="O69" s="125">
        <v>1</v>
      </c>
      <c r="P69" s="162">
        <f t="shared" si="12"/>
        <v>40495</v>
      </c>
      <c r="Q69" s="125">
        <v>1</v>
      </c>
      <c r="R69" s="162">
        <f t="shared" si="13"/>
        <v>40495</v>
      </c>
    </row>
    <row r="70" spans="2:18" x14ac:dyDescent="0.3">
      <c r="B70" s="75" t="s">
        <v>1084</v>
      </c>
      <c r="C70" s="74" t="s">
        <v>1085</v>
      </c>
      <c r="D70" s="73" t="s">
        <v>895</v>
      </c>
      <c r="E70" s="162">
        <v>123367</v>
      </c>
      <c r="F70" s="162">
        <f t="shared" si="8"/>
        <v>12336.7</v>
      </c>
      <c r="G70" s="135">
        <v>0.1</v>
      </c>
      <c r="H70" s="162">
        <f t="shared" si="9"/>
        <v>25783.703000000001</v>
      </c>
      <c r="I70" s="71">
        <v>0.19</v>
      </c>
      <c r="J70" s="161">
        <f t="shared" si="7"/>
        <v>161487</v>
      </c>
      <c r="K70" s="125"/>
      <c r="L70" s="162">
        <f t="shared" si="10"/>
        <v>0</v>
      </c>
      <c r="M70" s="125"/>
      <c r="N70" s="162">
        <f t="shared" si="11"/>
        <v>0</v>
      </c>
      <c r="O70" s="125">
        <v>1</v>
      </c>
      <c r="P70" s="162">
        <f t="shared" si="12"/>
        <v>161487</v>
      </c>
      <c r="Q70" s="125"/>
      <c r="R70" s="162">
        <f t="shared" si="13"/>
        <v>0</v>
      </c>
    </row>
    <row r="71" spans="2:18" x14ac:dyDescent="0.3">
      <c r="B71" s="75" t="s">
        <v>1084</v>
      </c>
      <c r="C71" s="74" t="s">
        <v>1083</v>
      </c>
      <c r="D71" s="73" t="s">
        <v>895</v>
      </c>
      <c r="E71" s="162">
        <v>31598</v>
      </c>
      <c r="F71" s="162">
        <f t="shared" si="8"/>
        <v>3159.8</v>
      </c>
      <c r="G71" s="135">
        <v>0.1</v>
      </c>
      <c r="H71" s="162">
        <f t="shared" si="9"/>
        <v>6603.9820000000009</v>
      </c>
      <c r="I71" s="71">
        <v>0.19</v>
      </c>
      <c r="J71" s="161">
        <f t="shared" si="7"/>
        <v>41362</v>
      </c>
      <c r="K71" s="125">
        <v>15</v>
      </c>
      <c r="L71" s="162">
        <f t="shared" si="10"/>
        <v>620430</v>
      </c>
      <c r="M71" s="125">
        <v>42</v>
      </c>
      <c r="N71" s="162">
        <f t="shared" si="11"/>
        <v>1737204</v>
      </c>
      <c r="O71" s="125">
        <v>84</v>
      </c>
      <c r="P71" s="162">
        <f t="shared" si="12"/>
        <v>3474408</v>
      </c>
      <c r="Q71" s="125">
        <v>15</v>
      </c>
      <c r="R71" s="162">
        <f t="shared" si="13"/>
        <v>620430</v>
      </c>
    </row>
    <row r="72" spans="2:18" x14ac:dyDescent="0.3">
      <c r="B72" s="67" t="s">
        <v>1079</v>
      </c>
      <c r="C72" s="66" t="s">
        <v>1082</v>
      </c>
      <c r="D72" s="65" t="s">
        <v>895</v>
      </c>
      <c r="E72" s="166">
        <v>1508581</v>
      </c>
      <c r="F72" s="166">
        <f t="shared" si="8"/>
        <v>150858.1</v>
      </c>
      <c r="G72" s="139">
        <v>0.1</v>
      </c>
      <c r="H72" s="166">
        <f t="shared" si="9"/>
        <v>315293.429</v>
      </c>
      <c r="I72" s="63">
        <v>0.19</v>
      </c>
      <c r="J72" s="166">
        <f>ROUND(E72+F72+H72,0)</f>
        <v>1974733</v>
      </c>
      <c r="K72" s="126"/>
      <c r="L72" s="166">
        <f t="shared" si="10"/>
        <v>0</v>
      </c>
      <c r="M72" s="126">
        <v>1</v>
      </c>
      <c r="N72" s="166">
        <f t="shared" si="11"/>
        <v>1974733</v>
      </c>
      <c r="O72" s="126">
        <v>1</v>
      </c>
      <c r="P72" s="166">
        <f t="shared" si="12"/>
        <v>1974733</v>
      </c>
      <c r="Q72" s="126"/>
      <c r="R72" s="166">
        <f t="shared" si="13"/>
        <v>0</v>
      </c>
    </row>
    <row r="73" spans="2:18" x14ac:dyDescent="0.3">
      <c r="B73" s="67" t="s">
        <v>1079</v>
      </c>
      <c r="C73" s="66" t="s">
        <v>1081</v>
      </c>
      <c r="D73" s="65" t="s">
        <v>895</v>
      </c>
      <c r="E73" s="166">
        <v>1308673</v>
      </c>
      <c r="F73" s="166">
        <f t="shared" si="8"/>
        <v>130867.3</v>
      </c>
      <c r="G73" s="139">
        <v>0.1</v>
      </c>
      <c r="H73" s="166">
        <f t="shared" si="9"/>
        <v>273512.65700000001</v>
      </c>
      <c r="I73" s="63">
        <v>0.19</v>
      </c>
      <c r="J73" s="166">
        <f t="shared" ref="J73:J75" si="14">ROUND(E73+F73+H73,0)</f>
        <v>1713053</v>
      </c>
      <c r="K73" s="126"/>
      <c r="L73" s="166">
        <f t="shared" si="10"/>
        <v>0</v>
      </c>
      <c r="M73" s="126">
        <v>1</v>
      </c>
      <c r="N73" s="166">
        <f t="shared" si="11"/>
        <v>1713053</v>
      </c>
      <c r="O73" s="126">
        <v>1</v>
      </c>
      <c r="P73" s="166">
        <f t="shared" si="12"/>
        <v>1713053</v>
      </c>
      <c r="Q73" s="126"/>
      <c r="R73" s="166">
        <f t="shared" si="13"/>
        <v>0</v>
      </c>
    </row>
    <row r="74" spans="2:18" x14ac:dyDescent="0.3">
      <c r="B74" s="67" t="s">
        <v>1079</v>
      </c>
      <c r="C74" s="66" t="s">
        <v>1080</v>
      </c>
      <c r="D74" s="65" t="s">
        <v>895</v>
      </c>
      <c r="E74" s="166">
        <v>711111</v>
      </c>
      <c r="F74" s="166">
        <f t="shared" si="8"/>
        <v>71111.100000000006</v>
      </c>
      <c r="G74" s="139">
        <v>0.1</v>
      </c>
      <c r="H74" s="166">
        <f t="shared" si="9"/>
        <v>148622.19899999999</v>
      </c>
      <c r="I74" s="63">
        <v>0.19</v>
      </c>
      <c r="J74" s="166">
        <f t="shared" si="14"/>
        <v>930844</v>
      </c>
      <c r="K74" s="126"/>
      <c r="L74" s="166">
        <f t="shared" si="10"/>
        <v>0</v>
      </c>
      <c r="M74" s="126">
        <v>1</v>
      </c>
      <c r="N74" s="166">
        <f t="shared" si="11"/>
        <v>930844</v>
      </c>
      <c r="O74" s="126">
        <v>1</v>
      </c>
      <c r="P74" s="166">
        <f t="shared" si="12"/>
        <v>930844</v>
      </c>
      <c r="Q74" s="126"/>
      <c r="R74" s="166">
        <f t="shared" si="13"/>
        <v>0</v>
      </c>
    </row>
    <row r="75" spans="2:18" x14ac:dyDescent="0.3">
      <c r="B75" s="67" t="s">
        <v>1079</v>
      </c>
      <c r="C75" s="66" t="s">
        <v>1078</v>
      </c>
      <c r="D75" s="65" t="s">
        <v>895</v>
      </c>
      <c r="E75" s="166">
        <v>572207</v>
      </c>
      <c r="F75" s="166">
        <f t="shared" si="8"/>
        <v>57220.700000000004</v>
      </c>
      <c r="G75" s="139">
        <v>0.1</v>
      </c>
      <c r="H75" s="166">
        <f t="shared" si="9"/>
        <v>119591.26299999999</v>
      </c>
      <c r="I75" s="63">
        <v>0.19</v>
      </c>
      <c r="J75" s="166">
        <f t="shared" si="14"/>
        <v>749019</v>
      </c>
      <c r="K75" s="126"/>
      <c r="L75" s="166">
        <f t="shared" si="10"/>
        <v>0</v>
      </c>
      <c r="M75" s="126">
        <v>1</v>
      </c>
      <c r="N75" s="166">
        <f t="shared" si="11"/>
        <v>749019</v>
      </c>
      <c r="O75" s="126">
        <v>1</v>
      </c>
      <c r="P75" s="166">
        <f t="shared" si="12"/>
        <v>749019</v>
      </c>
      <c r="Q75" s="126"/>
      <c r="R75" s="166">
        <f t="shared" si="13"/>
        <v>0</v>
      </c>
    </row>
    <row r="76" spans="2:18" x14ac:dyDescent="0.3">
      <c r="B76" s="59" t="s">
        <v>1072</v>
      </c>
      <c r="C76" s="58" t="s">
        <v>1077</v>
      </c>
      <c r="D76" s="57" t="s">
        <v>895</v>
      </c>
      <c r="E76" s="167">
        <v>1390220</v>
      </c>
      <c r="F76" s="167">
        <f t="shared" si="8"/>
        <v>111217.60000000001</v>
      </c>
      <c r="G76" s="140">
        <v>0.08</v>
      </c>
      <c r="H76" s="167">
        <f t="shared" si="9"/>
        <v>285273.14400000003</v>
      </c>
      <c r="I76" s="55">
        <v>0.19</v>
      </c>
      <c r="J76" s="167">
        <f>ROUND(E76+F76+H76,0)</f>
        <v>1786711</v>
      </c>
      <c r="K76" s="127">
        <v>1</v>
      </c>
      <c r="L76" s="167">
        <f t="shared" si="10"/>
        <v>1786711</v>
      </c>
      <c r="M76" s="127">
        <v>1</v>
      </c>
      <c r="N76" s="167">
        <f t="shared" si="11"/>
        <v>1786711</v>
      </c>
      <c r="O76" s="127">
        <v>1</v>
      </c>
      <c r="P76" s="167">
        <f t="shared" si="12"/>
        <v>1786711</v>
      </c>
      <c r="Q76" s="127">
        <v>1</v>
      </c>
      <c r="R76" s="167">
        <f t="shared" si="13"/>
        <v>1786711</v>
      </c>
    </row>
    <row r="77" spans="2:18" x14ac:dyDescent="0.3">
      <c r="B77" s="59" t="s">
        <v>1072</v>
      </c>
      <c r="C77" s="58" t="s">
        <v>1076</v>
      </c>
      <c r="D77" s="57" t="s">
        <v>895</v>
      </c>
      <c r="E77" s="167">
        <v>738277</v>
      </c>
      <c r="F77" s="167">
        <f t="shared" si="8"/>
        <v>59062.16</v>
      </c>
      <c r="G77" s="140">
        <v>0.08</v>
      </c>
      <c r="H77" s="167">
        <f t="shared" si="9"/>
        <v>151494.44040000002</v>
      </c>
      <c r="I77" s="55">
        <v>0.19</v>
      </c>
      <c r="J77" s="167">
        <f t="shared" ref="J77:J81" si="15">ROUND(E77+F77+H77,0)</f>
        <v>948834</v>
      </c>
      <c r="K77" s="127"/>
      <c r="L77" s="167">
        <f t="shared" si="10"/>
        <v>0</v>
      </c>
      <c r="M77" s="127"/>
      <c r="N77" s="167">
        <f t="shared" si="11"/>
        <v>0</v>
      </c>
      <c r="O77" s="127"/>
      <c r="P77" s="167">
        <f t="shared" si="12"/>
        <v>0</v>
      </c>
      <c r="Q77" s="127"/>
      <c r="R77" s="167">
        <f t="shared" si="13"/>
        <v>0</v>
      </c>
    </row>
    <row r="78" spans="2:18" x14ac:dyDescent="0.3">
      <c r="B78" s="59" t="s">
        <v>1072</v>
      </c>
      <c r="C78" s="58" t="s">
        <v>1075</v>
      </c>
      <c r="D78" s="57" t="s">
        <v>895</v>
      </c>
      <c r="E78" s="167">
        <v>314958</v>
      </c>
      <c r="F78" s="167">
        <f t="shared" si="8"/>
        <v>25196.639999999999</v>
      </c>
      <c r="G78" s="140">
        <v>0.08</v>
      </c>
      <c r="H78" s="167">
        <f t="shared" si="9"/>
        <v>64629.381600000001</v>
      </c>
      <c r="I78" s="55">
        <v>0.19</v>
      </c>
      <c r="J78" s="167">
        <f t="shared" si="15"/>
        <v>404784</v>
      </c>
      <c r="K78" s="127"/>
      <c r="L78" s="167">
        <f t="shared" si="10"/>
        <v>0</v>
      </c>
      <c r="M78" s="127"/>
      <c r="N78" s="167">
        <f t="shared" si="11"/>
        <v>0</v>
      </c>
      <c r="O78" s="127"/>
      <c r="P78" s="167">
        <f t="shared" si="12"/>
        <v>0</v>
      </c>
      <c r="Q78" s="127"/>
      <c r="R78" s="167">
        <f t="shared" si="13"/>
        <v>0</v>
      </c>
    </row>
    <row r="79" spans="2:18" x14ac:dyDescent="0.3">
      <c r="B79" s="59" t="s">
        <v>1072</v>
      </c>
      <c r="C79" s="58" t="s">
        <v>1074</v>
      </c>
      <c r="D79" s="57" t="s">
        <v>895</v>
      </c>
      <c r="E79" s="167">
        <v>3474518</v>
      </c>
      <c r="F79" s="167">
        <f t="shared" si="8"/>
        <v>277961.44</v>
      </c>
      <c r="G79" s="140">
        <v>0.08</v>
      </c>
      <c r="H79" s="167">
        <f t="shared" si="9"/>
        <v>712971.09360000002</v>
      </c>
      <c r="I79" s="55">
        <v>0.19</v>
      </c>
      <c r="J79" s="167">
        <f t="shared" si="15"/>
        <v>4465451</v>
      </c>
      <c r="K79" s="127"/>
      <c r="L79" s="167">
        <f t="shared" si="10"/>
        <v>0</v>
      </c>
      <c r="M79" s="127"/>
      <c r="N79" s="167">
        <f t="shared" si="11"/>
        <v>0</v>
      </c>
      <c r="O79" s="127"/>
      <c r="P79" s="167">
        <f t="shared" si="12"/>
        <v>0</v>
      </c>
      <c r="Q79" s="127"/>
      <c r="R79" s="167">
        <f t="shared" si="13"/>
        <v>0</v>
      </c>
    </row>
    <row r="80" spans="2:18" x14ac:dyDescent="0.3">
      <c r="B80" s="59" t="s">
        <v>1072</v>
      </c>
      <c r="C80" s="58" t="s">
        <v>1073</v>
      </c>
      <c r="D80" s="57" t="s">
        <v>895</v>
      </c>
      <c r="E80" s="167">
        <v>291618</v>
      </c>
      <c r="F80" s="167">
        <f t="shared" si="8"/>
        <v>23329.439999999999</v>
      </c>
      <c r="G80" s="140">
        <v>0.08</v>
      </c>
      <c r="H80" s="167">
        <f t="shared" si="9"/>
        <v>59840.013599999998</v>
      </c>
      <c r="I80" s="55">
        <v>0.19</v>
      </c>
      <c r="J80" s="167">
        <f t="shared" si="15"/>
        <v>374787</v>
      </c>
      <c r="K80" s="127">
        <v>2</v>
      </c>
      <c r="L80" s="167">
        <f t="shared" si="10"/>
        <v>749574</v>
      </c>
      <c r="M80" s="127">
        <v>2</v>
      </c>
      <c r="N80" s="167">
        <f t="shared" si="11"/>
        <v>749574</v>
      </c>
      <c r="O80" s="127">
        <v>2</v>
      </c>
      <c r="P80" s="167">
        <f t="shared" si="12"/>
        <v>749574</v>
      </c>
      <c r="Q80" s="127"/>
      <c r="R80" s="167">
        <f t="shared" si="13"/>
        <v>0</v>
      </c>
    </row>
    <row r="81" spans="2:18" x14ac:dyDescent="0.3">
      <c r="B81" s="59" t="s">
        <v>1072</v>
      </c>
      <c r="C81" s="58" t="s">
        <v>1071</v>
      </c>
      <c r="D81" s="57" t="s">
        <v>895</v>
      </c>
      <c r="E81" s="167">
        <v>6011699</v>
      </c>
      <c r="F81" s="167">
        <f t="shared" si="8"/>
        <v>480935.92</v>
      </c>
      <c r="G81" s="140">
        <v>0.08</v>
      </c>
      <c r="H81" s="167">
        <f t="shared" si="9"/>
        <v>1233600.6348000001</v>
      </c>
      <c r="I81" s="55">
        <v>0.19</v>
      </c>
      <c r="J81" s="167">
        <f t="shared" si="15"/>
        <v>7726236</v>
      </c>
      <c r="K81" s="127"/>
      <c r="L81" s="167">
        <f t="shared" si="10"/>
        <v>0</v>
      </c>
      <c r="M81" s="127"/>
      <c r="N81" s="167">
        <f t="shared" si="11"/>
        <v>0</v>
      </c>
      <c r="O81" s="127"/>
      <c r="P81" s="167">
        <f t="shared" si="12"/>
        <v>0</v>
      </c>
      <c r="Q81" s="127"/>
      <c r="R81" s="167">
        <f t="shared" si="13"/>
        <v>0</v>
      </c>
    </row>
    <row r="82" spans="2:18" x14ac:dyDescent="0.3">
      <c r="B82" s="46" t="s">
        <v>1062</v>
      </c>
      <c r="C82" s="45" t="s">
        <v>1070</v>
      </c>
      <c r="D82" s="44" t="s">
        <v>895</v>
      </c>
      <c r="E82" s="168">
        <v>181380</v>
      </c>
      <c r="F82" s="168">
        <f t="shared" si="8"/>
        <v>18138</v>
      </c>
      <c r="G82" s="141">
        <v>0.1</v>
      </c>
      <c r="H82" s="168">
        <f t="shared" si="9"/>
        <v>37908.42</v>
      </c>
      <c r="I82" s="42">
        <v>0.19</v>
      </c>
      <c r="J82" s="168">
        <f>ROUND(E82+F82+H82,0)</f>
        <v>237426</v>
      </c>
      <c r="K82" s="128"/>
      <c r="L82" s="168">
        <f t="shared" si="10"/>
        <v>0</v>
      </c>
      <c r="M82" s="128"/>
      <c r="N82" s="168">
        <f t="shared" si="11"/>
        <v>0</v>
      </c>
      <c r="O82" s="128"/>
      <c r="P82" s="168">
        <f t="shared" si="12"/>
        <v>0</v>
      </c>
      <c r="Q82" s="128"/>
      <c r="R82" s="168">
        <f t="shared" si="13"/>
        <v>0</v>
      </c>
    </row>
    <row r="83" spans="2:18" x14ac:dyDescent="0.3">
      <c r="B83" s="46" t="s">
        <v>1062</v>
      </c>
      <c r="C83" s="51" t="s">
        <v>1069</v>
      </c>
      <c r="D83" s="50" t="s">
        <v>895</v>
      </c>
      <c r="E83" s="169">
        <v>176880</v>
      </c>
      <c r="F83" s="169">
        <f t="shared" si="8"/>
        <v>17688</v>
      </c>
      <c r="G83" s="142">
        <v>0.1</v>
      </c>
      <c r="H83" s="169">
        <f t="shared" si="9"/>
        <v>36967.919999999998</v>
      </c>
      <c r="I83" s="48">
        <v>0.19</v>
      </c>
      <c r="J83" s="168">
        <f t="shared" ref="J83:J90" si="16">ROUND(E83+F83+H83,0)</f>
        <v>231536</v>
      </c>
      <c r="K83" s="128">
        <v>8</v>
      </c>
      <c r="L83" s="169">
        <f t="shared" si="10"/>
        <v>1852288</v>
      </c>
      <c r="M83" s="128">
        <v>21</v>
      </c>
      <c r="N83" s="169">
        <f t="shared" si="11"/>
        <v>4862256</v>
      </c>
      <c r="O83" s="128">
        <v>84</v>
      </c>
      <c r="P83" s="169">
        <f t="shared" si="12"/>
        <v>19449024</v>
      </c>
      <c r="Q83" s="128">
        <v>8</v>
      </c>
      <c r="R83" s="169">
        <f t="shared" si="13"/>
        <v>1852288</v>
      </c>
    </row>
    <row r="84" spans="2:18" x14ac:dyDescent="0.3">
      <c r="B84" s="46" t="s">
        <v>1062</v>
      </c>
      <c r="C84" s="45" t="s">
        <v>1068</v>
      </c>
      <c r="D84" s="44" t="s">
        <v>895</v>
      </c>
      <c r="E84" s="168">
        <v>292397</v>
      </c>
      <c r="F84" s="168">
        <f t="shared" si="8"/>
        <v>29239.7</v>
      </c>
      <c r="G84" s="141">
        <v>0.1</v>
      </c>
      <c r="H84" s="168">
        <f t="shared" si="9"/>
        <v>61110.973000000005</v>
      </c>
      <c r="I84" s="42">
        <v>0.19</v>
      </c>
      <c r="J84" s="168">
        <f t="shared" si="16"/>
        <v>382748</v>
      </c>
      <c r="K84" s="128"/>
      <c r="L84" s="168">
        <f t="shared" si="10"/>
        <v>0</v>
      </c>
      <c r="M84" s="128"/>
      <c r="N84" s="168">
        <f t="shared" si="11"/>
        <v>0</v>
      </c>
      <c r="O84" s="128">
        <v>1</v>
      </c>
      <c r="P84" s="168">
        <f t="shared" si="12"/>
        <v>382748</v>
      </c>
      <c r="Q84" s="128"/>
      <c r="R84" s="168">
        <f t="shared" si="13"/>
        <v>0</v>
      </c>
    </row>
    <row r="85" spans="2:18" x14ac:dyDescent="0.3">
      <c r="B85" s="46" t="s">
        <v>1062</v>
      </c>
      <c r="C85" s="45" t="s">
        <v>1067</v>
      </c>
      <c r="D85" s="44" t="s">
        <v>895</v>
      </c>
      <c r="E85" s="168">
        <v>156421</v>
      </c>
      <c r="F85" s="168">
        <f t="shared" si="8"/>
        <v>15642.1</v>
      </c>
      <c r="G85" s="141">
        <v>0.1</v>
      </c>
      <c r="H85" s="168">
        <f t="shared" si="9"/>
        <v>32691.989000000001</v>
      </c>
      <c r="I85" s="42">
        <v>0.19</v>
      </c>
      <c r="J85" s="168">
        <f t="shared" si="16"/>
        <v>204755</v>
      </c>
      <c r="K85" s="128"/>
      <c r="L85" s="168">
        <f t="shared" si="10"/>
        <v>0</v>
      </c>
      <c r="M85" s="128"/>
      <c r="N85" s="168">
        <f t="shared" si="11"/>
        <v>0</v>
      </c>
      <c r="O85" s="128"/>
      <c r="P85" s="168">
        <f t="shared" si="12"/>
        <v>0</v>
      </c>
      <c r="Q85" s="128"/>
      <c r="R85" s="168">
        <f t="shared" si="13"/>
        <v>0</v>
      </c>
    </row>
    <row r="86" spans="2:18" x14ac:dyDescent="0.3">
      <c r="B86" s="46" t="s">
        <v>1062</v>
      </c>
      <c r="C86" s="45" t="s">
        <v>1066</v>
      </c>
      <c r="D86" s="44" t="s">
        <v>895</v>
      </c>
      <c r="E86" s="168">
        <v>163983</v>
      </c>
      <c r="F86" s="168">
        <f t="shared" si="8"/>
        <v>16398.3</v>
      </c>
      <c r="G86" s="141">
        <v>0.1</v>
      </c>
      <c r="H86" s="168">
        <f t="shared" si="9"/>
        <v>34272.447</v>
      </c>
      <c r="I86" s="42">
        <v>0.19</v>
      </c>
      <c r="J86" s="168">
        <f t="shared" si="16"/>
        <v>214654</v>
      </c>
      <c r="K86" s="128"/>
      <c r="L86" s="168">
        <f t="shared" si="10"/>
        <v>0</v>
      </c>
      <c r="M86" s="128"/>
      <c r="N86" s="168">
        <f t="shared" si="11"/>
        <v>0</v>
      </c>
      <c r="O86" s="128"/>
      <c r="P86" s="168">
        <f t="shared" si="12"/>
        <v>0</v>
      </c>
      <c r="Q86" s="128"/>
      <c r="R86" s="168">
        <f t="shared" si="13"/>
        <v>0</v>
      </c>
    </row>
    <row r="87" spans="2:18" x14ac:dyDescent="0.3">
      <c r="B87" s="46" t="s">
        <v>1062</v>
      </c>
      <c r="C87" s="45" t="s">
        <v>1065</v>
      </c>
      <c r="D87" s="44" t="s">
        <v>895</v>
      </c>
      <c r="E87" s="168">
        <v>67688</v>
      </c>
      <c r="F87" s="168">
        <f t="shared" si="8"/>
        <v>6768.8</v>
      </c>
      <c r="G87" s="141">
        <v>0.1</v>
      </c>
      <c r="H87" s="168">
        <f t="shared" si="9"/>
        <v>14146.792000000001</v>
      </c>
      <c r="I87" s="42">
        <v>0.19</v>
      </c>
      <c r="J87" s="168">
        <f t="shared" si="16"/>
        <v>88604</v>
      </c>
      <c r="K87" s="128">
        <v>1</v>
      </c>
      <c r="L87" s="168">
        <f t="shared" si="10"/>
        <v>88604</v>
      </c>
      <c r="M87" s="128">
        <v>1</v>
      </c>
      <c r="N87" s="168">
        <f t="shared" si="11"/>
        <v>88604</v>
      </c>
      <c r="O87" s="128">
        <v>5</v>
      </c>
      <c r="P87" s="168">
        <f t="shared" si="12"/>
        <v>443020</v>
      </c>
      <c r="Q87" s="128">
        <v>1</v>
      </c>
      <c r="R87" s="168">
        <f t="shared" si="13"/>
        <v>88604</v>
      </c>
    </row>
    <row r="88" spans="2:18" x14ac:dyDescent="0.3">
      <c r="B88" s="46" t="s">
        <v>1062</v>
      </c>
      <c r="C88" s="45" t="s">
        <v>1064</v>
      </c>
      <c r="D88" s="44" t="s">
        <v>895</v>
      </c>
      <c r="E88" s="168">
        <v>212704</v>
      </c>
      <c r="F88" s="168">
        <f t="shared" si="8"/>
        <v>21270.400000000001</v>
      </c>
      <c r="G88" s="141">
        <v>0.1</v>
      </c>
      <c r="H88" s="168">
        <f t="shared" si="9"/>
        <v>44455.135999999999</v>
      </c>
      <c r="I88" s="42">
        <v>0.19</v>
      </c>
      <c r="J88" s="168">
        <f t="shared" si="16"/>
        <v>278430</v>
      </c>
      <c r="K88" s="128"/>
      <c r="L88" s="168">
        <f t="shared" si="10"/>
        <v>0</v>
      </c>
      <c r="M88" s="128"/>
      <c r="N88" s="168">
        <f t="shared" si="11"/>
        <v>0</v>
      </c>
      <c r="O88" s="128"/>
      <c r="P88" s="168">
        <f t="shared" si="12"/>
        <v>0</v>
      </c>
      <c r="Q88" s="128"/>
      <c r="R88" s="168">
        <f t="shared" si="13"/>
        <v>0</v>
      </c>
    </row>
    <row r="89" spans="2:18" x14ac:dyDescent="0.3">
      <c r="B89" s="46" t="s">
        <v>1062</v>
      </c>
      <c r="C89" s="45" t="s">
        <v>1063</v>
      </c>
      <c r="D89" s="44" t="s">
        <v>895</v>
      </c>
      <c r="E89" s="168">
        <v>78051</v>
      </c>
      <c r="F89" s="168">
        <f t="shared" si="8"/>
        <v>7805.1</v>
      </c>
      <c r="G89" s="141">
        <v>0.1</v>
      </c>
      <c r="H89" s="168">
        <f t="shared" si="9"/>
        <v>16312.659000000001</v>
      </c>
      <c r="I89" s="42">
        <v>0.19</v>
      </c>
      <c r="J89" s="168">
        <f t="shared" si="16"/>
        <v>102169</v>
      </c>
      <c r="K89" s="128">
        <v>15</v>
      </c>
      <c r="L89" s="168">
        <f t="shared" si="10"/>
        <v>1532535</v>
      </c>
      <c r="M89" s="128">
        <v>42</v>
      </c>
      <c r="N89" s="168">
        <f t="shared" si="11"/>
        <v>4291098</v>
      </c>
      <c r="O89" s="128">
        <v>84</v>
      </c>
      <c r="P89" s="168">
        <f t="shared" si="12"/>
        <v>8582196</v>
      </c>
      <c r="Q89" s="128">
        <v>15</v>
      </c>
      <c r="R89" s="168">
        <f t="shared" si="13"/>
        <v>1532535</v>
      </c>
    </row>
    <row r="90" spans="2:18" x14ac:dyDescent="0.3">
      <c r="B90" s="46" t="s">
        <v>1062</v>
      </c>
      <c r="C90" s="45" t="s">
        <v>1061</v>
      </c>
      <c r="D90" s="44" t="s">
        <v>895</v>
      </c>
      <c r="E90" s="168">
        <v>80506</v>
      </c>
      <c r="F90" s="168">
        <f t="shared" si="8"/>
        <v>8050.6</v>
      </c>
      <c r="G90" s="141">
        <v>0.1</v>
      </c>
      <c r="H90" s="168">
        <f t="shared" si="9"/>
        <v>16825.754000000001</v>
      </c>
      <c r="I90" s="42">
        <v>0.19</v>
      </c>
      <c r="J90" s="168">
        <f t="shared" si="16"/>
        <v>105382</v>
      </c>
      <c r="K90" s="128"/>
      <c r="L90" s="168">
        <f t="shared" si="10"/>
        <v>0</v>
      </c>
      <c r="M90" s="128"/>
      <c r="N90" s="168">
        <f t="shared" si="11"/>
        <v>0</v>
      </c>
      <c r="O90" s="128"/>
      <c r="P90" s="168">
        <f t="shared" si="12"/>
        <v>0</v>
      </c>
      <c r="Q90" s="128"/>
      <c r="R90" s="168">
        <f t="shared" si="13"/>
        <v>0</v>
      </c>
    </row>
    <row r="91" spans="2:18" x14ac:dyDescent="0.3">
      <c r="B91" s="38" t="s">
        <v>1035</v>
      </c>
      <c r="C91" s="37" t="s">
        <v>1060</v>
      </c>
      <c r="D91" s="36" t="s">
        <v>895</v>
      </c>
      <c r="E91" s="170">
        <v>91644</v>
      </c>
      <c r="F91" s="170">
        <f t="shared" si="8"/>
        <v>9164.4</v>
      </c>
      <c r="G91" s="143">
        <v>0.1</v>
      </c>
      <c r="H91" s="170">
        <f t="shared" si="9"/>
        <v>19153.595999999998</v>
      </c>
      <c r="I91" s="34">
        <v>0.19</v>
      </c>
      <c r="J91" s="170">
        <f>ROUND(E91+F91+H91,0)</f>
        <v>119962</v>
      </c>
      <c r="K91" s="129">
        <v>2</v>
      </c>
      <c r="L91" s="170">
        <f t="shared" si="10"/>
        <v>239924</v>
      </c>
      <c r="M91" s="129">
        <v>2</v>
      </c>
      <c r="N91" s="170">
        <f t="shared" si="11"/>
        <v>239924</v>
      </c>
      <c r="O91" s="129">
        <v>4</v>
      </c>
      <c r="P91" s="170">
        <f t="shared" si="12"/>
        <v>479848</v>
      </c>
      <c r="Q91" s="129">
        <v>2</v>
      </c>
      <c r="R91" s="170">
        <f t="shared" si="13"/>
        <v>239924</v>
      </c>
    </row>
    <row r="92" spans="2:18" x14ac:dyDescent="0.3">
      <c r="B92" s="38" t="s">
        <v>1035</v>
      </c>
      <c r="C92" s="37" t="s">
        <v>1059</v>
      </c>
      <c r="D92" s="36" t="s">
        <v>895</v>
      </c>
      <c r="E92" s="170">
        <v>627408</v>
      </c>
      <c r="F92" s="170">
        <f t="shared" si="8"/>
        <v>62740.800000000003</v>
      </c>
      <c r="G92" s="143">
        <v>0.1</v>
      </c>
      <c r="H92" s="170">
        <f t="shared" si="9"/>
        <v>131128.272</v>
      </c>
      <c r="I92" s="34">
        <v>0.19</v>
      </c>
      <c r="J92" s="170">
        <f t="shared" ref="J92:J119" si="17">ROUND(E92+F92+H92,0)</f>
        <v>821277</v>
      </c>
      <c r="K92" s="129"/>
      <c r="L92" s="170">
        <f t="shared" si="10"/>
        <v>0</v>
      </c>
      <c r="M92" s="129"/>
      <c r="N92" s="170">
        <f t="shared" si="11"/>
        <v>0</v>
      </c>
      <c r="O92" s="129"/>
      <c r="P92" s="170">
        <f t="shared" si="12"/>
        <v>0</v>
      </c>
      <c r="Q92" s="129"/>
      <c r="R92" s="170">
        <f t="shared" si="13"/>
        <v>0</v>
      </c>
    </row>
    <row r="93" spans="2:18" x14ac:dyDescent="0.3">
      <c r="B93" s="38" t="s">
        <v>1035</v>
      </c>
      <c r="C93" s="37" t="s">
        <v>1058</v>
      </c>
      <c r="D93" s="36" t="s">
        <v>895</v>
      </c>
      <c r="E93" s="170">
        <v>1725506</v>
      </c>
      <c r="F93" s="170">
        <f t="shared" si="8"/>
        <v>172550.6</v>
      </c>
      <c r="G93" s="143">
        <v>0.1</v>
      </c>
      <c r="H93" s="170">
        <f t="shared" si="9"/>
        <v>360630.75400000002</v>
      </c>
      <c r="I93" s="34">
        <v>0.19</v>
      </c>
      <c r="J93" s="170">
        <f t="shared" si="17"/>
        <v>2258687</v>
      </c>
      <c r="K93" s="129"/>
      <c r="L93" s="170">
        <f t="shared" si="10"/>
        <v>0</v>
      </c>
      <c r="M93" s="129"/>
      <c r="N93" s="170">
        <f t="shared" si="11"/>
        <v>0</v>
      </c>
      <c r="O93" s="129"/>
      <c r="P93" s="170">
        <f t="shared" si="12"/>
        <v>0</v>
      </c>
      <c r="Q93" s="129"/>
      <c r="R93" s="170">
        <f t="shared" si="13"/>
        <v>0</v>
      </c>
    </row>
    <row r="94" spans="2:18" x14ac:dyDescent="0.3">
      <c r="B94" s="38" t="s">
        <v>1035</v>
      </c>
      <c r="C94" s="37" t="s">
        <v>1057</v>
      </c>
      <c r="D94" s="36" t="s">
        <v>895</v>
      </c>
      <c r="E94" s="170">
        <v>1847835</v>
      </c>
      <c r="F94" s="170">
        <f t="shared" si="8"/>
        <v>184783.5</v>
      </c>
      <c r="G94" s="143">
        <v>0.1</v>
      </c>
      <c r="H94" s="170">
        <f t="shared" si="9"/>
        <v>386197.51500000001</v>
      </c>
      <c r="I94" s="34">
        <v>0.19</v>
      </c>
      <c r="J94" s="170">
        <f t="shared" si="17"/>
        <v>2418816</v>
      </c>
      <c r="K94" s="129"/>
      <c r="L94" s="170">
        <f t="shared" si="10"/>
        <v>0</v>
      </c>
      <c r="M94" s="129"/>
      <c r="N94" s="170">
        <f t="shared" si="11"/>
        <v>0</v>
      </c>
      <c r="O94" s="129"/>
      <c r="P94" s="170">
        <f t="shared" si="12"/>
        <v>0</v>
      </c>
      <c r="Q94" s="129"/>
      <c r="R94" s="170">
        <f t="shared" si="13"/>
        <v>0</v>
      </c>
    </row>
    <row r="95" spans="2:18" x14ac:dyDescent="0.3">
      <c r="B95" s="38" t="s">
        <v>1035</v>
      </c>
      <c r="C95" s="37" t="s">
        <v>1056</v>
      </c>
      <c r="D95" s="36" t="s">
        <v>895</v>
      </c>
      <c r="E95" s="170">
        <v>1380889</v>
      </c>
      <c r="F95" s="170">
        <f t="shared" si="8"/>
        <v>138088.9</v>
      </c>
      <c r="G95" s="143">
        <v>0.1</v>
      </c>
      <c r="H95" s="170">
        <f t="shared" si="9"/>
        <v>288605.80099999998</v>
      </c>
      <c r="I95" s="34">
        <v>0.19</v>
      </c>
      <c r="J95" s="170">
        <f t="shared" si="17"/>
        <v>1807584</v>
      </c>
      <c r="K95" s="129"/>
      <c r="L95" s="170">
        <f t="shared" si="10"/>
        <v>0</v>
      </c>
      <c r="M95" s="129"/>
      <c r="N95" s="170">
        <f t="shared" si="11"/>
        <v>0</v>
      </c>
      <c r="O95" s="129">
        <v>1</v>
      </c>
      <c r="P95" s="170">
        <f t="shared" si="12"/>
        <v>1807584</v>
      </c>
      <c r="Q95" s="129"/>
      <c r="R95" s="170">
        <f t="shared" si="13"/>
        <v>0</v>
      </c>
    </row>
    <row r="96" spans="2:18" x14ac:dyDescent="0.3">
      <c r="B96" s="38" t="s">
        <v>1035</v>
      </c>
      <c r="C96" s="37" t="s">
        <v>1055</v>
      </c>
      <c r="D96" s="36" t="s">
        <v>895</v>
      </c>
      <c r="E96" s="170">
        <v>1051968</v>
      </c>
      <c r="F96" s="170">
        <f t="shared" si="8"/>
        <v>105196.8</v>
      </c>
      <c r="G96" s="143">
        <v>0.1</v>
      </c>
      <c r="H96" s="170">
        <f t="shared" si="9"/>
        <v>219861.31200000001</v>
      </c>
      <c r="I96" s="34">
        <v>0.19</v>
      </c>
      <c r="J96" s="170">
        <f t="shared" si="17"/>
        <v>1377026</v>
      </c>
      <c r="K96" s="129"/>
      <c r="L96" s="170">
        <f t="shared" si="10"/>
        <v>0</v>
      </c>
      <c r="M96" s="129"/>
      <c r="N96" s="170">
        <f t="shared" si="11"/>
        <v>0</v>
      </c>
      <c r="O96" s="129">
        <v>1</v>
      </c>
      <c r="P96" s="170">
        <f t="shared" si="12"/>
        <v>1377026</v>
      </c>
      <c r="Q96" s="129"/>
      <c r="R96" s="170">
        <f t="shared" si="13"/>
        <v>0</v>
      </c>
    </row>
    <row r="97" spans="2:18" x14ac:dyDescent="0.3">
      <c r="B97" s="38" t="s">
        <v>1035</v>
      </c>
      <c r="C97" s="37" t="s">
        <v>1054</v>
      </c>
      <c r="D97" s="36" t="s">
        <v>895</v>
      </c>
      <c r="E97" s="170">
        <v>898258</v>
      </c>
      <c r="F97" s="170">
        <f t="shared" si="8"/>
        <v>89825.8</v>
      </c>
      <c r="G97" s="143">
        <v>0.1</v>
      </c>
      <c r="H97" s="170">
        <f t="shared" si="9"/>
        <v>187735.92200000002</v>
      </c>
      <c r="I97" s="34">
        <v>0.19</v>
      </c>
      <c r="J97" s="170">
        <f t="shared" si="17"/>
        <v>1175820</v>
      </c>
      <c r="K97" s="129"/>
      <c r="L97" s="170">
        <f t="shared" si="10"/>
        <v>0</v>
      </c>
      <c r="M97" s="129"/>
      <c r="N97" s="170">
        <f t="shared" si="11"/>
        <v>0</v>
      </c>
      <c r="O97" s="129"/>
      <c r="P97" s="170">
        <f t="shared" si="12"/>
        <v>0</v>
      </c>
      <c r="Q97" s="129"/>
      <c r="R97" s="170">
        <f t="shared" si="13"/>
        <v>0</v>
      </c>
    </row>
    <row r="98" spans="2:18" x14ac:dyDescent="0.3">
      <c r="B98" s="38" t="s">
        <v>1035</v>
      </c>
      <c r="C98" s="37" t="s">
        <v>1053</v>
      </c>
      <c r="D98" s="36" t="s">
        <v>895</v>
      </c>
      <c r="E98" s="170">
        <v>403268</v>
      </c>
      <c r="F98" s="170">
        <f t="shared" si="8"/>
        <v>40326.800000000003</v>
      </c>
      <c r="G98" s="143">
        <v>0.1</v>
      </c>
      <c r="H98" s="170">
        <f t="shared" si="9"/>
        <v>84283.012000000002</v>
      </c>
      <c r="I98" s="34">
        <v>0.19</v>
      </c>
      <c r="J98" s="170">
        <f t="shared" si="17"/>
        <v>527878</v>
      </c>
      <c r="K98" s="129"/>
      <c r="L98" s="170">
        <f t="shared" si="10"/>
        <v>0</v>
      </c>
      <c r="M98" s="129"/>
      <c r="N98" s="170">
        <f t="shared" si="11"/>
        <v>0</v>
      </c>
      <c r="O98" s="129"/>
      <c r="P98" s="170">
        <f t="shared" si="12"/>
        <v>0</v>
      </c>
      <c r="Q98" s="129"/>
      <c r="R98" s="170">
        <f t="shared" si="13"/>
        <v>0</v>
      </c>
    </row>
    <row r="99" spans="2:18" x14ac:dyDescent="0.3">
      <c r="B99" s="38" t="s">
        <v>1035</v>
      </c>
      <c r="C99" s="37" t="s">
        <v>1052</v>
      </c>
      <c r="D99" s="36" t="s">
        <v>895</v>
      </c>
      <c r="E99" s="170">
        <v>132045</v>
      </c>
      <c r="F99" s="170">
        <f t="shared" si="8"/>
        <v>13204.5</v>
      </c>
      <c r="G99" s="143">
        <v>0.1</v>
      </c>
      <c r="H99" s="170">
        <f t="shared" si="9"/>
        <v>27597.404999999999</v>
      </c>
      <c r="I99" s="34">
        <v>0.19</v>
      </c>
      <c r="J99" s="170">
        <f t="shared" si="17"/>
        <v>172847</v>
      </c>
      <c r="K99" s="129"/>
      <c r="L99" s="170">
        <f t="shared" si="10"/>
        <v>0</v>
      </c>
      <c r="M99" s="129"/>
      <c r="N99" s="170">
        <f t="shared" si="11"/>
        <v>0</v>
      </c>
      <c r="O99" s="129">
        <v>1</v>
      </c>
      <c r="P99" s="170">
        <f t="shared" si="12"/>
        <v>172847</v>
      </c>
      <c r="Q99" s="129"/>
      <c r="R99" s="170">
        <f t="shared" si="13"/>
        <v>0</v>
      </c>
    </row>
    <row r="100" spans="2:18" x14ac:dyDescent="0.3">
      <c r="B100" s="38" t="s">
        <v>1035</v>
      </c>
      <c r="C100" s="37" t="s">
        <v>1051</v>
      </c>
      <c r="D100" s="36" t="s">
        <v>895</v>
      </c>
      <c r="E100" s="170">
        <v>404529</v>
      </c>
      <c r="F100" s="170">
        <f t="shared" si="8"/>
        <v>40452.9</v>
      </c>
      <c r="G100" s="143">
        <v>0.1</v>
      </c>
      <c r="H100" s="170">
        <f t="shared" si="9"/>
        <v>84546.561000000002</v>
      </c>
      <c r="I100" s="34">
        <v>0.19</v>
      </c>
      <c r="J100" s="170">
        <f t="shared" si="17"/>
        <v>529528</v>
      </c>
      <c r="K100" s="129"/>
      <c r="L100" s="170">
        <f t="shared" si="10"/>
        <v>0</v>
      </c>
      <c r="M100" s="129"/>
      <c r="N100" s="170">
        <f t="shared" si="11"/>
        <v>0</v>
      </c>
      <c r="O100" s="129"/>
      <c r="P100" s="170">
        <f t="shared" si="12"/>
        <v>0</v>
      </c>
      <c r="Q100" s="129"/>
      <c r="R100" s="170">
        <f t="shared" si="13"/>
        <v>0</v>
      </c>
    </row>
    <row r="101" spans="2:18" x14ac:dyDescent="0.3">
      <c r="B101" s="38" t="s">
        <v>1035</v>
      </c>
      <c r="C101" s="37" t="s">
        <v>1050</v>
      </c>
      <c r="D101" s="36" t="s">
        <v>1049</v>
      </c>
      <c r="E101" s="170">
        <v>103384</v>
      </c>
      <c r="F101" s="170">
        <f t="shared" si="8"/>
        <v>10338.400000000001</v>
      </c>
      <c r="G101" s="143">
        <v>0.1</v>
      </c>
      <c r="H101" s="170">
        <f t="shared" si="9"/>
        <v>21607.255999999998</v>
      </c>
      <c r="I101" s="34">
        <v>0.19</v>
      </c>
      <c r="J101" s="170">
        <f t="shared" si="17"/>
        <v>135330</v>
      </c>
      <c r="K101" s="129">
        <v>1</v>
      </c>
      <c r="L101" s="170">
        <f t="shared" si="10"/>
        <v>135330</v>
      </c>
      <c r="M101" s="129">
        <v>1</v>
      </c>
      <c r="N101" s="170">
        <f t="shared" si="11"/>
        <v>135330</v>
      </c>
      <c r="O101" s="129">
        <v>2</v>
      </c>
      <c r="P101" s="170">
        <f t="shared" si="12"/>
        <v>270660</v>
      </c>
      <c r="Q101" s="129">
        <v>1</v>
      </c>
      <c r="R101" s="170">
        <f t="shared" si="13"/>
        <v>135330</v>
      </c>
    </row>
    <row r="102" spans="2:18" x14ac:dyDescent="0.3">
      <c r="B102" s="38" t="s">
        <v>1035</v>
      </c>
      <c r="C102" s="37" t="s">
        <v>1048</v>
      </c>
      <c r="D102" s="36" t="s">
        <v>895</v>
      </c>
      <c r="E102" s="170">
        <v>3523371</v>
      </c>
      <c r="F102" s="170">
        <f t="shared" si="8"/>
        <v>352337.10000000003</v>
      </c>
      <c r="G102" s="143">
        <v>0.1</v>
      </c>
      <c r="H102" s="170">
        <f t="shared" si="9"/>
        <v>736384.53899999999</v>
      </c>
      <c r="I102" s="34">
        <v>0.19</v>
      </c>
      <c r="J102" s="170">
        <f t="shared" si="17"/>
        <v>4612093</v>
      </c>
      <c r="K102" s="129"/>
      <c r="L102" s="170">
        <f t="shared" si="10"/>
        <v>0</v>
      </c>
      <c r="M102" s="129"/>
      <c r="N102" s="170">
        <f t="shared" si="11"/>
        <v>0</v>
      </c>
      <c r="O102" s="129">
        <v>1</v>
      </c>
      <c r="P102" s="170">
        <f t="shared" si="12"/>
        <v>4612093</v>
      </c>
      <c r="Q102" s="129"/>
      <c r="R102" s="170">
        <f t="shared" si="13"/>
        <v>0</v>
      </c>
    </row>
    <row r="103" spans="2:18" x14ac:dyDescent="0.3">
      <c r="B103" s="38" t="s">
        <v>1035</v>
      </c>
      <c r="C103" s="37" t="s">
        <v>1047</v>
      </c>
      <c r="D103" s="36" t="s">
        <v>895</v>
      </c>
      <c r="E103" s="170">
        <v>218771</v>
      </c>
      <c r="F103" s="170">
        <f t="shared" si="8"/>
        <v>21877.100000000002</v>
      </c>
      <c r="G103" s="143">
        <v>0.1</v>
      </c>
      <c r="H103" s="170">
        <f t="shared" si="9"/>
        <v>45723.139000000003</v>
      </c>
      <c r="I103" s="34">
        <v>0.19</v>
      </c>
      <c r="J103" s="170">
        <f t="shared" si="17"/>
        <v>286371</v>
      </c>
      <c r="K103" s="129"/>
      <c r="L103" s="170">
        <f t="shared" si="10"/>
        <v>0</v>
      </c>
      <c r="M103" s="129"/>
      <c r="N103" s="170">
        <f t="shared" si="11"/>
        <v>0</v>
      </c>
      <c r="O103" s="129">
        <v>1</v>
      </c>
      <c r="P103" s="170">
        <f t="shared" si="12"/>
        <v>286371</v>
      </c>
      <c r="Q103" s="129"/>
      <c r="R103" s="170">
        <f t="shared" si="13"/>
        <v>0</v>
      </c>
    </row>
    <row r="104" spans="2:18" x14ac:dyDescent="0.3">
      <c r="B104" s="38" t="s">
        <v>1035</v>
      </c>
      <c r="C104" s="37" t="s">
        <v>1046</v>
      </c>
      <c r="D104" s="36" t="s">
        <v>895</v>
      </c>
      <c r="E104" s="170">
        <v>2269645</v>
      </c>
      <c r="F104" s="170">
        <f t="shared" si="8"/>
        <v>226964.5</v>
      </c>
      <c r="G104" s="143">
        <v>0.1</v>
      </c>
      <c r="H104" s="170">
        <f t="shared" si="9"/>
        <v>474355.80499999999</v>
      </c>
      <c r="I104" s="34">
        <v>0.19</v>
      </c>
      <c r="J104" s="170">
        <f t="shared" si="17"/>
        <v>2970965</v>
      </c>
      <c r="K104" s="129"/>
      <c r="L104" s="170">
        <f t="shared" si="10"/>
        <v>0</v>
      </c>
      <c r="M104" s="129"/>
      <c r="N104" s="170">
        <f t="shared" si="11"/>
        <v>0</v>
      </c>
      <c r="O104" s="129">
        <v>1</v>
      </c>
      <c r="P104" s="170">
        <f t="shared" si="12"/>
        <v>2970965</v>
      </c>
      <c r="Q104" s="129"/>
      <c r="R104" s="170">
        <f t="shared" si="13"/>
        <v>0</v>
      </c>
    </row>
    <row r="105" spans="2:18" x14ac:dyDescent="0.3">
      <c r="B105" s="38" t="s">
        <v>1035</v>
      </c>
      <c r="C105" s="37" t="s">
        <v>1184</v>
      </c>
      <c r="D105" s="36" t="s">
        <v>895</v>
      </c>
      <c r="E105" s="170">
        <v>732129</v>
      </c>
      <c r="F105" s="170">
        <f t="shared" si="8"/>
        <v>73212.900000000009</v>
      </c>
      <c r="G105" s="143">
        <v>0.1</v>
      </c>
      <c r="H105" s="170">
        <f t="shared" si="9"/>
        <v>153014.96100000001</v>
      </c>
      <c r="I105" s="34">
        <v>0.19</v>
      </c>
      <c r="J105" s="170">
        <f t="shared" si="17"/>
        <v>958357</v>
      </c>
      <c r="K105" s="129"/>
      <c r="L105" s="170">
        <f t="shared" si="10"/>
        <v>0</v>
      </c>
      <c r="M105" s="129"/>
      <c r="N105" s="170">
        <f t="shared" si="11"/>
        <v>0</v>
      </c>
      <c r="O105" s="129">
        <v>1</v>
      </c>
      <c r="P105" s="170">
        <f t="shared" si="12"/>
        <v>958357</v>
      </c>
      <c r="Q105" s="129"/>
      <c r="R105" s="170">
        <f t="shared" si="13"/>
        <v>0</v>
      </c>
    </row>
    <row r="106" spans="2:18" x14ac:dyDescent="0.3">
      <c r="B106" s="38" t="s">
        <v>1035</v>
      </c>
      <c r="C106" s="37" t="s">
        <v>1185</v>
      </c>
      <c r="D106" s="36" t="s">
        <v>895</v>
      </c>
      <c r="E106" s="170">
        <v>772256</v>
      </c>
      <c r="F106" s="170">
        <f t="shared" si="8"/>
        <v>77225.600000000006</v>
      </c>
      <c r="G106" s="143">
        <v>0.1</v>
      </c>
      <c r="H106" s="170">
        <f t="shared" si="9"/>
        <v>161401.50399999999</v>
      </c>
      <c r="I106" s="34">
        <v>0.19</v>
      </c>
      <c r="J106" s="170">
        <f t="shared" si="17"/>
        <v>1010883</v>
      </c>
      <c r="K106" s="129">
        <v>4</v>
      </c>
      <c r="L106" s="170">
        <f t="shared" si="10"/>
        <v>4043532</v>
      </c>
      <c r="M106" s="129">
        <v>11</v>
      </c>
      <c r="N106" s="170">
        <f t="shared" si="11"/>
        <v>11119713</v>
      </c>
      <c r="O106" s="129">
        <v>21</v>
      </c>
      <c r="P106" s="170">
        <f t="shared" si="12"/>
        <v>21228543</v>
      </c>
      <c r="Q106" s="129">
        <v>4</v>
      </c>
      <c r="R106" s="170">
        <f t="shared" si="13"/>
        <v>4043532</v>
      </c>
    </row>
    <row r="107" spans="2:18" x14ac:dyDescent="0.3">
      <c r="B107" s="38" t="s">
        <v>1035</v>
      </c>
      <c r="C107" s="37" t="s">
        <v>1045</v>
      </c>
      <c r="D107" s="36" t="s">
        <v>895</v>
      </c>
      <c r="E107" s="170">
        <v>363919</v>
      </c>
      <c r="F107" s="170">
        <f t="shared" si="8"/>
        <v>36391.9</v>
      </c>
      <c r="G107" s="143">
        <v>0.1</v>
      </c>
      <c r="H107" s="170">
        <f t="shared" si="9"/>
        <v>76059.071000000011</v>
      </c>
      <c r="I107" s="34">
        <v>0.19</v>
      </c>
      <c r="J107" s="170">
        <f t="shared" si="17"/>
        <v>476370</v>
      </c>
      <c r="K107" s="129"/>
      <c r="L107" s="170">
        <f t="shared" si="10"/>
        <v>0</v>
      </c>
      <c r="M107" s="129"/>
      <c r="N107" s="170">
        <f t="shared" si="11"/>
        <v>0</v>
      </c>
      <c r="O107" s="129"/>
      <c r="P107" s="170">
        <f t="shared" si="12"/>
        <v>0</v>
      </c>
      <c r="Q107" s="129"/>
      <c r="R107" s="170">
        <f t="shared" si="13"/>
        <v>0</v>
      </c>
    </row>
    <row r="108" spans="2:18" x14ac:dyDescent="0.3">
      <c r="B108" s="38" t="s">
        <v>1035</v>
      </c>
      <c r="C108" s="37" t="s">
        <v>1181</v>
      </c>
      <c r="D108" s="36" t="s">
        <v>895</v>
      </c>
      <c r="E108" s="170">
        <v>333213</v>
      </c>
      <c r="F108" s="170">
        <f t="shared" si="8"/>
        <v>33321.300000000003</v>
      </c>
      <c r="G108" s="143">
        <v>0.1</v>
      </c>
      <c r="H108" s="170">
        <f t="shared" si="9"/>
        <v>69641.516999999993</v>
      </c>
      <c r="I108" s="34">
        <v>0.19</v>
      </c>
      <c r="J108" s="170">
        <f t="shared" si="17"/>
        <v>436176</v>
      </c>
      <c r="K108" s="129">
        <v>15</v>
      </c>
      <c r="L108" s="170">
        <f t="shared" si="10"/>
        <v>6542640</v>
      </c>
      <c r="M108" s="129">
        <v>42</v>
      </c>
      <c r="N108" s="170">
        <f t="shared" si="11"/>
        <v>18319392</v>
      </c>
      <c r="O108" s="129">
        <v>84</v>
      </c>
      <c r="P108" s="170">
        <f t="shared" si="12"/>
        <v>36638784</v>
      </c>
      <c r="Q108" s="129">
        <v>15</v>
      </c>
      <c r="R108" s="170">
        <f t="shared" si="13"/>
        <v>6542640</v>
      </c>
    </row>
    <row r="109" spans="2:18" x14ac:dyDescent="0.3">
      <c r="B109" s="38" t="s">
        <v>1035</v>
      </c>
      <c r="C109" s="37" t="s">
        <v>1044</v>
      </c>
      <c r="D109" s="36" t="s">
        <v>895</v>
      </c>
      <c r="E109" s="170">
        <v>1004431</v>
      </c>
      <c r="F109" s="170">
        <f t="shared" si="8"/>
        <v>100443.1</v>
      </c>
      <c r="G109" s="143">
        <v>0.1</v>
      </c>
      <c r="H109" s="170">
        <f t="shared" si="9"/>
        <v>209926.07900000003</v>
      </c>
      <c r="I109" s="34">
        <v>0.19</v>
      </c>
      <c r="J109" s="170">
        <f t="shared" si="17"/>
        <v>1314800</v>
      </c>
      <c r="K109" s="129"/>
      <c r="L109" s="170">
        <f t="shared" si="10"/>
        <v>0</v>
      </c>
      <c r="M109" s="129"/>
      <c r="N109" s="170">
        <f t="shared" si="11"/>
        <v>0</v>
      </c>
      <c r="O109" s="129">
        <v>1</v>
      </c>
      <c r="P109" s="170">
        <f t="shared" si="12"/>
        <v>1314800</v>
      </c>
      <c r="Q109" s="129"/>
      <c r="R109" s="170">
        <f t="shared" si="13"/>
        <v>0</v>
      </c>
    </row>
    <row r="110" spans="2:18" x14ac:dyDescent="0.3">
      <c r="B110" s="38" t="s">
        <v>1035</v>
      </c>
      <c r="C110" s="37" t="s">
        <v>1043</v>
      </c>
      <c r="D110" s="36" t="s">
        <v>895</v>
      </c>
      <c r="E110" s="170">
        <v>165691</v>
      </c>
      <c r="F110" s="170">
        <f t="shared" si="8"/>
        <v>16569.100000000002</v>
      </c>
      <c r="G110" s="143">
        <v>0.1</v>
      </c>
      <c r="H110" s="170">
        <f t="shared" si="9"/>
        <v>34629.419000000002</v>
      </c>
      <c r="I110" s="34">
        <v>0.19</v>
      </c>
      <c r="J110" s="170">
        <f t="shared" si="17"/>
        <v>216890</v>
      </c>
      <c r="K110" s="129"/>
      <c r="L110" s="170">
        <f t="shared" si="10"/>
        <v>0</v>
      </c>
      <c r="M110" s="129"/>
      <c r="N110" s="170">
        <f t="shared" si="11"/>
        <v>0</v>
      </c>
      <c r="O110" s="129">
        <v>1</v>
      </c>
      <c r="P110" s="170">
        <f t="shared" si="12"/>
        <v>216890</v>
      </c>
      <c r="Q110" s="129"/>
      <c r="R110" s="170">
        <f t="shared" si="13"/>
        <v>0</v>
      </c>
    </row>
    <row r="111" spans="2:18" x14ac:dyDescent="0.3">
      <c r="B111" s="38" t="s">
        <v>1035</v>
      </c>
      <c r="C111" s="37" t="s">
        <v>1042</v>
      </c>
      <c r="D111" s="36" t="s">
        <v>895</v>
      </c>
      <c r="E111" s="170">
        <v>145815</v>
      </c>
      <c r="F111" s="170">
        <f t="shared" si="8"/>
        <v>14581.5</v>
      </c>
      <c r="G111" s="143">
        <v>0.1</v>
      </c>
      <c r="H111" s="170">
        <f t="shared" si="9"/>
        <v>30475.334999999999</v>
      </c>
      <c r="I111" s="34">
        <v>0.19</v>
      </c>
      <c r="J111" s="170">
        <f t="shared" si="17"/>
        <v>190872</v>
      </c>
      <c r="K111" s="129"/>
      <c r="L111" s="170">
        <f t="shared" si="10"/>
        <v>0</v>
      </c>
      <c r="M111" s="129"/>
      <c r="N111" s="170">
        <f t="shared" si="11"/>
        <v>0</v>
      </c>
      <c r="O111" s="129"/>
      <c r="P111" s="170">
        <f t="shared" si="12"/>
        <v>0</v>
      </c>
      <c r="Q111" s="129"/>
      <c r="R111" s="170">
        <f t="shared" si="13"/>
        <v>0</v>
      </c>
    </row>
    <row r="112" spans="2:18" x14ac:dyDescent="0.3">
      <c r="B112" s="38" t="s">
        <v>1035</v>
      </c>
      <c r="C112" s="37" t="s">
        <v>1041</v>
      </c>
      <c r="D112" s="36" t="s">
        <v>895</v>
      </c>
      <c r="E112" s="170">
        <v>35695</v>
      </c>
      <c r="F112" s="170">
        <f t="shared" si="8"/>
        <v>3569.5</v>
      </c>
      <c r="G112" s="143">
        <v>0.1</v>
      </c>
      <c r="H112" s="170">
        <f t="shared" si="9"/>
        <v>7460.2550000000001</v>
      </c>
      <c r="I112" s="34">
        <v>0.19</v>
      </c>
      <c r="J112" s="170">
        <f t="shared" si="17"/>
        <v>46725</v>
      </c>
      <c r="K112" s="129"/>
      <c r="L112" s="170">
        <f t="shared" si="10"/>
        <v>0</v>
      </c>
      <c r="M112" s="129"/>
      <c r="N112" s="170">
        <f t="shared" si="11"/>
        <v>0</v>
      </c>
      <c r="O112" s="129"/>
      <c r="P112" s="170">
        <f t="shared" si="12"/>
        <v>0</v>
      </c>
      <c r="Q112" s="129"/>
      <c r="R112" s="170">
        <f t="shared" si="13"/>
        <v>0</v>
      </c>
    </row>
    <row r="113" spans="2:18" x14ac:dyDescent="0.3">
      <c r="B113" s="38" t="s">
        <v>1035</v>
      </c>
      <c r="C113" s="37" t="s">
        <v>1182</v>
      </c>
      <c r="D113" s="36" t="s">
        <v>895</v>
      </c>
      <c r="E113" s="170">
        <v>288889</v>
      </c>
      <c r="F113" s="170">
        <f t="shared" si="8"/>
        <v>28888.9</v>
      </c>
      <c r="G113" s="143">
        <v>0.1</v>
      </c>
      <c r="H113" s="170">
        <f t="shared" si="9"/>
        <v>60377.801000000007</v>
      </c>
      <c r="I113" s="34">
        <v>0.19</v>
      </c>
      <c r="J113" s="170">
        <f t="shared" si="17"/>
        <v>378156</v>
      </c>
      <c r="K113" s="129"/>
      <c r="L113" s="170">
        <f t="shared" si="10"/>
        <v>0</v>
      </c>
      <c r="M113" s="129"/>
      <c r="N113" s="170">
        <f t="shared" si="11"/>
        <v>0</v>
      </c>
      <c r="O113" s="129">
        <v>6</v>
      </c>
      <c r="P113" s="170">
        <f t="shared" si="12"/>
        <v>2268936</v>
      </c>
      <c r="Q113" s="129"/>
      <c r="R113" s="170">
        <f t="shared" si="13"/>
        <v>0</v>
      </c>
    </row>
    <row r="114" spans="2:18" x14ac:dyDescent="0.3">
      <c r="B114" s="38" t="s">
        <v>1035</v>
      </c>
      <c r="C114" s="37" t="s">
        <v>1040</v>
      </c>
      <c r="D114" s="36" t="s">
        <v>895</v>
      </c>
      <c r="E114" s="170">
        <v>1532306</v>
      </c>
      <c r="F114" s="170">
        <f t="shared" si="8"/>
        <v>153230.6</v>
      </c>
      <c r="G114" s="143">
        <v>0.1</v>
      </c>
      <c r="H114" s="170">
        <f t="shared" si="9"/>
        <v>320251.95400000003</v>
      </c>
      <c r="I114" s="34">
        <v>0.19</v>
      </c>
      <c r="J114" s="170">
        <f t="shared" si="17"/>
        <v>2005789</v>
      </c>
      <c r="K114" s="129"/>
      <c r="L114" s="170">
        <f t="shared" si="10"/>
        <v>0</v>
      </c>
      <c r="M114" s="129"/>
      <c r="N114" s="170">
        <f t="shared" si="11"/>
        <v>0</v>
      </c>
      <c r="O114" s="129">
        <v>1</v>
      </c>
      <c r="P114" s="170">
        <f t="shared" si="12"/>
        <v>2005789</v>
      </c>
      <c r="Q114" s="129"/>
      <c r="R114" s="170">
        <f t="shared" si="13"/>
        <v>0</v>
      </c>
    </row>
    <row r="115" spans="2:18" x14ac:dyDescent="0.3">
      <c r="B115" s="38" t="s">
        <v>1035</v>
      </c>
      <c r="C115" s="37" t="s">
        <v>1039</v>
      </c>
      <c r="D115" s="36" t="s">
        <v>895</v>
      </c>
      <c r="E115" s="170">
        <v>1381032</v>
      </c>
      <c r="F115" s="170">
        <f t="shared" si="8"/>
        <v>138103.20000000001</v>
      </c>
      <c r="G115" s="143">
        <v>0.1</v>
      </c>
      <c r="H115" s="170">
        <f t="shared" si="9"/>
        <v>288635.68799999997</v>
      </c>
      <c r="I115" s="34">
        <v>0.19</v>
      </c>
      <c r="J115" s="170">
        <f t="shared" si="17"/>
        <v>1807771</v>
      </c>
      <c r="K115" s="129"/>
      <c r="L115" s="170">
        <f t="shared" si="10"/>
        <v>0</v>
      </c>
      <c r="M115" s="129"/>
      <c r="N115" s="170">
        <f t="shared" si="11"/>
        <v>0</v>
      </c>
      <c r="O115" s="129">
        <v>1</v>
      </c>
      <c r="P115" s="170">
        <f t="shared" si="12"/>
        <v>1807771</v>
      </c>
      <c r="Q115" s="129"/>
      <c r="R115" s="170">
        <f t="shared" si="13"/>
        <v>0</v>
      </c>
    </row>
    <row r="116" spans="2:18" x14ac:dyDescent="0.3">
      <c r="B116" s="38" t="s">
        <v>1035</v>
      </c>
      <c r="C116" s="37" t="s">
        <v>1038</v>
      </c>
      <c r="D116" s="36" t="s">
        <v>895</v>
      </c>
      <c r="E116" s="170">
        <v>2507562</v>
      </c>
      <c r="F116" s="170">
        <f t="shared" si="8"/>
        <v>250756.2</v>
      </c>
      <c r="G116" s="143">
        <v>0.1</v>
      </c>
      <c r="H116" s="170">
        <f t="shared" si="9"/>
        <v>524080.45800000004</v>
      </c>
      <c r="I116" s="34">
        <v>0.19</v>
      </c>
      <c r="J116" s="170">
        <f t="shared" si="17"/>
        <v>3282399</v>
      </c>
      <c r="K116" s="129"/>
      <c r="L116" s="170">
        <f t="shared" si="10"/>
        <v>0</v>
      </c>
      <c r="M116" s="129"/>
      <c r="N116" s="170">
        <f t="shared" si="11"/>
        <v>0</v>
      </c>
      <c r="O116" s="129">
        <v>1</v>
      </c>
      <c r="P116" s="170">
        <f t="shared" si="12"/>
        <v>3282399</v>
      </c>
      <c r="Q116" s="129"/>
      <c r="R116" s="170">
        <f t="shared" si="13"/>
        <v>0</v>
      </c>
    </row>
    <row r="117" spans="2:18" x14ac:dyDescent="0.3">
      <c r="B117" s="38" t="s">
        <v>1035</v>
      </c>
      <c r="C117" s="37" t="s">
        <v>1037</v>
      </c>
      <c r="D117" s="36" t="s">
        <v>895</v>
      </c>
      <c r="E117" s="170">
        <v>456645</v>
      </c>
      <c r="F117" s="170">
        <f t="shared" si="8"/>
        <v>45664.5</v>
      </c>
      <c r="G117" s="143">
        <v>0.1</v>
      </c>
      <c r="H117" s="170">
        <f t="shared" si="9"/>
        <v>95438.805000000008</v>
      </c>
      <c r="I117" s="34">
        <v>0.19</v>
      </c>
      <c r="J117" s="170">
        <f t="shared" si="17"/>
        <v>597748</v>
      </c>
      <c r="K117" s="129"/>
      <c r="L117" s="170">
        <f t="shared" si="10"/>
        <v>0</v>
      </c>
      <c r="M117" s="129"/>
      <c r="N117" s="170">
        <f t="shared" si="11"/>
        <v>0</v>
      </c>
      <c r="O117" s="129">
        <v>1</v>
      </c>
      <c r="P117" s="170">
        <f t="shared" si="12"/>
        <v>597748</v>
      </c>
      <c r="Q117" s="129"/>
      <c r="R117" s="170">
        <f t="shared" si="13"/>
        <v>0</v>
      </c>
    </row>
    <row r="118" spans="2:18" x14ac:dyDescent="0.3">
      <c r="B118" s="38" t="s">
        <v>1035</v>
      </c>
      <c r="C118" s="37" t="s">
        <v>1036</v>
      </c>
      <c r="D118" s="36" t="s">
        <v>895</v>
      </c>
      <c r="E118" s="170">
        <v>308694</v>
      </c>
      <c r="F118" s="170">
        <f t="shared" si="8"/>
        <v>30869.4</v>
      </c>
      <c r="G118" s="143">
        <v>0.1</v>
      </c>
      <c r="H118" s="170">
        <f t="shared" si="9"/>
        <v>64517.046000000002</v>
      </c>
      <c r="I118" s="34">
        <v>0.19</v>
      </c>
      <c r="J118" s="170">
        <f t="shared" si="17"/>
        <v>404080</v>
      </c>
      <c r="K118" s="129"/>
      <c r="L118" s="170">
        <f t="shared" si="10"/>
        <v>0</v>
      </c>
      <c r="M118" s="129"/>
      <c r="N118" s="170">
        <f t="shared" si="11"/>
        <v>0</v>
      </c>
      <c r="O118" s="129">
        <v>2</v>
      </c>
      <c r="P118" s="170">
        <f t="shared" si="12"/>
        <v>808160</v>
      </c>
      <c r="Q118" s="129"/>
      <c r="R118" s="170">
        <f t="shared" si="13"/>
        <v>0</v>
      </c>
    </row>
    <row r="119" spans="2:18" x14ac:dyDescent="0.3">
      <c r="B119" s="38" t="s">
        <v>1035</v>
      </c>
      <c r="C119" s="37" t="s">
        <v>1183</v>
      </c>
      <c r="D119" s="36" t="s">
        <v>895</v>
      </c>
      <c r="E119" s="170">
        <v>253814</v>
      </c>
      <c r="F119" s="170">
        <f t="shared" si="8"/>
        <v>25381.4</v>
      </c>
      <c r="G119" s="143">
        <v>0.1</v>
      </c>
      <c r="H119" s="170">
        <f t="shared" si="9"/>
        <v>53047.126000000004</v>
      </c>
      <c r="I119" s="34">
        <v>0.19</v>
      </c>
      <c r="J119" s="170">
        <f t="shared" si="17"/>
        <v>332243</v>
      </c>
      <c r="K119" s="129"/>
      <c r="L119" s="170">
        <f t="shared" si="10"/>
        <v>0</v>
      </c>
      <c r="M119" s="129"/>
      <c r="N119" s="170">
        <f t="shared" si="11"/>
        <v>0</v>
      </c>
      <c r="O119" s="129">
        <v>6</v>
      </c>
      <c r="P119" s="170">
        <f t="shared" si="12"/>
        <v>1993458</v>
      </c>
      <c r="Q119" s="129"/>
      <c r="R119" s="170">
        <f t="shared" si="13"/>
        <v>0</v>
      </c>
    </row>
    <row r="120" spans="2:18" x14ac:dyDescent="0.3">
      <c r="B120" s="30" t="s">
        <v>1025</v>
      </c>
      <c r="C120" s="29" t="s">
        <v>1034</v>
      </c>
      <c r="D120" s="28" t="s">
        <v>895</v>
      </c>
      <c r="E120" s="171">
        <v>109026</v>
      </c>
      <c r="F120" s="171">
        <f t="shared" si="8"/>
        <v>7631.8200000000006</v>
      </c>
      <c r="G120" s="144">
        <v>7.0000000000000007E-2</v>
      </c>
      <c r="H120" s="171">
        <f t="shared" si="9"/>
        <v>22164.985800000002</v>
      </c>
      <c r="I120" s="26">
        <v>0.19</v>
      </c>
      <c r="J120" s="171">
        <f>ROUND(E120+F120+H120,0)</f>
        <v>138823</v>
      </c>
      <c r="K120" s="130">
        <v>1</v>
      </c>
      <c r="L120" s="171">
        <f t="shared" si="10"/>
        <v>138823</v>
      </c>
      <c r="M120" s="130">
        <v>1</v>
      </c>
      <c r="N120" s="171">
        <f t="shared" si="11"/>
        <v>138823</v>
      </c>
      <c r="O120" s="130">
        <v>1</v>
      </c>
      <c r="P120" s="171">
        <f t="shared" si="12"/>
        <v>138823</v>
      </c>
      <c r="Q120" s="130">
        <v>1</v>
      </c>
      <c r="R120" s="171">
        <f t="shared" si="13"/>
        <v>138823</v>
      </c>
    </row>
    <row r="121" spans="2:18" x14ac:dyDescent="0.3">
      <c r="B121" s="30" t="s">
        <v>1025</v>
      </c>
      <c r="C121" s="29" t="s">
        <v>1033</v>
      </c>
      <c r="D121" s="28" t="s">
        <v>895</v>
      </c>
      <c r="E121" s="171">
        <v>324592</v>
      </c>
      <c r="F121" s="171">
        <f t="shared" si="8"/>
        <v>22721.440000000002</v>
      </c>
      <c r="G121" s="144">
        <v>7.0000000000000007E-2</v>
      </c>
      <c r="H121" s="171">
        <f t="shared" si="9"/>
        <v>65989.553599999999</v>
      </c>
      <c r="I121" s="26">
        <v>0.19</v>
      </c>
      <c r="J121" s="171">
        <f t="shared" ref="J121:J129" si="18">ROUND(E121+F121+H121,0)</f>
        <v>413303</v>
      </c>
      <c r="K121" s="130"/>
      <c r="L121" s="171">
        <f t="shared" si="10"/>
        <v>0</v>
      </c>
      <c r="M121" s="130"/>
      <c r="N121" s="171">
        <f t="shared" si="11"/>
        <v>0</v>
      </c>
      <c r="O121" s="130">
        <v>1</v>
      </c>
      <c r="P121" s="171">
        <f t="shared" si="12"/>
        <v>413303</v>
      </c>
      <c r="Q121" s="130"/>
      <c r="R121" s="171">
        <f t="shared" si="13"/>
        <v>0</v>
      </c>
    </row>
    <row r="122" spans="2:18" x14ac:dyDescent="0.3">
      <c r="B122" s="30" t="s">
        <v>1025</v>
      </c>
      <c r="C122" s="29" t="s">
        <v>1032</v>
      </c>
      <c r="D122" s="28" t="s">
        <v>895</v>
      </c>
      <c r="E122" s="171">
        <v>300551</v>
      </c>
      <c r="F122" s="171">
        <f t="shared" si="8"/>
        <v>21038.570000000003</v>
      </c>
      <c r="G122" s="144">
        <v>7.0000000000000007E-2</v>
      </c>
      <c r="H122" s="171">
        <f>(F122)*19%</f>
        <v>3997.3283000000006</v>
      </c>
      <c r="I122" s="26">
        <v>0</v>
      </c>
      <c r="J122" s="171">
        <f t="shared" si="18"/>
        <v>325587</v>
      </c>
      <c r="K122" s="130"/>
      <c r="L122" s="171">
        <f t="shared" si="10"/>
        <v>0</v>
      </c>
      <c r="M122" s="130"/>
      <c r="N122" s="171">
        <f t="shared" si="11"/>
        <v>0</v>
      </c>
      <c r="O122" s="130">
        <v>1</v>
      </c>
      <c r="P122" s="171">
        <f t="shared" si="12"/>
        <v>325587</v>
      </c>
      <c r="Q122" s="130"/>
      <c r="R122" s="171">
        <f t="shared" si="13"/>
        <v>0</v>
      </c>
    </row>
    <row r="123" spans="2:18" x14ac:dyDescent="0.3">
      <c r="B123" s="30" t="s">
        <v>1025</v>
      </c>
      <c r="C123" s="29" t="s">
        <v>1031</v>
      </c>
      <c r="D123" s="28" t="s">
        <v>895</v>
      </c>
      <c r="E123" s="171">
        <v>776020</v>
      </c>
      <c r="F123" s="171">
        <f t="shared" si="8"/>
        <v>54321.400000000009</v>
      </c>
      <c r="G123" s="144">
        <v>7.0000000000000007E-2</v>
      </c>
      <c r="H123" s="171">
        <f>(F123)*19%</f>
        <v>10321.066000000003</v>
      </c>
      <c r="I123" s="26">
        <v>0</v>
      </c>
      <c r="J123" s="171">
        <f t="shared" si="18"/>
        <v>840662</v>
      </c>
      <c r="K123" s="130"/>
      <c r="L123" s="171">
        <f t="shared" si="10"/>
        <v>0</v>
      </c>
      <c r="M123" s="130"/>
      <c r="N123" s="171">
        <f t="shared" si="11"/>
        <v>0</v>
      </c>
      <c r="O123" s="130"/>
      <c r="P123" s="171">
        <f t="shared" si="12"/>
        <v>0</v>
      </c>
      <c r="Q123" s="130"/>
      <c r="R123" s="171">
        <f t="shared" si="13"/>
        <v>0</v>
      </c>
    </row>
    <row r="124" spans="2:18" x14ac:dyDescent="0.3">
      <c r="B124" s="30" t="s">
        <v>1025</v>
      </c>
      <c r="C124" s="29" t="s">
        <v>1030</v>
      </c>
      <c r="D124" s="28" t="s">
        <v>895</v>
      </c>
      <c r="E124" s="171">
        <v>434500</v>
      </c>
      <c r="F124" s="171">
        <f t="shared" si="8"/>
        <v>30415.000000000004</v>
      </c>
      <c r="G124" s="144">
        <v>7.0000000000000007E-2</v>
      </c>
      <c r="H124" s="171">
        <f>(F124)*19%</f>
        <v>5778.85</v>
      </c>
      <c r="I124" s="26">
        <v>0</v>
      </c>
      <c r="J124" s="171">
        <f t="shared" si="18"/>
        <v>470694</v>
      </c>
      <c r="K124" s="130">
        <v>1</v>
      </c>
      <c r="L124" s="171">
        <f t="shared" si="10"/>
        <v>470694</v>
      </c>
      <c r="M124" s="130">
        <v>1</v>
      </c>
      <c r="N124" s="171">
        <f t="shared" si="11"/>
        <v>470694</v>
      </c>
      <c r="O124" s="130">
        <v>1</v>
      </c>
      <c r="P124" s="171">
        <f t="shared" si="12"/>
        <v>470694</v>
      </c>
      <c r="Q124" s="130">
        <v>1</v>
      </c>
      <c r="R124" s="171">
        <f t="shared" si="13"/>
        <v>470694</v>
      </c>
    </row>
    <row r="125" spans="2:18" x14ac:dyDescent="0.3">
      <c r="B125" s="30" t="s">
        <v>1025</v>
      </c>
      <c r="C125" s="29" t="s">
        <v>1029</v>
      </c>
      <c r="D125" s="28" t="s">
        <v>895</v>
      </c>
      <c r="E125" s="171">
        <v>145415</v>
      </c>
      <c r="F125" s="171">
        <f t="shared" si="8"/>
        <v>10179.050000000001</v>
      </c>
      <c r="G125" s="144">
        <v>7.0000000000000007E-2</v>
      </c>
      <c r="H125" s="171">
        <f t="shared" si="9"/>
        <v>29562.869499999997</v>
      </c>
      <c r="I125" s="26">
        <v>0.19</v>
      </c>
      <c r="J125" s="171">
        <f t="shared" si="18"/>
        <v>185157</v>
      </c>
      <c r="K125" s="130">
        <v>1</v>
      </c>
      <c r="L125" s="171">
        <f t="shared" si="10"/>
        <v>185157</v>
      </c>
      <c r="M125" s="130">
        <v>1</v>
      </c>
      <c r="N125" s="171">
        <f t="shared" si="11"/>
        <v>185157</v>
      </c>
      <c r="O125" s="130">
        <v>1</v>
      </c>
      <c r="P125" s="171">
        <f t="shared" si="12"/>
        <v>185157</v>
      </c>
      <c r="Q125" s="130">
        <v>1</v>
      </c>
      <c r="R125" s="171">
        <f t="shared" si="13"/>
        <v>185157</v>
      </c>
    </row>
    <row r="126" spans="2:18" x14ac:dyDescent="0.3">
      <c r="B126" s="30" t="s">
        <v>1025</v>
      </c>
      <c r="C126" s="29" t="s">
        <v>1028</v>
      </c>
      <c r="D126" s="28" t="s">
        <v>999</v>
      </c>
      <c r="E126" s="171">
        <v>329720</v>
      </c>
      <c r="F126" s="171">
        <f t="shared" si="8"/>
        <v>23080.400000000001</v>
      </c>
      <c r="G126" s="144">
        <v>7.0000000000000007E-2</v>
      </c>
      <c r="H126" s="171">
        <f t="shared" si="9"/>
        <v>67032.076000000001</v>
      </c>
      <c r="I126" s="26">
        <v>0.19</v>
      </c>
      <c r="J126" s="171">
        <f t="shared" si="18"/>
        <v>419832</v>
      </c>
      <c r="K126" s="130"/>
      <c r="L126" s="171">
        <f t="shared" si="10"/>
        <v>0</v>
      </c>
      <c r="M126" s="130"/>
      <c r="N126" s="171">
        <f t="shared" si="11"/>
        <v>0</v>
      </c>
      <c r="O126" s="130"/>
      <c r="P126" s="171">
        <f t="shared" si="12"/>
        <v>0</v>
      </c>
      <c r="Q126" s="130"/>
      <c r="R126" s="171">
        <f t="shared" si="13"/>
        <v>0</v>
      </c>
    </row>
    <row r="127" spans="2:18" x14ac:dyDescent="0.3">
      <c r="B127" s="30" t="s">
        <v>1025</v>
      </c>
      <c r="C127" s="29" t="s">
        <v>1027</v>
      </c>
      <c r="D127" s="28" t="s">
        <v>895</v>
      </c>
      <c r="E127" s="171">
        <v>54473</v>
      </c>
      <c r="F127" s="171">
        <f t="shared" si="8"/>
        <v>3813.1100000000006</v>
      </c>
      <c r="G127" s="144">
        <v>7.0000000000000007E-2</v>
      </c>
      <c r="H127" s="171">
        <f t="shared" si="9"/>
        <v>11074.3609</v>
      </c>
      <c r="I127" s="26">
        <v>0.19</v>
      </c>
      <c r="J127" s="171">
        <f t="shared" si="18"/>
        <v>69360</v>
      </c>
      <c r="K127" s="130"/>
      <c r="L127" s="171">
        <f t="shared" si="10"/>
        <v>0</v>
      </c>
      <c r="M127" s="130"/>
      <c r="N127" s="171">
        <f t="shared" si="11"/>
        <v>0</v>
      </c>
      <c r="O127" s="130">
        <v>1</v>
      </c>
      <c r="P127" s="171">
        <f t="shared" si="12"/>
        <v>69360</v>
      </c>
      <c r="Q127" s="130"/>
      <c r="R127" s="171">
        <f t="shared" si="13"/>
        <v>0</v>
      </c>
    </row>
    <row r="128" spans="2:18" x14ac:dyDescent="0.3">
      <c r="B128" s="30" t="s">
        <v>1025</v>
      </c>
      <c r="C128" s="29" t="s">
        <v>1026</v>
      </c>
      <c r="D128" s="28" t="s">
        <v>895</v>
      </c>
      <c r="E128" s="171">
        <v>414152</v>
      </c>
      <c r="F128" s="171">
        <f t="shared" si="8"/>
        <v>28990.640000000003</v>
      </c>
      <c r="G128" s="144">
        <v>7.0000000000000007E-2</v>
      </c>
      <c r="H128" s="171">
        <f t="shared" si="9"/>
        <v>84197.101600000009</v>
      </c>
      <c r="I128" s="26">
        <v>0.19</v>
      </c>
      <c r="J128" s="171">
        <f t="shared" si="18"/>
        <v>527340</v>
      </c>
      <c r="K128" s="130"/>
      <c r="L128" s="171">
        <f t="shared" si="10"/>
        <v>0</v>
      </c>
      <c r="M128" s="130"/>
      <c r="N128" s="171">
        <f t="shared" si="11"/>
        <v>0</v>
      </c>
      <c r="O128" s="130">
        <v>1</v>
      </c>
      <c r="P128" s="171">
        <f t="shared" si="12"/>
        <v>527340</v>
      </c>
      <c r="Q128" s="130"/>
      <c r="R128" s="171">
        <f t="shared" si="13"/>
        <v>0</v>
      </c>
    </row>
    <row r="129" spans="2:18" x14ac:dyDescent="0.3">
      <c r="B129" s="30" t="s">
        <v>1025</v>
      </c>
      <c r="C129" s="29" t="s">
        <v>1024</v>
      </c>
      <c r="D129" s="28" t="s">
        <v>895</v>
      </c>
      <c r="E129" s="171">
        <v>280250</v>
      </c>
      <c r="F129" s="171">
        <f t="shared" ref="F129:F192" si="19">E129*G129</f>
        <v>19617.500000000004</v>
      </c>
      <c r="G129" s="144">
        <v>7.0000000000000007E-2</v>
      </c>
      <c r="H129" s="171">
        <f t="shared" ref="H129:H192" si="20">(E129+F129)*I129</f>
        <v>56974.824999999997</v>
      </c>
      <c r="I129" s="26">
        <v>0.19</v>
      </c>
      <c r="J129" s="171">
        <f t="shared" si="18"/>
        <v>356842</v>
      </c>
      <c r="K129" s="130"/>
      <c r="L129" s="171">
        <f t="shared" si="10"/>
        <v>0</v>
      </c>
      <c r="M129" s="130"/>
      <c r="N129" s="171">
        <f t="shared" si="11"/>
        <v>0</v>
      </c>
      <c r="O129" s="130">
        <v>1</v>
      </c>
      <c r="P129" s="171">
        <f t="shared" si="12"/>
        <v>356842</v>
      </c>
      <c r="Q129" s="130"/>
      <c r="R129" s="171">
        <f t="shared" si="13"/>
        <v>0</v>
      </c>
    </row>
    <row r="130" spans="2:18" ht="20.399999999999999" x14ac:dyDescent="0.3">
      <c r="B130" s="22" t="s">
        <v>897</v>
      </c>
      <c r="C130" s="21" t="s">
        <v>1023</v>
      </c>
      <c r="D130" s="16" t="s">
        <v>1022</v>
      </c>
      <c r="E130" s="172">
        <v>47551</v>
      </c>
      <c r="F130" s="172">
        <f t="shared" si="19"/>
        <v>4279.59</v>
      </c>
      <c r="G130" s="145">
        <v>0.09</v>
      </c>
      <c r="H130" s="172">
        <f t="shared" si="20"/>
        <v>9847.8120999999992</v>
      </c>
      <c r="I130" s="14">
        <v>0.19</v>
      </c>
      <c r="J130" s="172">
        <f>ROUND(E130+F130+H130,0)</f>
        <v>61678</v>
      </c>
      <c r="K130" s="131">
        <v>1</v>
      </c>
      <c r="L130" s="172">
        <f t="shared" ref="L130:L193" si="21">J130*K130</f>
        <v>61678</v>
      </c>
      <c r="M130" s="131">
        <v>1</v>
      </c>
      <c r="N130" s="172">
        <f t="shared" ref="N130:N193" si="22">J130*M130</f>
        <v>61678</v>
      </c>
      <c r="O130" s="131">
        <v>2</v>
      </c>
      <c r="P130" s="172">
        <f t="shared" ref="P130:P193" si="23">J130*O130</f>
        <v>123356</v>
      </c>
      <c r="Q130" s="131">
        <v>1</v>
      </c>
      <c r="R130" s="172">
        <f t="shared" ref="R130:R193" si="24">J130*Q130</f>
        <v>61678</v>
      </c>
    </row>
    <row r="131" spans="2:18" x14ac:dyDescent="0.3">
      <c r="B131" s="22" t="s">
        <v>897</v>
      </c>
      <c r="C131" s="21" t="s">
        <v>1021</v>
      </c>
      <c r="D131" s="16" t="s">
        <v>1020</v>
      </c>
      <c r="E131" s="172">
        <v>86693</v>
      </c>
      <c r="F131" s="172">
        <f t="shared" si="19"/>
        <v>7802.37</v>
      </c>
      <c r="G131" s="145">
        <v>0.09</v>
      </c>
      <c r="H131" s="172">
        <f t="shared" si="20"/>
        <v>17954.120299999999</v>
      </c>
      <c r="I131" s="14">
        <v>0.19</v>
      </c>
      <c r="J131" s="172">
        <f t="shared" ref="J131:J194" si="25">ROUND(E131+F131+H131,0)</f>
        <v>112449</v>
      </c>
      <c r="K131" s="131">
        <v>1</v>
      </c>
      <c r="L131" s="172">
        <f t="shared" si="21"/>
        <v>112449</v>
      </c>
      <c r="M131" s="131">
        <v>1</v>
      </c>
      <c r="N131" s="172">
        <f t="shared" si="22"/>
        <v>112449</v>
      </c>
      <c r="O131" s="131">
        <v>2</v>
      </c>
      <c r="P131" s="172">
        <f t="shared" si="23"/>
        <v>224898</v>
      </c>
      <c r="Q131" s="131">
        <v>1</v>
      </c>
      <c r="R131" s="172">
        <f t="shared" si="24"/>
        <v>112449</v>
      </c>
    </row>
    <row r="132" spans="2:18" x14ac:dyDescent="0.3">
      <c r="B132" s="22" t="s">
        <v>897</v>
      </c>
      <c r="C132" s="21" t="s">
        <v>1019</v>
      </c>
      <c r="D132" s="16" t="s">
        <v>1018</v>
      </c>
      <c r="E132" s="172">
        <v>75028</v>
      </c>
      <c r="F132" s="172">
        <f t="shared" si="19"/>
        <v>6752.5199999999995</v>
      </c>
      <c r="G132" s="145">
        <v>0.09</v>
      </c>
      <c r="H132" s="172">
        <f t="shared" si="20"/>
        <v>15538.2988</v>
      </c>
      <c r="I132" s="14">
        <v>0.19</v>
      </c>
      <c r="J132" s="172">
        <f t="shared" si="25"/>
        <v>97319</v>
      </c>
      <c r="K132" s="131">
        <v>1</v>
      </c>
      <c r="L132" s="172">
        <f t="shared" si="21"/>
        <v>97319</v>
      </c>
      <c r="M132" s="131">
        <v>1</v>
      </c>
      <c r="N132" s="172">
        <f t="shared" si="22"/>
        <v>97319</v>
      </c>
      <c r="O132" s="131">
        <v>2</v>
      </c>
      <c r="P132" s="172">
        <f t="shared" si="23"/>
        <v>194638</v>
      </c>
      <c r="Q132" s="131">
        <v>1</v>
      </c>
      <c r="R132" s="172">
        <f t="shared" si="24"/>
        <v>97319</v>
      </c>
    </row>
    <row r="133" spans="2:18" x14ac:dyDescent="0.3">
      <c r="B133" s="22" t="s">
        <v>897</v>
      </c>
      <c r="C133" s="21" t="s">
        <v>1017</v>
      </c>
      <c r="D133" s="16" t="s">
        <v>982</v>
      </c>
      <c r="E133" s="172">
        <v>263114</v>
      </c>
      <c r="F133" s="172">
        <f t="shared" si="19"/>
        <v>23680.26</v>
      </c>
      <c r="G133" s="145">
        <v>0.09</v>
      </c>
      <c r="H133" s="172">
        <f t="shared" si="20"/>
        <v>54490.909400000004</v>
      </c>
      <c r="I133" s="14">
        <v>0.19</v>
      </c>
      <c r="J133" s="172">
        <f t="shared" si="25"/>
        <v>341285</v>
      </c>
      <c r="K133" s="131">
        <v>1</v>
      </c>
      <c r="L133" s="172">
        <f t="shared" si="21"/>
        <v>341285</v>
      </c>
      <c r="M133" s="131">
        <v>1</v>
      </c>
      <c r="N133" s="172">
        <f t="shared" si="22"/>
        <v>341285</v>
      </c>
      <c r="O133" s="131">
        <v>2</v>
      </c>
      <c r="P133" s="172">
        <f t="shared" si="23"/>
        <v>682570</v>
      </c>
      <c r="Q133" s="131">
        <v>1</v>
      </c>
      <c r="R133" s="172">
        <f t="shared" si="24"/>
        <v>341285</v>
      </c>
    </row>
    <row r="134" spans="2:18" x14ac:dyDescent="0.3">
      <c r="B134" s="22" t="s">
        <v>897</v>
      </c>
      <c r="C134" s="21" t="s">
        <v>1016</v>
      </c>
      <c r="D134" s="16" t="s">
        <v>895</v>
      </c>
      <c r="E134" s="172">
        <v>82565</v>
      </c>
      <c r="F134" s="172">
        <f t="shared" si="19"/>
        <v>7430.8499999999995</v>
      </c>
      <c r="G134" s="145">
        <v>0.09</v>
      </c>
      <c r="H134" s="172">
        <f t="shared" si="20"/>
        <v>17099.211500000001</v>
      </c>
      <c r="I134" s="14">
        <v>0.19</v>
      </c>
      <c r="J134" s="172">
        <f t="shared" si="25"/>
        <v>107095</v>
      </c>
      <c r="K134" s="131">
        <v>1</v>
      </c>
      <c r="L134" s="172">
        <f t="shared" si="21"/>
        <v>107095</v>
      </c>
      <c r="M134" s="131">
        <v>1</v>
      </c>
      <c r="N134" s="172">
        <f t="shared" si="22"/>
        <v>107095</v>
      </c>
      <c r="O134" s="131">
        <v>2</v>
      </c>
      <c r="P134" s="172">
        <f t="shared" si="23"/>
        <v>214190</v>
      </c>
      <c r="Q134" s="131">
        <v>1</v>
      </c>
      <c r="R134" s="172">
        <f t="shared" si="24"/>
        <v>107095</v>
      </c>
    </row>
    <row r="135" spans="2:18" x14ac:dyDescent="0.3">
      <c r="B135" s="22" t="s">
        <v>897</v>
      </c>
      <c r="C135" s="21" t="s">
        <v>1015</v>
      </c>
      <c r="D135" s="16" t="s">
        <v>895</v>
      </c>
      <c r="E135" s="172">
        <v>49765</v>
      </c>
      <c r="F135" s="172">
        <f t="shared" si="19"/>
        <v>4478.8499999999995</v>
      </c>
      <c r="G135" s="145">
        <v>0.09</v>
      </c>
      <c r="H135" s="172">
        <f t="shared" si="20"/>
        <v>10306.3315</v>
      </c>
      <c r="I135" s="14">
        <v>0.19</v>
      </c>
      <c r="J135" s="172">
        <f t="shared" si="25"/>
        <v>64550</v>
      </c>
      <c r="K135" s="131"/>
      <c r="L135" s="172">
        <f t="shared" si="21"/>
        <v>0</v>
      </c>
      <c r="M135" s="131"/>
      <c r="N135" s="172">
        <f t="shared" si="22"/>
        <v>0</v>
      </c>
      <c r="O135" s="131"/>
      <c r="P135" s="172">
        <f t="shared" si="23"/>
        <v>0</v>
      </c>
      <c r="Q135" s="131"/>
      <c r="R135" s="172">
        <f t="shared" si="24"/>
        <v>0</v>
      </c>
    </row>
    <row r="136" spans="2:18" x14ac:dyDescent="0.3">
      <c r="B136" s="22" t="s">
        <v>897</v>
      </c>
      <c r="C136" s="21" t="s">
        <v>1014</v>
      </c>
      <c r="D136" s="16" t="s">
        <v>895</v>
      </c>
      <c r="E136" s="172">
        <v>68312</v>
      </c>
      <c r="F136" s="172">
        <f t="shared" si="19"/>
        <v>6148.08</v>
      </c>
      <c r="G136" s="145">
        <v>0.09</v>
      </c>
      <c r="H136" s="172">
        <f t="shared" si="20"/>
        <v>14147.415200000001</v>
      </c>
      <c r="I136" s="14">
        <v>0.19</v>
      </c>
      <c r="J136" s="172">
        <f t="shared" si="25"/>
        <v>88607</v>
      </c>
      <c r="K136" s="131">
        <v>1</v>
      </c>
      <c r="L136" s="172">
        <f t="shared" si="21"/>
        <v>88607</v>
      </c>
      <c r="M136" s="131">
        <v>1</v>
      </c>
      <c r="N136" s="172">
        <f t="shared" si="22"/>
        <v>88607</v>
      </c>
      <c r="O136" s="131">
        <v>2</v>
      </c>
      <c r="P136" s="172">
        <f t="shared" si="23"/>
        <v>177214</v>
      </c>
      <c r="Q136" s="131">
        <v>1</v>
      </c>
      <c r="R136" s="172">
        <f t="shared" si="24"/>
        <v>88607</v>
      </c>
    </row>
    <row r="137" spans="2:18" x14ac:dyDescent="0.3">
      <c r="B137" s="22" t="s">
        <v>897</v>
      </c>
      <c r="C137" s="21" t="s">
        <v>1013</v>
      </c>
      <c r="D137" s="16" t="s">
        <v>895</v>
      </c>
      <c r="E137" s="172">
        <v>160009</v>
      </c>
      <c r="F137" s="172">
        <f t="shared" si="19"/>
        <v>14400.81</v>
      </c>
      <c r="G137" s="145">
        <v>0.09</v>
      </c>
      <c r="H137" s="172">
        <f t="shared" si="20"/>
        <v>33137.863899999997</v>
      </c>
      <c r="I137" s="14">
        <v>0.19</v>
      </c>
      <c r="J137" s="172">
        <f t="shared" si="25"/>
        <v>207548</v>
      </c>
      <c r="K137" s="131"/>
      <c r="L137" s="172">
        <f t="shared" si="21"/>
        <v>0</v>
      </c>
      <c r="M137" s="131"/>
      <c r="N137" s="172">
        <f t="shared" si="22"/>
        <v>0</v>
      </c>
      <c r="O137" s="131"/>
      <c r="P137" s="172">
        <f t="shared" si="23"/>
        <v>0</v>
      </c>
      <c r="Q137" s="131"/>
      <c r="R137" s="172">
        <f t="shared" si="24"/>
        <v>0</v>
      </c>
    </row>
    <row r="138" spans="2:18" x14ac:dyDescent="0.3">
      <c r="B138" s="22" t="s">
        <v>897</v>
      </c>
      <c r="C138" s="21" t="s">
        <v>1012</v>
      </c>
      <c r="D138" s="16" t="s">
        <v>895</v>
      </c>
      <c r="E138" s="172">
        <v>51476</v>
      </c>
      <c r="F138" s="172">
        <f t="shared" si="19"/>
        <v>4632.84</v>
      </c>
      <c r="G138" s="145">
        <v>0.09</v>
      </c>
      <c r="H138" s="172">
        <f t="shared" si="20"/>
        <v>10660.679599999999</v>
      </c>
      <c r="I138" s="14">
        <v>0.19</v>
      </c>
      <c r="J138" s="172">
        <f t="shared" si="25"/>
        <v>66770</v>
      </c>
      <c r="K138" s="131">
        <v>1</v>
      </c>
      <c r="L138" s="172">
        <f t="shared" si="21"/>
        <v>66770</v>
      </c>
      <c r="M138" s="131">
        <v>1</v>
      </c>
      <c r="N138" s="172">
        <f t="shared" si="22"/>
        <v>66770</v>
      </c>
      <c r="O138" s="131">
        <v>2</v>
      </c>
      <c r="P138" s="172">
        <f t="shared" si="23"/>
        <v>133540</v>
      </c>
      <c r="Q138" s="131">
        <v>1</v>
      </c>
      <c r="R138" s="172">
        <f t="shared" si="24"/>
        <v>66770</v>
      </c>
    </row>
    <row r="139" spans="2:18" x14ac:dyDescent="0.3">
      <c r="B139" s="22" t="s">
        <v>897</v>
      </c>
      <c r="C139" s="21" t="s">
        <v>1011</v>
      </c>
      <c r="D139" s="16" t="s">
        <v>895</v>
      </c>
      <c r="E139" s="172">
        <v>178178</v>
      </c>
      <c r="F139" s="172">
        <f t="shared" si="19"/>
        <v>16036.019999999999</v>
      </c>
      <c r="G139" s="145">
        <v>0.09</v>
      </c>
      <c r="H139" s="172">
        <f t="shared" si="20"/>
        <v>36900.663799999995</v>
      </c>
      <c r="I139" s="14">
        <v>0.19</v>
      </c>
      <c r="J139" s="172">
        <f t="shared" si="25"/>
        <v>231115</v>
      </c>
      <c r="K139" s="131"/>
      <c r="L139" s="172">
        <f t="shared" si="21"/>
        <v>0</v>
      </c>
      <c r="M139" s="131"/>
      <c r="N139" s="172">
        <f t="shared" si="22"/>
        <v>0</v>
      </c>
      <c r="O139" s="131"/>
      <c r="P139" s="172">
        <f t="shared" si="23"/>
        <v>0</v>
      </c>
      <c r="Q139" s="131"/>
      <c r="R139" s="172">
        <f t="shared" si="24"/>
        <v>0</v>
      </c>
    </row>
    <row r="140" spans="2:18" x14ac:dyDescent="0.3">
      <c r="B140" s="22" t="s">
        <v>897</v>
      </c>
      <c r="C140" s="21" t="s">
        <v>1010</v>
      </c>
      <c r="D140" s="16" t="s">
        <v>1009</v>
      </c>
      <c r="E140" s="172">
        <v>321042</v>
      </c>
      <c r="F140" s="172">
        <f t="shared" si="19"/>
        <v>28893.78</v>
      </c>
      <c r="G140" s="145">
        <v>0.09</v>
      </c>
      <c r="H140" s="172">
        <f t="shared" si="20"/>
        <v>66487.798200000005</v>
      </c>
      <c r="I140" s="14">
        <v>0.19</v>
      </c>
      <c r="J140" s="172">
        <f t="shared" si="25"/>
        <v>416424</v>
      </c>
      <c r="K140" s="131"/>
      <c r="L140" s="172">
        <f t="shared" si="21"/>
        <v>0</v>
      </c>
      <c r="M140" s="131"/>
      <c r="N140" s="172">
        <f t="shared" si="22"/>
        <v>0</v>
      </c>
      <c r="O140" s="131"/>
      <c r="P140" s="172">
        <f t="shared" si="23"/>
        <v>0</v>
      </c>
      <c r="Q140" s="131"/>
      <c r="R140" s="172">
        <f t="shared" si="24"/>
        <v>0</v>
      </c>
    </row>
    <row r="141" spans="2:18" x14ac:dyDescent="0.3">
      <c r="B141" s="22" t="s">
        <v>897</v>
      </c>
      <c r="C141" s="21" t="s">
        <v>1008</v>
      </c>
      <c r="D141" s="16" t="s">
        <v>895</v>
      </c>
      <c r="E141" s="172">
        <v>124144</v>
      </c>
      <c r="F141" s="172">
        <f t="shared" si="19"/>
        <v>11172.96</v>
      </c>
      <c r="G141" s="145">
        <v>0.09</v>
      </c>
      <c r="H141" s="172">
        <f t="shared" si="20"/>
        <v>25710.222399999999</v>
      </c>
      <c r="I141" s="14">
        <v>0.19</v>
      </c>
      <c r="J141" s="172">
        <f t="shared" si="25"/>
        <v>161027</v>
      </c>
      <c r="K141" s="131">
        <v>1</v>
      </c>
      <c r="L141" s="172">
        <f t="shared" si="21"/>
        <v>161027</v>
      </c>
      <c r="M141" s="131">
        <v>1</v>
      </c>
      <c r="N141" s="172">
        <f t="shared" si="22"/>
        <v>161027</v>
      </c>
      <c r="O141" s="131">
        <v>2</v>
      </c>
      <c r="P141" s="172">
        <f t="shared" si="23"/>
        <v>322054</v>
      </c>
      <c r="Q141" s="131">
        <v>1</v>
      </c>
      <c r="R141" s="172">
        <f t="shared" si="24"/>
        <v>161027</v>
      </c>
    </row>
    <row r="142" spans="2:18" x14ac:dyDescent="0.3">
      <c r="B142" s="22" t="s">
        <v>897</v>
      </c>
      <c r="C142" s="21" t="s">
        <v>1007</v>
      </c>
      <c r="D142" s="16" t="s">
        <v>895</v>
      </c>
      <c r="E142" s="172">
        <v>287354</v>
      </c>
      <c r="F142" s="172">
        <f t="shared" si="19"/>
        <v>25861.86</v>
      </c>
      <c r="G142" s="145">
        <v>0.09</v>
      </c>
      <c r="H142" s="172">
        <f t="shared" si="20"/>
        <v>59511.013399999996</v>
      </c>
      <c r="I142" s="14">
        <v>0.19</v>
      </c>
      <c r="J142" s="172">
        <f t="shared" si="25"/>
        <v>372727</v>
      </c>
      <c r="K142" s="131">
        <v>1</v>
      </c>
      <c r="L142" s="172">
        <f t="shared" si="21"/>
        <v>372727</v>
      </c>
      <c r="M142" s="131">
        <v>1</v>
      </c>
      <c r="N142" s="172">
        <f t="shared" si="22"/>
        <v>372727</v>
      </c>
      <c r="O142" s="131">
        <v>2</v>
      </c>
      <c r="P142" s="172">
        <f t="shared" si="23"/>
        <v>745454</v>
      </c>
      <c r="Q142" s="131">
        <v>1</v>
      </c>
      <c r="R142" s="172">
        <f t="shared" si="24"/>
        <v>372727</v>
      </c>
    </row>
    <row r="143" spans="2:18" x14ac:dyDescent="0.3">
      <c r="B143" s="22" t="s">
        <v>897</v>
      </c>
      <c r="C143" s="21" t="s">
        <v>1006</v>
      </c>
      <c r="D143" s="16" t="s">
        <v>932</v>
      </c>
      <c r="E143" s="172">
        <v>126286</v>
      </c>
      <c r="F143" s="172">
        <f t="shared" si="19"/>
        <v>11365.74</v>
      </c>
      <c r="G143" s="145">
        <v>0.09</v>
      </c>
      <c r="H143" s="172">
        <f t="shared" si="20"/>
        <v>26153.830599999998</v>
      </c>
      <c r="I143" s="14">
        <v>0.19</v>
      </c>
      <c r="J143" s="172">
        <f t="shared" si="25"/>
        <v>163806</v>
      </c>
      <c r="K143" s="131">
        <v>1</v>
      </c>
      <c r="L143" s="172">
        <f t="shared" si="21"/>
        <v>163806</v>
      </c>
      <c r="M143" s="131">
        <v>1</v>
      </c>
      <c r="N143" s="172">
        <f t="shared" si="22"/>
        <v>163806</v>
      </c>
      <c r="O143" s="131">
        <v>2</v>
      </c>
      <c r="P143" s="172">
        <f t="shared" si="23"/>
        <v>327612</v>
      </c>
      <c r="Q143" s="131">
        <v>1</v>
      </c>
      <c r="R143" s="172">
        <f t="shared" si="24"/>
        <v>163806</v>
      </c>
    </row>
    <row r="144" spans="2:18" x14ac:dyDescent="0.3">
      <c r="B144" s="22" t="s">
        <v>897</v>
      </c>
      <c r="C144" s="21" t="s">
        <v>1005</v>
      </c>
      <c r="D144" s="16" t="s">
        <v>895</v>
      </c>
      <c r="E144" s="172">
        <v>2097289</v>
      </c>
      <c r="F144" s="172">
        <f t="shared" si="19"/>
        <v>188756.00999999998</v>
      </c>
      <c r="G144" s="145">
        <v>0.09</v>
      </c>
      <c r="H144" s="172">
        <f t="shared" si="20"/>
        <v>434348.55189999996</v>
      </c>
      <c r="I144" s="14">
        <v>0.19</v>
      </c>
      <c r="J144" s="172">
        <f t="shared" si="25"/>
        <v>2720394</v>
      </c>
      <c r="K144" s="131"/>
      <c r="L144" s="172">
        <f t="shared" si="21"/>
        <v>0</v>
      </c>
      <c r="M144" s="131"/>
      <c r="N144" s="172">
        <f t="shared" si="22"/>
        <v>0</v>
      </c>
      <c r="O144" s="131"/>
      <c r="P144" s="172">
        <f t="shared" si="23"/>
        <v>0</v>
      </c>
      <c r="Q144" s="131"/>
      <c r="R144" s="172">
        <f t="shared" si="24"/>
        <v>0</v>
      </c>
    </row>
    <row r="145" spans="2:18" x14ac:dyDescent="0.3">
      <c r="B145" s="22" t="s">
        <v>897</v>
      </c>
      <c r="C145" s="21" t="s">
        <v>1004</v>
      </c>
      <c r="D145" s="16" t="s">
        <v>895</v>
      </c>
      <c r="E145" s="172">
        <v>352554</v>
      </c>
      <c r="F145" s="172">
        <f t="shared" si="19"/>
        <v>31729.86</v>
      </c>
      <c r="G145" s="145">
        <v>0.09</v>
      </c>
      <c r="H145" s="172">
        <f t="shared" si="20"/>
        <v>73013.933399999994</v>
      </c>
      <c r="I145" s="14">
        <v>0.19</v>
      </c>
      <c r="J145" s="172">
        <f t="shared" si="25"/>
        <v>457298</v>
      </c>
      <c r="K145" s="131"/>
      <c r="L145" s="172">
        <f t="shared" si="21"/>
        <v>0</v>
      </c>
      <c r="M145" s="131"/>
      <c r="N145" s="172">
        <f t="shared" si="22"/>
        <v>0</v>
      </c>
      <c r="O145" s="131"/>
      <c r="P145" s="172">
        <f t="shared" si="23"/>
        <v>0</v>
      </c>
      <c r="Q145" s="131"/>
      <c r="R145" s="172">
        <f t="shared" si="24"/>
        <v>0</v>
      </c>
    </row>
    <row r="146" spans="2:18" x14ac:dyDescent="0.3">
      <c r="B146" s="22" t="s">
        <v>897</v>
      </c>
      <c r="C146" s="21" t="s">
        <v>1003</v>
      </c>
      <c r="D146" s="16" t="s">
        <v>895</v>
      </c>
      <c r="E146" s="172">
        <v>5759244</v>
      </c>
      <c r="F146" s="172">
        <f t="shared" si="19"/>
        <v>518331.95999999996</v>
      </c>
      <c r="G146" s="145">
        <v>0.09</v>
      </c>
      <c r="H146" s="172">
        <f t="shared" si="20"/>
        <v>1192739.4324</v>
      </c>
      <c r="I146" s="14">
        <v>0.19</v>
      </c>
      <c r="J146" s="172">
        <f t="shared" si="25"/>
        <v>7470315</v>
      </c>
      <c r="K146" s="131"/>
      <c r="L146" s="172">
        <f t="shared" si="21"/>
        <v>0</v>
      </c>
      <c r="M146" s="131"/>
      <c r="N146" s="172">
        <f t="shared" si="22"/>
        <v>0</v>
      </c>
      <c r="O146" s="131"/>
      <c r="P146" s="172">
        <f t="shared" si="23"/>
        <v>0</v>
      </c>
      <c r="Q146" s="131"/>
      <c r="R146" s="172">
        <f t="shared" si="24"/>
        <v>0</v>
      </c>
    </row>
    <row r="147" spans="2:18" x14ac:dyDescent="0.3">
      <c r="B147" s="22" t="s">
        <v>897</v>
      </c>
      <c r="C147" s="21" t="s">
        <v>1002</v>
      </c>
      <c r="D147" s="16" t="s">
        <v>895</v>
      </c>
      <c r="E147" s="172">
        <v>3303227</v>
      </c>
      <c r="F147" s="172">
        <f t="shared" si="19"/>
        <v>297290.43</v>
      </c>
      <c r="G147" s="145">
        <v>0.09</v>
      </c>
      <c r="H147" s="172">
        <f t="shared" si="20"/>
        <v>684098.31170000008</v>
      </c>
      <c r="I147" s="14">
        <v>0.19</v>
      </c>
      <c r="J147" s="172">
        <f t="shared" si="25"/>
        <v>4284616</v>
      </c>
      <c r="K147" s="131"/>
      <c r="L147" s="172">
        <f t="shared" si="21"/>
        <v>0</v>
      </c>
      <c r="M147" s="131"/>
      <c r="N147" s="172">
        <f t="shared" si="22"/>
        <v>0</v>
      </c>
      <c r="O147" s="131"/>
      <c r="P147" s="172">
        <f t="shared" si="23"/>
        <v>0</v>
      </c>
      <c r="Q147" s="131"/>
      <c r="R147" s="172">
        <f t="shared" si="24"/>
        <v>0</v>
      </c>
    </row>
    <row r="148" spans="2:18" x14ac:dyDescent="0.3">
      <c r="B148" s="22" t="s">
        <v>897</v>
      </c>
      <c r="C148" s="21" t="s">
        <v>1001</v>
      </c>
      <c r="D148" s="16" t="s">
        <v>895</v>
      </c>
      <c r="E148" s="172">
        <v>48236</v>
      </c>
      <c r="F148" s="172">
        <f t="shared" si="19"/>
        <v>4341.24</v>
      </c>
      <c r="G148" s="145">
        <v>0.09</v>
      </c>
      <c r="H148" s="172">
        <f t="shared" si="20"/>
        <v>9989.6756000000005</v>
      </c>
      <c r="I148" s="14">
        <v>0.19</v>
      </c>
      <c r="J148" s="172">
        <f t="shared" si="25"/>
        <v>62567</v>
      </c>
      <c r="K148" s="131"/>
      <c r="L148" s="172">
        <f t="shared" si="21"/>
        <v>0</v>
      </c>
      <c r="M148" s="131"/>
      <c r="N148" s="172">
        <f t="shared" si="22"/>
        <v>0</v>
      </c>
      <c r="O148" s="131"/>
      <c r="P148" s="172">
        <f t="shared" si="23"/>
        <v>0</v>
      </c>
      <c r="Q148" s="131"/>
      <c r="R148" s="172">
        <f t="shared" si="24"/>
        <v>0</v>
      </c>
    </row>
    <row r="149" spans="2:18" x14ac:dyDescent="0.3">
      <c r="B149" s="22" t="s">
        <v>897</v>
      </c>
      <c r="C149" s="21" t="s">
        <v>1000</v>
      </c>
      <c r="D149" s="16" t="s">
        <v>999</v>
      </c>
      <c r="E149" s="172">
        <v>72223</v>
      </c>
      <c r="F149" s="172">
        <f t="shared" si="19"/>
        <v>6500.07</v>
      </c>
      <c r="G149" s="145">
        <v>0.09</v>
      </c>
      <c r="H149" s="172">
        <f t="shared" si="20"/>
        <v>14957.383300000001</v>
      </c>
      <c r="I149" s="14">
        <v>0.19</v>
      </c>
      <c r="J149" s="172">
        <f t="shared" si="25"/>
        <v>93680</v>
      </c>
      <c r="K149" s="131"/>
      <c r="L149" s="172">
        <f t="shared" si="21"/>
        <v>0</v>
      </c>
      <c r="M149" s="131"/>
      <c r="N149" s="172">
        <f t="shared" si="22"/>
        <v>0</v>
      </c>
      <c r="O149" s="131"/>
      <c r="P149" s="172">
        <f t="shared" si="23"/>
        <v>0</v>
      </c>
      <c r="Q149" s="131"/>
      <c r="R149" s="172">
        <f t="shared" si="24"/>
        <v>0</v>
      </c>
    </row>
    <row r="150" spans="2:18" x14ac:dyDescent="0.3">
      <c r="B150" s="22" t="s">
        <v>897</v>
      </c>
      <c r="C150" s="21" t="s">
        <v>998</v>
      </c>
      <c r="D150" s="16" t="s">
        <v>982</v>
      </c>
      <c r="E150" s="172">
        <v>160540</v>
      </c>
      <c r="F150" s="172">
        <f t="shared" si="19"/>
        <v>14448.6</v>
      </c>
      <c r="G150" s="145">
        <v>0.09</v>
      </c>
      <c r="H150" s="172">
        <f t="shared" si="20"/>
        <v>33247.834000000003</v>
      </c>
      <c r="I150" s="14">
        <v>0.19</v>
      </c>
      <c r="J150" s="172">
        <f t="shared" si="25"/>
        <v>208236</v>
      </c>
      <c r="K150" s="131">
        <v>1</v>
      </c>
      <c r="L150" s="172">
        <f t="shared" si="21"/>
        <v>208236</v>
      </c>
      <c r="M150" s="131">
        <v>1</v>
      </c>
      <c r="N150" s="172">
        <f t="shared" si="22"/>
        <v>208236</v>
      </c>
      <c r="O150" s="131">
        <v>2</v>
      </c>
      <c r="P150" s="172">
        <f t="shared" si="23"/>
        <v>416472</v>
      </c>
      <c r="Q150" s="131">
        <v>1</v>
      </c>
      <c r="R150" s="172">
        <f t="shared" si="24"/>
        <v>208236</v>
      </c>
    </row>
    <row r="151" spans="2:18" x14ac:dyDescent="0.3">
      <c r="B151" s="22" t="s">
        <v>897</v>
      </c>
      <c r="C151" s="21" t="s">
        <v>997</v>
      </c>
      <c r="D151" s="16" t="s">
        <v>895</v>
      </c>
      <c r="E151" s="172">
        <v>233794</v>
      </c>
      <c r="F151" s="172">
        <f t="shared" si="19"/>
        <v>21041.46</v>
      </c>
      <c r="G151" s="145">
        <v>0.09</v>
      </c>
      <c r="H151" s="172">
        <f t="shared" si="20"/>
        <v>48418.737399999998</v>
      </c>
      <c r="I151" s="14">
        <v>0.19</v>
      </c>
      <c r="J151" s="172">
        <f t="shared" si="25"/>
        <v>303254</v>
      </c>
      <c r="K151" s="131"/>
      <c r="L151" s="172">
        <f t="shared" si="21"/>
        <v>0</v>
      </c>
      <c r="M151" s="131"/>
      <c r="N151" s="172">
        <f t="shared" si="22"/>
        <v>0</v>
      </c>
      <c r="O151" s="131"/>
      <c r="P151" s="172">
        <f t="shared" si="23"/>
        <v>0</v>
      </c>
      <c r="Q151" s="131"/>
      <c r="R151" s="172">
        <f t="shared" si="24"/>
        <v>0</v>
      </c>
    </row>
    <row r="152" spans="2:18" x14ac:dyDescent="0.3">
      <c r="B152" s="22" t="s">
        <v>897</v>
      </c>
      <c r="C152" s="21" t="s">
        <v>996</v>
      </c>
      <c r="D152" s="16" t="s">
        <v>926</v>
      </c>
      <c r="E152" s="172">
        <v>236186</v>
      </c>
      <c r="F152" s="172">
        <f t="shared" si="19"/>
        <v>21256.739999999998</v>
      </c>
      <c r="G152" s="145">
        <v>0.09</v>
      </c>
      <c r="H152" s="172">
        <f t="shared" si="20"/>
        <v>48914.120600000002</v>
      </c>
      <c r="I152" s="14">
        <v>0.19</v>
      </c>
      <c r="J152" s="172">
        <f t="shared" si="25"/>
        <v>306357</v>
      </c>
      <c r="K152" s="131"/>
      <c r="L152" s="172">
        <f t="shared" si="21"/>
        <v>0</v>
      </c>
      <c r="M152" s="131"/>
      <c r="N152" s="172">
        <f t="shared" si="22"/>
        <v>0</v>
      </c>
      <c r="O152" s="131"/>
      <c r="P152" s="172">
        <f t="shared" si="23"/>
        <v>0</v>
      </c>
      <c r="Q152" s="131"/>
      <c r="R152" s="172">
        <f t="shared" si="24"/>
        <v>0</v>
      </c>
    </row>
    <row r="153" spans="2:18" x14ac:dyDescent="0.3">
      <c r="B153" s="22" t="s">
        <v>897</v>
      </c>
      <c r="C153" s="21" t="s">
        <v>995</v>
      </c>
      <c r="D153" s="16" t="s">
        <v>994</v>
      </c>
      <c r="E153" s="172">
        <v>459900</v>
      </c>
      <c r="F153" s="172">
        <f t="shared" si="19"/>
        <v>41391</v>
      </c>
      <c r="G153" s="145">
        <v>0.09</v>
      </c>
      <c r="H153" s="172">
        <f t="shared" si="20"/>
        <v>95245.290000000008</v>
      </c>
      <c r="I153" s="14">
        <v>0.19</v>
      </c>
      <c r="J153" s="172">
        <f t="shared" si="25"/>
        <v>596536</v>
      </c>
      <c r="K153" s="131">
        <v>1</v>
      </c>
      <c r="L153" s="172">
        <f t="shared" si="21"/>
        <v>596536</v>
      </c>
      <c r="M153" s="131">
        <v>1</v>
      </c>
      <c r="N153" s="172">
        <f t="shared" si="22"/>
        <v>596536</v>
      </c>
      <c r="O153" s="131">
        <v>2</v>
      </c>
      <c r="P153" s="172">
        <f t="shared" si="23"/>
        <v>1193072</v>
      </c>
      <c r="Q153" s="131">
        <v>1</v>
      </c>
      <c r="R153" s="172">
        <f t="shared" si="24"/>
        <v>596536</v>
      </c>
    </row>
    <row r="154" spans="2:18" x14ac:dyDescent="0.3">
      <c r="B154" s="22" t="s">
        <v>897</v>
      </c>
      <c r="C154" s="21" t="s">
        <v>993</v>
      </c>
      <c r="D154" s="16" t="s">
        <v>895</v>
      </c>
      <c r="E154" s="172">
        <v>684922</v>
      </c>
      <c r="F154" s="172">
        <f t="shared" si="19"/>
        <v>61642.979999999996</v>
      </c>
      <c r="G154" s="145">
        <v>0.09</v>
      </c>
      <c r="H154" s="172">
        <f t="shared" si="20"/>
        <v>141847.3462</v>
      </c>
      <c r="I154" s="14">
        <v>0.19</v>
      </c>
      <c r="J154" s="172">
        <f t="shared" si="25"/>
        <v>888412</v>
      </c>
      <c r="K154" s="131"/>
      <c r="L154" s="172">
        <f t="shared" si="21"/>
        <v>0</v>
      </c>
      <c r="M154" s="131"/>
      <c r="N154" s="172">
        <f t="shared" si="22"/>
        <v>0</v>
      </c>
      <c r="O154" s="131"/>
      <c r="P154" s="172">
        <f t="shared" si="23"/>
        <v>0</v>
      </c>
      <c r="Q154" s="131"/>
      <c r="R154" s="172">
        <f t="shared" si="24"/>
        <v>0</v>
      </c>
    </row>
    <row r="155" spans="2:18" x14ac:dyDescent="0.3">
      <c r="B155" s="22" t="s">
        <v>897</v>
      </c>
      <c r="C155" s="21" t="s">
        <v>992</v>
      </c>
      <c r="D155" s="16" t="s">
        <v>895</v>
      </c>
      <c r="E155" s="172">
        <v>769800</v>
      </c>
      <c r="F155" s="172">
        <f t="shared" si="19"/>
        <v>69282</v>
      </c>
      <c r="G155" s="145">
        <v>0.09</v>
      </c>
      <c r="H155" s="172">
        <f t="shared" si="20"/>
        <v>159425.58000000002</v>
      </c>
      <c r="I155" s="14">
        <v>0.19</v>
      </c>
      <c r="J155" s="172">
        <f t="shared" si="25"/>
        <v>998508</v>
      </c>
      <c r="K155" s="131">
        <v>1</v>
      </c>
      <c r="L155" s="172">
        <f t="shared" si="21"/>
        <v>998508</v>
      </c>
      <c r="M155" s="131">
        <v>1</v>
      </c>
      <c r="N155" s="172">
        <f t="shared" si="22"/>
        <v>998508</v>
      </c>
      <c r="O155" s="131">
        <v>2</v>
      </c>
      <c r="P155" s="172">
        <f t="shared" si="23"/>
        <v>1997016</v>
      </c>
      <c r="Q155" s="131">
        <v>1</v>
      </c>
      <c r="R155" s="172">
        <f t="shared" si="24"/>
        <v>998508</v>
      </c>
    </row>
    <row r="156" spans="2:18" x14ac:dyDescent="0.3">
      <c r="B156" s="22" t="s">
        <v>897</v>
      </c>
      <c r="C156" s="21" t="s">
        <v>991</v>
      </c>
      <c r="D156" s="16" t="s">
        <v>895</v>
      </c>
      <c r="E156" s="172">
        <v>62338</v>
      </c>
      <c r="F156" s="172">
        <f t="shared" si="19"/>
        <v>5610.42</v>
      </c>
      <c r="G156" s="145">
        <v>0.09</v>
      </c>
      <c r="H156" s="172">
        <f t="shared" si="20"/>
        <v>12910.1998</v>
      </c>
      <c r="I156" s="14">
        <v>0.19</v>
      </c>
      <c r="J156" s="172">
        <f t="shared" si="25"/>
        <v>80859</v>
      </c>
      <c r="K156" s="131"/>
      <c r="L156" s="172">
        <f t="shared" si="21"/>
        <v>0</v>
      </c>
      <c r="M156" s="131"/>
      <c r="N156" s="172">
        <f t="shared" si="22"/>
        <v>0</v>
      </c>
      <c r="O156" s="131"/>
      <c r="P156" s="172">
        <f t="shared" si="23"/>
        <v>0</v>
      </c>
      <c r="Q156" s="131"/>
      <c r="R156" s="172">
        <f t="shared" si="24"/>
        <v>0</v>
      </c>
    </row>
    <row r="157" spans="2:18" x14ac:dyDescent="0.3">
      <c r="B157" s="22" t="s">
        <v>897</v>
      </c>
      <c r="C157" s="21" t="s">
        <v>990</v>
      </c>
      <c r="D157" s="16" t="s">
        <v>895</v>
      </c>
      <c r="E157" s="172">
        <v>23672490</v>
      </c>
      <c r="F157" s="172">
        <f t="shared" si="19"/>
        <v>2130524.1</v>
      </c>
      <c r="G157" s="145">
        <v>0.09</v>
      </c>
      <c r="H157" s="172">
        <f t="shared" si="20"/>
        <v>4902572.6790000005</v>
      </c>
      <c r="I157" s="14">
        <v>0.19</v>
      </c>
      <c r="J157" s="172">
        <f t="shared" si="25"/>
        <v>30705587</v>
      </c>
      <c r="K157" s="131"/>
      <c r="L157" s="172">
        <f t="shared" si="21"/>
        <v>0</v>
      </c>
      <c r="M157" s="131"/>
      <c r="N157" s="172">
        <f t="shared" si="22"/>
        <v>0</v>
      </c>
      <c r="O157" s="131"/>
      <c r="P157" s="172">
        <f t="shared" si="23"/>
        <v>0</v>
      </c>
      <c r="Q157" s="131"/>
      <c r="R157" s="172">
        <f t="shared" si="24"/>
        <v>0</v>
      </c>
    </row>
    <row r="158" spans="2:18" x14ac:dyDescent="0.3">
      <c r="B158" s="22" t="s">
        <v>897</v>
      </c>
      <c r="C158" s="21" t="s">
        <v>989</v>
      </c>
      <c r="D158" s="16" t="s">
        <v>895</v>
      </c>
      <c r="E158" s="172">
        <v>30198824</v>
      </c>
      <c r="F158" s="172">
        <f t="shared" si="19"/>
        <v>2717894.1599999997</v>
      </c>
      <c r="G158" s="145">
        <v>0.09</v>
      </c>
      <c r="H158" s="172">
        <f t="shared" si="20"/>
        <v>6254176.4504000004</v>
      </c>
      <c r="I158" s="14">
        <v>0.19</v>
      </c>
      <c r="J158" s="172">
        <f t="shared" si="25"/>
        <v>39170895</v>
      </c>
      <c r="K158" s="131"/>
      <c r="L158" s="172">
        <f t="shared" si="21"/>
        <v>0</v>
      </c>
      <c r="M158" s="131"/>
      <c r="N158" s="172">
        <f t="shared" si="22"/>
        <v>0</v>
      </c>
      <c r="O158" s="131"/>
      <c r="P158" s="172">
        <f t="shared" si="23"/>
        <v>0</v>
      </c>
      <c r="Q158" s="131"/>
      <c r="R158" s="172">
        <f t="shared" si="24"/>
        <v>0</v>
      </c>
    </row>
    <row r="159" spans="2:18" x14ac:dyDescent="0.3">
      <c r="B159" s="22" t="s">
        <v>897</v>
      </c>
      <c r="C159" s="21" t="s">
        <v>988</v>
      </c>
      <c r="D159" s="16" t="s">
        <v>895</v>
      </c>
      <c r="E159" s="172">
        <v>11315574</v>
      </c>
      <c r="F159" s="172">
        <f t="shared" si="19"/>
        <v>1018401.6599999999</v>
      </c>
      <c r="G159" s="145">
        <v>0.09</v>
      </c>
      <c r="H159" s="172">
        <f t="shared" si="20"/>
        <v>2343455.3754000003</v>
      </c>
      <c r="I159" s="14">
        <v>0.19</v>
      </c>
      <c r="J159" s="172">
        <f t="shared" si="25"/>
        <v>14677431</v>
      </c>
      <c r="K159" s="131"/>
      <c r="L159" s="172">
        <f t="shared" si="21"/>
        <v>0</v>
      </c>
      <c r="M159" s="131"/>
      <c r="N159" s="172">
        <f t="shared" si="22"/>
        <v>0</v>
      </c>
      <c r="O159" s="131"/>
      <c r="P159" s="172">
        <f t="shared" si="23"/>
        <v>0</v>
      </c>
      <c r="Q159" s="131"/>
      <c r="R159" s="172">
        <f t="shared" si="24"/>
        <v>0</v>
      </c>
    </row>
    <row r="160" spans="2:18" x14ac:dyDescent="0.3">
      <c r="B160" s="22" t="s">
        <v>897</v>
      </c>
      <c r="C160" s="21" t="s">
        <v>987</v>
      </c>
      <c r="D160" s="16" t="s">
        <v>895</v>
      </c>
      <c r="E160" s="172">
        <v>64670</v>
      </c>
      <c r="F160" s="172">
        <f t="shared" si="19"/>
        <v>5820.3</v>
      </c>
      <c r="G160" s="145">
        <v>0.09</v>
      </c>
      <c r="H160" s="172">
        <f t="shared" si="20"/>
        <v>13393.157000000001</v>
      </c>
      <c r="I160" s="14">
        <v>0.19</v>
      </c>
      <c r="J160" s="172">
        <f t="shared" si="25"/>
        <v>83883</v>
      </c>
      <c r="K160" s="131"/>
      <c r="L160" s="172">
        <f t="shared" si="21"/>
        <v>0</v>
      </c>
      <c r="M160" s="131"/>
      <c r="N160" s="172">
        <f t="shared" si="22"/>
        <v>0</v>
      </c>
      <c r="O160" s="131"/>
      <c r="P160" s="172">
        <f t="shared" si="23"/>
        <v>0</v>
      </c>
      <c r="Q160" s="131"/>
      <c r="R160" s="172">
        <f t="shared" si="24"/>
        <v>0</v>
      </c>
    </row>
    <row r="161" spans="2:18" x14ac:dyDescent="0.3">
      <c r="B161" s="22" t="s">
        <v>897</v>
      </c>
      <c r="C161" s="21" t="s">
        <v>986</v>
      </c>
      <c r="D161" s="16" t="s">
        <v>985</v>
      </c>
      <c r="E161" s="172">
        <v>62623</v>
      </c>
      <c r="F161" s="172">
        <f t="shared" si="19"/>
        <v>5636.07</v>
      </c>
      <c r="G161" s="145">
        <v>0.09</v>
      </c>
      <c r="H161" s="172">
        <f t="shared" si="20"/>
        <v>12969.223300000001</v>
      </c>
      <c r="I161" s="14">
        <v>0.19</v>
      </c>
      <c r="J161" s="172">
        <f t="shared" si="25"/>
        <v>81228</v>
      </c>
      <c r="K161" s="131">
        <v>1</v>
      </c>
      <c r="L161" s="172">
        <f t="shared" si="21"/>
        <v>81228</v>
      </c>
      <c r="M161" s="131">
        <v>1</v>
      </c>
      <c r="N161" s="172">
        <f t="shared" si="22"/>
        <v>81228</v>
      </c>
      <c r="O161" s="131">
        <v>2</v>
      </c>
      <c r="P161" s="172">
        <f t="shared" si="23"/>
        <v>162456</v>
      </c>
      <c r="Q161" s="131">
        <v>1</v>
      </c>
      <c r="R161" s="172">
        <f t="shared" si="24"/>
        <v>81228</v>
      </c>
    </row>
    <row r="162" spans="2:18" x14ac:dyDescent="0.3">
      <c r="B162" s="22" t="s">
        <v>897</v>
      </c>
      <c r="C162" s="21" t="s">
        <v>984</v>
      </c>
      <c r="D162" s="16" t="s">
        <v>982</v>
      </c>
      <c r="E162" s="172">
        <v>35206</v>
      </c>
      <c r="F162" s="172">
        <f t="shared" si="19"/>
        <v>3168.54</v>
      </c>
      <c r="G162" s="145">
        <v>0.09</v>
      </c>
      <c r="H162" s="172">
        <f t="shared" si="20"/>
        <v>7291.1626000000006</v>
      </c>
      <c r="I162" s="14">
        <v>0.19</v>
      </c>
      <c r="J162" s="172">
        <f t="shared" si="25"/>
        <v>45666</v>
      </c>
      <c r="K162" s="131">
        <v>1</v>
      </c>
      <c r="L162" s="172">
        <f t="shared" si="21"/>
        <v>45666</v>
      </c>
      <c r="M162" s="131">
        <v>1</v>
      </c>
      <c r="N162" s="172">
        <f t="shared" si="22"/>
        <v>45666</v>
      </c>
      <c r="O162" s="131">
        <v>2</v>
      </c>
      <c r="P162" s="172">
        <f t="shared" si="23"/>
        <v>91332</v>
      </c>
      <c r="Q162" s="131">
        <v>1</v>
      </c>
      <c r="R162" s="172">
        <f t="shared" si="24"/>
        <v>45666</v>
      </c>
    </row>
    <row r="163" spans="2:18" x14ac:dyDescent="0.3">
      <c r="B163" s="22" t="s">
        <v>897</v>
      </c>
      <c r="C163" s="21" t="s">
        <v>983</v>
      </c>
      <c r="D163" s="16" t="s">
        <v>982</v>
      </c>
      <c r="E163" s="172">
        <v>32013</v>
      </c>
      <c r="F163" s="172">
        <f t="shared" si="19"/>
        <v>2881.17</v>
      </c>
      <c r="G163" s="145">
        <v>0.09</v>
      </c>
      <c r="H163" s="172">
        <f t="shared" si="20"/>
        <v>6629.8922999999995</v>
      </c>
      <c r="I163" s="14">
        <v>0.19</v>
      </c>
      <c r="J163" s="172">
        <f t="shared" si="25"/>
        <v>41524</v>
      </c>
      <c r="K163" s="131">
        <v>1</v>
      </c>
      <c r="L163" s="172">
        <f t="shared" si="21"/>
        <v>41524</v>
      </c>
      <c r="M163" s="131">
        <v>1</v>
      </c>
      <c r="N163" s="172">
        <f t="shared" si="22"/>
        <v>41524</v>
      </c>
      <c r="O163" s="131">
        <v>2</v>
      </c>
      <c r="P163" s="172">
        <f t="shared" si="23"/>
        <v>83048</v>
      </c>
      <c r="Q163" s="131">
        <v>1</v>
      </c>
      <c r="R163" s="172">
        <f t="shared" si="24"/>
        <v>41524</v>
      </c>
    </row>
    <row r="164" spans="2:18" x14ac:dyDescent="0.3">
      <c r="B164" s="22" t="s">
        <v>897</v>
      </c>
      <c r="C164" s="21" t="s">
        <v>981</v>
      </c>
      <c r="D164" s="16" t="s">
        <v>895</v>
      </c>
      <c r="E164" s="172">
        <v>71592</v>
      </c>
      <c r="F164" s="172">
        <f t="shared" si="19"/>
        <v>6443.28</v>
      </c>
      <c r="G164" s="145">
        <v>0.09</v>
      </c>
      <c r="H164" s="172">
        <f t="shared" si="20"/>
        <v>14826.7032</v>
      </c>
      <c r="I164" s="14">
        <v>0.19</v>
      </c>
      <c r="J164" s="172">
        <f t="shared" si="25"/>
        <v>92862</v>
      </c>
      <c r="K164" s="131">
        <v>1</v>
      </c>
      <c r="L164" s="172">
        <f t="shared" si="21"/>
        <v>92862</v>
      </c>
      <c r="M164" s="131">
        <v>1</v>
      </c>
      <c r="N164" s="172">
        <f t="shared" si="22"/>
        <v>92862</v>
      </c>
      <c r="O164" s="131">
        <v>2</v>
      </c>
      <c r="P164" s="172">
        <f t="shared" si="23"/>
        <v>185724</v>
      </c>
      <c r="Q164" s="131">
        <v>1</v>
      </c>
      <c r="R164" s="172">
        <f t="shared" si="24"/>
        <v>92862</v>
      </c>
    </row>
    <row r="165" spans="2:18" x14ac:dyDescent="0.3">
      <c r="B165" s="22" t="s">
        <v>897</v>
      </c>
      <c r="C165" s="21" t="s">
        <v>980</v>
      </c>
      <c r="D165" s="16" t="s">
        <v>895</v>
      </c>
      <c r="E165" s="172">
        <v>86727</v>
      </c>
      <c r="F165" s="172">
        <f t="shared" si="19"/>
        <v>7805.4299999999994</v>
      </c>
      <c r="G165" s="145">
        <v>0.09</v>
      </c>
      <c r="H165" s="172">
        <f t="shared" si="20"/>
        <v>17961.161700000001</v>
      </c>
      <c r="I165" s="14">
        <v>0.19</v>
      </c>
      <c r="J165" s="172">
        <f t="shared" si="25"/>
        <v>112494</v>
      </c>
      <c r="K165" s="131"/>
      <c r="L165" s="172">
        <f t="shared" si="21"/>
        <v>0</v>
      </c>
      <c r="M165" s="131"/>
      <c r="N165" s="172">
        <f t="shared" si="22"/>
        <v>0</v>
      </c>
      <c r="O165" s="131"/>
      <c r="P165" s="172">
        <f t="shared" si="23"/>
        <v>0</v>
      </c>
      <c r="Q165" s="131"/>
      <c r="R165" s="172">
        <f t="shared" si="24"/>
        <v>0</v>
      </c>
    </row>
    <row r="166" spans="2:18" x14ac:dyDescent="0.3">
      <c r="B166" s="22" t="s">
        <v>897</v>
      </c>
      <c r="C166" s="21" t="s">
        <v>979</v>
      </c>
      <c r="D166" s="16" t="s">
        <v>895</v>
      </c>
      <c r="E166" s="172">
        <v>63043</v>
      </c>
      <c r="F166" s="172">
        <f t="shared" si="19"/>
        <v>5673.87</v>
      </c>
      <c r="G166" s="145">
        <v>0.09</v>
      </c>
      <c r="H166" s="172">
        <f t="shared" si="20"/>
        <v>13056.2053</v>
      </c>
      <c r="I166" s="14">
        <v>0.19</v>
      </c>
      <c r="J166" s="172">
        <f t="shared" si="25"/>
        <v>81773</v>
      </c>
      <c r="K166" s="131"/>
      <c r="L166" s="172">
        <f t="shared" si="21"/>
        <v>0</v>
      </c>
      <c r="M166" s="131"/>
      <c r="N166" s="172">
        <f t="shared" si="22"/>
        <v>0</v>
      </c>
      <c r="O166" s="131"/>
      <c r="P166" s="172">
        <f t="shared" si="23"/>
        <v>0</v>
      </c>
      <c r="Q166" s="131"/>
      <c r="R166" s="172">
        <f t="shared" si="24"/>
        <v>0</v>
      </c>
    </row>
    <row r="167" spans="2:18" x14ac:dyDescent="0.3">
      <c r="B167" s="22" t="s">
        <v>897</v>
      </c>
      <c r="C167" s="21" t="s">
        <v>978</v>
      </c>
      <c r="D167" s="16" t="s">
        <v>895</v>
      </c>
      <c r="E167" s="172">
        <v>148816</v>
      </c>
      <c r="F167" s="172">
        <f t="shared" si="19"/>
        <v>13393.439999999999</v>
      </c>
      <c r="G167" s="145">
        <v>0.09</v>
      </c>
      <c r="H167" s="172">
        <f t="shared" si="20"/>
        <v>30819.793600000001</v>
      </c>
      <c r="I167" s="14">
        <v>0.19</v>
      </c>
      <c r="J167" s="172">
        <f t="shared" si="25"/>
        <v>193029</v>
      </c>
      <c r="K167" s="131">
        <v>1</v>
      </c>
      <c r="L167" s="172">
        <f t="shared" si="21"/>
        <v>193029</v>
      </c>
      <c r="M167" s="131">
        <v>1</v>
      </c>
      <c r="N167" s="172">
        <f t="shared" si="22"/>
        <v>193029</v>
      </c>
      <c r="O167" s="131">
        <v>2</v>
      </c>
      <c r="P167" s="172">
        <f t="shared" si="23"/>
        <v>386058</v>
      </c>
      <c r="Q167" s="131">
        <v>1</v>
      </c>
      <c r="R167" s="172">
        <f t="shared" si="24"/>
        <v>193029</v>
      </c>
    </row>
    <row r="168" spans="2:18" x14ac:dyDescent="0.3">
      <c r="B168" s="22" t="s">
        <v>897</v>
      </c>
      <c r="C168" s="21" t="s">
        <v>977</v>
      </c>
      <c r="D168" s="16" t="s">
        <v>895</v>
      </c>
      <c r="E168" s="172">
        <v>97525</v>
      </c>
      <c r="F168" s="172">
        <f t="shared" si="19"/>
        <v>8777.25</v>
      </c>
      <c r="G168" s="145">
        <v>0.09</v>
      </c>
      <c r="H168" s="172">
        <f t="shared" si="20"/>
        <v>20197.427500000002</v>
      </c>
      <c r="I168" s="14">
        <v>0.19</v>
      </c>
      <c r="J168" s="172">
        <f t="shared" si="25"/>
        <v>126500</v>
      </c>
      <c r="K168" s="131">
        <v>1</v>
      </c>
      <c r="L168" s="172">
        <f t="shared" si="21"/>
        <v>126500</v>
      </c>
      <c r="M168" s="131">
        <v>1</v>
      </c>
      <c r="N168" s="172">
        <f t="shared" si="22"/>
        <v>126500</v>
      </c>
      <c r="O168" s="131">
        <v>2</v>
      </c>
      <c r="P168" s="172">
        <f t="shared" si="23"/>
        <v>253000</v>
      </c>
      <c r="Q168" s="131">
        <v>1</v>
      </c>
      <c r="R168" s="172">
        <f t="shared" si="24"/>
        <v>126500</v>
      </c>
    </row>
    <row r="169" spans="2:18" x14ac:dyDescent="0.3">
      <c r="B169" s="22" t="s">
        <v>897</v>
      </c>
      <c r="C169" s="21" t="s">
        <v>976</v>
      </c>
      <c r="D169" s="16" t="s">
        <v>898</v>
      </c>
      <c r="E169" s="172">
        <v>508052</v>
      </c>
      <c r="F169" s="172">
        <f t="shared" si="19"/>
        <v>45724.68</v>
      </c>
      <c r="G169" s="145">
        <v>0.09</v>
      </c>
      <c r="H169" s="172">
        <f t="shared" si="20"/>
        <v>105217.56920000001</v>
      </c>
      <c r="I169" s="14">
        <v>0.19</v>
      </c>
      <c r="J169" s="172">
        <f t="shared" si="25"/>
        <v>658994</v>
      </c>
      <c r="K169" s="131">
        <v>1</v>
      </c>
      <c r="L169" s="172">
        <f t="shared" si="21"/>
        <v>658994</v>
      </c>
      <c r="M169" s="131">
        <v>1</v>
      </c>
      <c r="N169" s="172">
        <f t="shared" si="22"/>
        <v>658994</v>
      </c>
      <c r="O169" s="131">
        <v>2</v>
      </c>
      <c r="P169" s="172">
        <f t="shared" si="23"/>
        <v>1317988</v>
      </c>
      <c r="Q169" s="131">
        <v>1</v>
      </c>
      <c r="R169" s="172">
        <f t="shared" si="24"/>
        <v>658994</v>
      </c>
    </row>
    <row r="170" spans="2:18" x14ac:dyDescent="0.3">
      <c r="B170" s="22" t="s">
        <v>897</v>
      </c>
      <c r="C170" s="21" t="s">
        <v>975</v>
      </c>
      <c r="D170" s="16" t="s">
        <v>895</v>
      </c>
      <c r="E170" s="172">
        <v>175582</v>
      </c>
      <c r="F170" s="172">
        <f t="shared" si="19"/>
        <v>15802.38</v>
      </c>
      <c r="G170" s="145">
        <v>0.09</v>
      </c>
      <c r="H170" s="172">
        <f t="shared" si="20"/>
        <v>36363.032200000001</v>
      </c>
      <c r="I170" s="14">
        <v>0.19</v>
      </c>
      <c r="J170" s="172">
        <f t="shared" si="25"/>
        <v>227747</v>
      </c>
      <c r="K170" s="131"/>
      <c r="L170" s="172">
        <f t="shared" si="21"/>
        <v>0</v>
      </c>
      <c r="M170" s="131"/>
      <c r="N170" s="172">
        <f t="shared" si="22"/>
        <v>0</v>
      </c>
      <c r="O170" s="131"/>
      <c r="P170" s="172">
        <f t="shared" si="23"/>
        <v>0</v>
      </c>
      <c r="Q170" s="131"/>
      <c r="R170" s="172">
        <f t="shared" si="24"/>
        <v>0</v>
      </c>
    </row>
    <row r="171" spans="2:18" x14ac:dyDescent="0.3">
      <c r="B171" s="22" t="s">
        <v>897</v>
      </c>
      <c r="C171" s="21" t="s">
        <v>974</v>
      </c>
      <c r="D171" s="16" t="s">
        <v>895</v>
      </c>
      <c r="E171" s="172">
        <v>219065</v>
      </c>
      <c r="F171" s="172">
        <f t="shared" si="19"/>
        <v>19715.849999999999</v>
      </c>
      <c r="G171" s="145">
        <v>0.09</v>
      </c>
      <c r="H171" s="172">
        <f t="shared" si="20"/>
        <v>45368.361499999999</v>
      </c>
      <c r="I171" s="14">
        <v>0.19</v>
      </c>
      <c r="J171" s="172">
        <f t="shared" si="25"/>
        <v>284149</v>
      </c>
      <c r="K171" s="131"/>
      <c r="L171" s="172">
        <f t="shared" si="21"/>
        <v>0</v>
      </c>
      <c r="M171" s="131"/>
      <c r="N171" s="172">
        <f t="shared" si="22"/>
        <v>0</v>
      </c>
      <c r="O171" s="131"/>
      <c r="P171" s="172">
        <f t="shared" si="23"/>
        <v>0</v>
      </c>
      <c r="Q171" s="131"/>
      <c r="R171" s="172">
        <f t="shared" si="24"/>
        <v>0</v>
      </c>
    </row>
    <row r="172" spans="2:18" x14ac:dyDescent="0.3">
      <c r="B172" s="22" t="s">
        <v>897</v>
      </c>
      <c r="C172" s="21" t="s">
        <v>973</v>
      </c>
      <c r="D172" s="16" t="s">
        <v>895</v>
      </c>
      <c r="E172" s="172">
        <v>23214</v>
      </c>
      <c r="F172" s="172">
        <f t="shared" si="19"/>
        <v>2089.2599999999998</v>
      </c>
      <c r="G172" s="145">
        <v>0.09</v>
      </c>
      <c r="H172" s="172">
        <f t="shared" si="20"/>
        <v>4807.6193999999996</v>
      </c>
      <c r="I172" s="14">
        <v>0.19</v>
      </c>
      <c r="J172" s="172">
        <f t="shared" si="25"/>
        <v>30111</v>
      </c>
      <c r="K172" s="131">
        <v>1</v>
      </c>
      <c r="L172" s="172">
        <f t="shared" si="21"/>
        <v>30111</v>
      </c>
      <c r="M172" s="131">
        <v>1</v>
      </c>
      <c r="N172" s="172">
        <f t="shared" si="22"/>
        <v>30111</v>
      </c>
      <c r="O172" s="131">
        <v>2</v>
      </c>
      <c r="P172" s="172">
        <f t="shared" si="23"/>
        <v>60222</v>
      </c>
      <c r="Q172" s="131">
        <v>1</v>
      </c>
      <c r="R172" s="172">
        <f t="shared" si="24"/>
        <v>30111</v>
      </c>
    </row>
    <row r="173" spans="2:18" x14ac:dyDescent="0.3">
      <c r="B173" s="22" t="s">
        <v>897</v>
      </c>
      <c r="C173" s="21" t="s">
        <v>972</v>
      </c>
      <c r="D173" s="16" t="s">
        <v>895</v>
      </c>
      <c r="E173" s="172">
        <v>35766</v>
      </c>
      <c r="F173" s="172">
        <f t="shared" si="19"/>
        <v>3218.94</v>
      </c>
      <c r="G173" s="145">
        <v>0.09</v>
      </c>
      <c r="H173" s="172">
        <f t="shared" si="20"/>
        <v>7407.1386000000002</v>
      </c>
      <c r="I173" s="14">
        <v>0.19</v>
      </c>
      <c r="J173" s="172">
        <f t="shared" si="25"/>
        <v>46392</v>
      </c>
      <c r="K173" s="131">
        <v>1</v>
      </c>
      <c r="L173" s="172">
        <f t="shared" si="21"/>
        <v>46392</v>
      </c>
      <c r="M173" s="131">
        <v>1</v>
      </c>
      <c r="N173" s="172">
        <f t="shared" si="22"/>
        <v>46392</v>
      </c>
      <c r="O173" s="131">
        <v>2</v>
      </c>
      <c r="P173" s="172">
        <f t="shared" si="23"/>
        <v>92784</v>
      </c>
      <c r="Q173" s="131">
        <v>1</v>
      </c>
      <c r="R173" s="172">
        <f t="shared" si="24"/>
        <v>46392</v>
      </c>
    </row>
    <row r="174" spans="2:18" x14ac:dyDescent="0.3">
      <c r="B174" s="22" t="s">
        <v>897</v>
      </c>
      <c r="C174" s="21" t="s">
        <v>971</v>
      </c>
      <c r="D174" s="16" t="s">
        <v>895</v>
      </c>
      <c r="E174" s="172">
        <v>53948</v>
      </c>
      <c r="F174" s="172">
        <f t="shared" si="19"/>
        <v>4855.32</v>
      </c>
      <c r="G174" s="145">
        <v>0.09</v>
      </c>
      <c r="H174" s="172">
        <f t="shared" si="20"/>
        <v>11172.630800000001</v>
      </c>
      <c r="I174" s="14">
        <v>0.19</v>
      </c>
      <c r="J174" s="172">
        <f t="shared" si="25"/>
        <v>69976</v>
      </c>
      <c r="K174" s="131"/>
      <c r="L174" s="172">
        <f t="shared" si="21"/>
        <v>0</v>
      </c>
      <c r="M174" s="131"/>
      <c r="N174" s="172">
        <f t="shared" si="22"/>
        <v>0</v>
      </c>
      <c r="O174" s="131"/>
      <c r="P174" s="172">
        <f t="shared" si="23"/>
        <v>0</v>
      </c>
      <c r="Q174" s="131"/>
      <c r="R174" s="172">
        <f t="shared" si="24"/>
        <v>0</v>
      </c>
    </row>
    <row r="175" spans="2:18" x14ac:dyDescent="0.3">
      <c r="B175" s="22" t="s">
        <v>897</v>
      </c>
      <c r="C175" s="21" t="s">
        <v>970</v>
      </c>
      <c r="D175" s="16" t="s">
        <v>895</v>
      </c>
      <c r="E175" s="172">
        <v>40413</v>
      </c>
      <c r="F175" s="172">
        <f t="shared" si="19"/>
        <v>3637.17</v>
      </c>
      <c r="G175" s="145">
        <v>0.09</v>
      </c>
      <c r="H175" s="172">
        <f t="shared" si="20"/>
        <v>8369.5322999999989</v>
      </c>
      <c r="I175" s="14">
        <v>0.19</v>
      </c>
      <c r="J175" s="172">
        <f t="shared" si="25"/>
        <v>52420</v>
      </c>
      <c r="K175" s="131"/>
      <c r="L175" s="172">
        <f t="shared" si="21"/>
        <v>0</v>
      </c>
      <c r="M175" s="131"/>
      <c r="N175" s="172">
        <f t="shared" si="22"/>
        <v>0</v>
      </c>
      <c r="O175" s="131"/>
      <c r="P175" s="172">
        <f t="shared" si="23"/>
        <v>0</v>
      </c>
      <c r="Q175" s="131"/>
      <c r="R175" s="172">
        <f t="shared" si="24"/>
        <v>0</v>
      </c>
    </row>
    <row r="176" spans="2:18" x14ac:dyDescent="0.3">
      <c r="B176" s="22" t="s">
        <v>897</v>
      </c>
      <c r="C176" s="21" t="s">
        <v>969</v>
      </c>
      <c r="D176" s="16" t="s">
        <v>895</v>
      </c>
      <c r="E176" s="172">
        <v>27282</v>
      </c>
      <c r="F176" s="172">
        <f t="shared" si="19"/>
        <v>2455.38</v>
      </c>
      <c r="G176" s="145">
        <v>0.09</v>
      </c>
      <c r="H176" s="172">
        <f t="shared" si="20"/>
        <v>5650.1022000000003</v>
      </c>
      <c r="I176" s="14">
        <v>0.19</v>
      </c>
      <c r="J176" s="172">
        <f t="shared" si="25"/>
        <v>35387</v>
      </c>
      <c r="K176" s="131">
        <v>1</v>
      </c>
      <c r="L176" s="172">
        <f t="shared" si="21"/>
        <v>35387</v>
      </c>
      <c r="M176" s="131">
        <v>1</v>
      </c>
      <c r="N176" s="172">
        <f t="shared" si="22"/>
        <v>35387</v>
      </c>
      <c r="O176" s="131">
        <v>2</v>
      </c>
      <c r="P176" s="172">
        <f t="shared" si="23"/>
        <v>70774</v>
      </c>
      <c r="Q176" s="131">
        <v>1</v>
      </c>
      <c r="R176" s="172">
        <f t="shared" si="24"/>
        <v>35387</v>
      </c>
    </row>
    <row r="177" spans="2:18" x14ac:dyDescent="0.3">
      <c r="B177" s="22" t="s">
        <v>897</v>
      </c>
      <c r="C177" s="21" t="s">
        <v>968</v>
      </c>
      <c r="D177" s="16" t="s">
        <v>932</v>
      </c>
      <c r="E177" s="172">
        <v>309850</v>
      </c>
      <c r="F177" s="172">
        <f t="shared" si="19"/>
        <v>27886.5</v>
      </c>
      <c r="G177" s="145">
        <v>0.09</v>
      </c>
      <c r="H177" s="172">
        <f t="shared" si="20"/>
        <v>64169.934999999998</v>
      </c>
      <c r="I177" s="14">
        <v>0.19</v>
      </c>
      <c r="J177" s="172">
        <f t="shared" si="25"/>
        <v>401906</v>
      </c>
      <c r="K177" s="131"/>
      <c r="L177" s="172">
        <f t="shared" si="21"/>
        <v>0</v>
      </c>
      <c r="M177" s="131"/>
      <c r="N177" s="172">
        <f t="shared" si="22"/>
        <v>0</v>
      </c>
      <c r="O177" s="131"/>
      <c r="P177" s="172">
        <f t="shared" si="23"/>
        <v>0</v>
      </c>
      <c r="Q177" s="131"/>
      <c r="R177" s="172">
        <f t="shared" si="24"/>
        <v>0</v>
      </c>
    </row>
    <row r="178" spans="2:18" x14ac:dyDescent="0.3">
      <c r="B178" s="22" t="s">
        <v>897</v>
      </c>
      <c r="C178" s="21" t="s">
        <v>967</v>
      </c>
      <c r="D178" s="16" t="s">
        <v>932</v>
      </c>
      <c r="E178" s="172">
        <v>18588</v>
      </c>
      <c r="F178" s="172">
        <f t="shared" si="19"/>
        <v>1672.9199999999998</v>
      </c>
      <c r="G178" s="145">
        <v>0.09</v>
      </c>
      <c r="H178" s="172">
        <f t="shared" si="20"/>
        <v>3849.5747999999999</v>
      </c>
      <c r="I178" s="14">
        <v>0.19</v>
      </c>
      <c r="J178" s="172">
        <f t="shared" si="25"/>
        <v>24110</v>
      </c>
      <c r="K178" s="131">
        <v>1</v>
      </c>
      <c r="L178" s="172">
        <f t="shared" si="21"/>
        <v>24110</v>
      </c>
      <c r="M178" s="131">
        <v>1</v>
      </c>
      <c r="N178" s="172">
        <f t="shared" si="22"/>
        <v>24110</v>
      </c>
      <c r="O178" s="131">
        <v>2</v>
      </c>
      <c r="P178" s="172">
        <f t="shared" si="23"/>
        <v>48220</v>
      </c>
      <c r="Q178" s="131">
        <v>1</v>
      </c>
      <c r="R178" s="172">
        <f t="shared" si="24"/>
        <v>24110</v>
      </c>
    </row>
    <row r="179" spans="2:18" x14ac:dyDescent="0.3">
      <c r="B179" s="22" t="s">
        <v>897</v>
      </c>
      <c r="C179" s="21" t="s">
        <v>966</v>
      </c>
      <c r="D179" s="16" t="s">
        <v>895</v>
      </c>
      <c r="E179" s="172">
        <v>13252</v>
      </c>
      <c r="F179" s="172">
        <f t="shared" si="19"/>
        <v>1192.68</v>
      </c>
      <c r="G179" s="145">
        <v>0.09</v>
      </c>
      <c r="H179" s="172">
        <f t="shared" si="20"/>
        <v>2744.4892</v>
      </c>
      <c r="I179" s="14">
        <v>0.19</v>
      </c>
      <c r="J179" s="172">
        <f t="shared" si="25"/>
        <v>17189</v>
      </c>
      <c r="K179" s="131"/>
      <c r="L179" s="172">
        <f t="shared" si="21"/>
        <v>0</v>
      </c>
      <c r="M179" s="131"/>
      <c r="N179" s="172">
        <f t="shared" si="22"/>
        <v>0</v>
      </c>
      <c r="O179" s="131"/>
      <c r="P179" s="172">
        <f t="shared" si="23"/>
        <v>0</v>
      </c>
      <c r="Q179" s="131"/>
      <c r="R179" s="172">
        <f t="shared" si="24"/>
        <v>0</v>
      </c>
    </row>
    <row r="180" spans="2:18" x14ac:dyDescent="0.3">
      <c r="B180" s="22" t="s">
        <v>897</v>
      </c>
      <c r="C180" s="21" t="s">
        <v>965</v>
      </c>
      <c r="D180" s="16" t="s">
        <v>895</v>
      </c>
      <c r="E180" s="172">
        <v>28875</v>
      </c>
      <c r="F180" s="172">
        <f t="shared" si="19"/>
        <v>2598.75</v>
      </c>
      <c r="G180" s="145">
        <v>0.09</v>
      </c>
      <c r="H180" s="172">
        <f t="shared" si="20"/>
        <v>5980.0124999999998</v>
      </c>
      <c r="I180" s="14">
        <v>0.19</v>
      </c>
      <c r="J180" s="172">
        <f t="shared" si="25"/>
        <v>37454</v>
      </c>
      <c r="K180" s="131">
        <v>1</v>
      </c>
      <c r="L180" s="172">
        <f t="shared" si="21"/>
        <v>37454</v>
      </c>
      <c r="M180" s="131">
        <v>1</v>
      </c>
      <c r="N180" s="172">
        <f t="shared" si="22"/>
        <v>37454</v>
      </c>
      <c r="O180" s="131">
        <v>2</v>
      </c>
      <c r="P180" s="172">
        <f t="shared" si="23"/>
        <v>74908</v>
      </c>
      <c r="Q180" s="131">
        <v>1</v>
      </c>
      <c r="R180" s="172">
        <f t="shared" si="24"/>
        <v>37454</v>
      </c>
    </row>
    <row r="181" spans="2:18" x14ac:dyDescent="0.3">
      <c r="B181" s="22" t="s">
        <v>897</v>
      </c>
      <c r="C181" s="21" t="s">
        <v>964</v>
      </c>
      <c r="D181" s="16" t="s">
        <v>895</v>
      </c>
      <c r="E181" s="172">
        <v>131715</v>
      </c>
      <c r="F181" s="172">
        <f t="shared" si="19"/>
        <v>11854.35</v>
      </c>
      <c r="G181" s="145">
        <v>0.09</v>
      </c>
      <c r="H181" s="172">
        <f t="shared" si="20"/>
        <v>27278.176500000001</v>
      </c>
      <c r="I181" s="14">
        <v>0.19</v>
      </c>
      <c r="J181" s="172">
        <f t="shared" si="25"/>
        <v>170848</v>
      </c>
      <c r="K181" s="131">
        <v>1</v>
      </c>
      <c r="L181" s="172">
        <f t="shared" si="21"/>
        <v>170848</v>
      </c>
      <c r="M181" s="131">
        <v>1</v>
      </c>
      <c r="N181" s="172">
        <f t="shared" si="22"/>
        <v>170848</v>
      </c>
      <c r="O181" s="131">
        <v>2</v>
      </c>
      <c r="P181" s="172">
        <f t="shared" si="23"/>
        <v>341696</v>
      </c>
      <c r="Q181" s="131">
        <v>1</v>
      </c>
      <c r="R181" s="172">
        <f t="shared" si="24"/>
        <v>170848</v>
      </c>
    </row>
    <row r="182" spans="2:18" x14ac:dyDescent="0.3">
      <c r="B182" s="22" t="s">
        <v>897</v>
      </c>
      <c r="C182" s="21" t="s">
        <v>963</v>
      </c>
      <c r="D182" s="16" t="s">
        <v>895</v>
      </c>
      <c r="E182" s="172">
        <v>57516</v>
      </c>
      <c r="F182" s="172">
        <f t="shared" si="19"/>
        <v>5176.4399999999996</v>
      </c>
      <c r="G182" s="145">
        <v>0.09</v>
      </c>
      <c r="H182" s="172">
        <f t="shared" si="20"/>
        <v>11911.563600000001</v>
      </c>
      <c r="I182" s="14">
        <v>0.19</v>
      </c>
      <c r="J182" s="172">
        <f t="shared" si="25"/>
        <v>74604</v>
      </c>
      <c r="K182" s="131">
        <v>1</v>
      </c>
      <c r="L182" s="172">
        <f t="shared" si="21"/>
        <v>74604</v>
      </c>
      <c r="M182" s="131">
        <v>1</v>
      </c>
      <c r="N182" s="172">
        <f t="shared" si="22"/>
        <v>74604</v>
      </c>
      <c r="O182" s="131">
        <v>2</v>
      </c>
      <c r="P182" s="172">
        <f t="shared" si="23"/>
        <v>149208</v>
      </c>
      <c r="Q182" s="131">
        <v>1</v>
      </c>
      <c r="R182" s="172">
        <f t="shared" si="24"/>
        <v>74604</v>
      </c>
    </row>
    <row r="183" spans="2:18" x14ac:dyDescent="0.3">
      <c r="B183" s="22" t="s">
        <v>897</v>
      </c>
      <c r="C183" s="21" t="s">
        <v>962</v>
      </c>
      <c r="D183" s="16" t="s">
        <v>895</v>
      </c>
      <c r="E183" s="172">
        <v>34256</v>
      </c>
      <c r="F183" s="172">
        <f t="shared" si="19"/>
        <v>3083.04</v>
      </c>
      <c r="G183" s="145">
        <v>0.09</v>
      </c>
      <c r="H183" s="172">
        <f t="shared" si="20"/>
        <v>7094.4176000000007</v>
      </c>
      <c r="I183" s="14">
        <v>0.19</v>
      </c>
      <c r="J183" s="172">
        <f t="shared" si="25"/>
        <v>44433</v>
      </c>
      <c r="K183" s="131">
        <v>1</v>
      </c>
      <c r="L183" s="172">
        <f t="shared" si="21"/>
        <v>44433</v>
      </c>
      <c r="M183" s="131">
        <v>1</v>
      </c>
      <c r="N183" s="172">
        <f t="shared" si="22"/>
        <v>44433</v>
      </c>
      <c r="O183" s="131">
        <v>2</v>
      </c>
      <c r="P183" s="172">
        <f t="shared" si="23"/>
        <v>88866</v>
      </c>
      <c r="Q183" s="131">
        <v>1</v>
      </c>
      <c r="R183" s="172">
        <f t="shared" si="24"/>
        <v>44433</v>
      </c>
    </row>
    <row r="184" spans="2:18" x14ac:dyDescent="0.3">
      <c r="B184" s="22" t="s">
        <v>897</v>
      </c>
      <c r="C184" s="21" t="s">
        <v>961</v>
      </c>
      <c r="D184" s="16" t="s">
        <v>895</v>
      </c>
      <c r="E184" s="172">
        <v>63258</v>
      </c>
      <c r="F184" s="172">
        <f t="shared" si="19"/>
        <v>5693.2199999999993</v>
      </c>
      <c r="G184" s="145">
        <v>0.09</v>
      </c>
      <c r="H184" s="172">
        <f t="shared" si="20"/>
        <v>13100.7318</v>
      </c>
      <c r="I184" s="14">
        <v>0.19</v>
      </c>
      <c r="J184" s="172">
        <f t="shared" si="25"/>
        <v>82052</v>
      </c>
      <c r="K184" s="131"/>
      <c r="L184" s="172">
        <f t="shared" si="21"/>
        <v>0</v>
      </c>
      <c r="M184" s="131"/>
      <c r="N184" s="172">
        <f t="shared" si="22"/>
        <v>0</v>
      </c>
      <c r="O184" s="131"/>
      <c r="P184" s="172">
        <f t="shared" si="23"/>
        <v>0</v>
      </c>
      <c r="Q184" s="131"/>
      <c r="R184" s="172">
        <f t="shared" si="24"/>
        <v>0</v>
      </c>
    </row>
    <row r="185" spans="2:18" x14ac:dyDescent="0.3">
      <c r="B185" s="22" t="s">
        <v>897</v>
      </c>
      <c r="C185" s="21" t="s">
        <v>960</v>
      </c>
      <c r="D185" s="16" t="s">
        <v>895</v>
      </c>
      <c r="E185" s="172">
        <v>23260</v>
      </c>
      <c r="F185" s="172">
        <f t="shared" si="19"/>
        <v>2093.4</v>
      </c>
      <c r="G185" s="145">
        <v>0.09</v>
      </c>
      <c r="H185" s="172">
        <f t="shared" si="20"/>
        <v>4817.1460000000006</v>
      </c>
      <c r="I185" s="14">
        <v>0.19</v>
      </c>
      <c r="J185" s="172">
        <f t="shared" si="25"/>
        <v>30171</v>
      </c>
      <c r="K185" s="131">
        <v>1</v>
      </c>
      <c r="L185" s="172">
        <f t="shared" si="21"/>
        <v>30171</v>
      </c>
      <c r="M185" s="131">
        <v>1</v>
      </c>
      <c r="N185" s="172">
        <f t="shared" si="22"/>
        <v>30171</v>
      </c>
      <c r="O185" s="131">
        <v>2</v>
      </c>
      <c r="P185" s="172">
        <f t="shared" si="23"/>
        <v>60342</v>
      </c>
      <c r="Q185" s="131">
        <v>1</v>
      </c>
      <c r="R185" s="172">
        <f t="shared" si="24"/>
        <v>30171</v>
      </c>
    </row>
    <row r="186" spans="2:18" x14ac:dyDescent="0.3">
      <c r="B186" s="22" t="s">
        <v>897</v>
      </c>
      <c r="C186" s="21" t="s">
        <v>959</v>
      </c>
      <c r="D186" s="16" t="s">
        <v>895</v>
      </c>
      <c r="E186" s="172">
        <v>20481</v>
      </c>
      <c r="F186" s="172">
        <f t="shared" si="19"/>
        <v>1843.29</v>
      </c>
      <c r="G186" s="145">
        <v>0.09</v>
      </c>
      <c r="H186" s="172">
        <f t="shared" si="20"/>
        <v>4241.6151</v>
      </c>
      <c r="I186" s="14">
        <v>0.19</v>
      </c>
      <c r="J186" s="172">
        <f t="shared" si="25"/>
        <v>26566</v>
      </c>
      <c r="K186" s="131"/>
      <c r="L186" s="172">
        <f t="shared" si="21"/>
        <v>0</v>
      </c>
      <c r="M186" s="131"/>
      <c r="N186" s="172">
        <f t="shared" si="22"/>
        <v>0</v>
      </c>
      <c r="O186" s="131"/>
      <c r="P186" s="172">
        <f t="shared" si="23"/>
        <v>0</v>
      </c>
      <c r="Q186" s="131"/>
      <c r="R186" s="172">
        <f t="shared" si="24"/>
        <v>0</v>
      </c>
    </row>
    <row r="187" spans="2:18" x14ac:dyDescent="0.3">
      <c r="B187" s="22" t="s">
        <v>897</v>
      </c>
      <c r="C187" s="21" t="s">
        <v>958</v>
      </c>
      <c r="D187" s="16" t="s">
        <v>895</v>
      </c>
      <c r="E187" s="172">
        <v>101931</v>
      </c>
      <c r="F187" s="172">
        <f t="shared" si="19"/>
        <v>9173.7899999999991</v>
      </c>
      <c r="G187" s="145">
        <v>0.09</v>
      </c>
      <c r="H187" s="172">
        <f t="shared" si="20"/>
        <v>21109.910099999997</v>
      </c>
      <c r="I187" s="14">
        <v>0.19</v>
      </c>
      <c r="J187" s="172">
        <f t="shared" si="25"/>
        <v>132215</v>
      </c>
      <c r="K187" s="131">
        <v>1</v>
      </c>
      <c r="L187" s="172">
        <f t="shared" si="21"/>
        <v>132215</v>
      </c>
      <c r="M187" s="131">
        <v>1</v>
      </c>
      <c r="N187" s="172">
        <f t="shared" si="22"/>
        <v>132215</v>
      </c>
      <c r="O187" s="131">
        <v>2</v>
      </c>
      <c r="P187" s="172">
        <f t="shared" si="23"/>
        <v>264430</v>
      </c>
      <c r="Q187" s="131">
        <v>1</v>
      </c>
      <c r="R187" s="172">
        <f t="shared" si="24"/>
        <v>132215</v>
      </c>
    </row>
    <row r="188" spans="2:18" x14ac:dyDescent="0.3">
      <c r="B188" s="22" t="s">
        <v>897</v>
      </c>
      <c r="C188" s="21" t="s">
        <v>957</v>
      </c>
      <c r="D188" s="16" t="s">
        <v>895</v>
      </c>
      <c r="E188" s="172">
        <v>53605</v>
      </c>
      <c r="F188" s="172">
        <f t="shared" si="19"/>
        <v>4824.45</v>
      </c>
      <c r="G188" s="145">
        <v>0.09</v>
      </c>
      <c r="H188" s="172">
        <f t="shared" si="20"/>
        <v>11101.595499999999</v>
      </c>
      <c r="I188" s="14">
        <v>0.19</v>
      </c>
      <c r="J188" s="172">
        <f t="shared" si="25"/>
        <v>69531</v>
      </c>
      <c r="K188" s="131"/>
      <c r="L188" s="172">
        <f t="shared" si="21"/>
        <v>0</v>
      </c>
      <c r="M188" s="131"/>
      <c r="N188" s="172">
        <f t="shared" si="22"/>
        <v>0</v>
      </c>
      <c r="O188" s="131"/>
      <c r="P188" s="172">
        <f t="shared" si="23"/>
        <v>0</v>
      </c>
      <c r="Q188" s="131"/>
      <c r="R188" s="172">
        <f t="shared" si="24"/>
        <v>0</v>
      </c>
    </row>
    <row r="189" spans="2:18" x14ac:dyDescent="0.3">
      <c r="B189" s="22" t="s">
        <v>897</v>
      </c>
      <c r="C189" s="21" t="s">
        <v>956</v>
      </c>
      <c r="D189" s="16" t="s">
        <v>895</v>
      </c>
      <c r="E189" s="172">
        <v>27958</v>
      </c>
      <c r="F189" s="172">
        <f t="shared" si="19"/>
        <v>2516.2199999999998</v>
      </c>
      <c r="G189" s="145">
        <v>0.09</v>
      </c>
      <c r="H189" s="172">
        <f t="shared" si="20"/>
        <v>5790.1018000000004</v>
      </c>
      <c r="I189" s="14">
        <v>0.19</v>
      </c>
      <c r="J189" s="172">
        <f t="shared" si="25"/>
        <v>36264</v>
      </c>
      <c r="K189" s="131"/>
      <c r="L189" s="172">
        <f t="shared" si="21"/>
        <v>0</v>
      </c>
      <c r="M189" s="131"/>
      <c r="N189" s="172">
        <f t="shared" si="22"/>
        <v>0</v>
      </c>
      <c r="O189" s="131"/>
      <c r="P189" s="172">
        <f t="shared" si="23"/>
        <v>0</v>
      </c>
      <c r="Q189" s="131"/>
      <c r="R189" s="172">
        <f t="shared" si="24"/>
        <v>0</v>
      </c>
    </row>
    <row r="190" spans="2:18" x14ac:dyDescent="0.3">
      <c r="B190" s="22" t="s">
        <v>897</v>
      </c>
      <c r="C190" s="21" t="s">
        <v>955</v>
      </c>
      <c r="D190" s="16" t="s">
        <v>895</v>
      </c>
      <c r="E190" s="172">
        <v>35248</v>
      </c>
      <c r="F190" s="172">
        <f t="shared" si="19"/>
        <v>3172.3199999999997</v>
      </c>
      <c r="G190" s="145">
        <v>0.09</v>
      </c>
      <c r="H190" s="172">
        <f t="shared" si="20"/>
        <v>7299.8608000000004</v>
      </c>
      <c r="I190" s="14">
        <v>0.19</v>
      </c>
      <c r="J190" s="172">
        <f t="shared" si="25"/>
        <v>45720</v>
      </c>
      <c r="K190" s="131">
        <v>1</v>
      </c>
      <c r="L190" s="172">
        <f t="shared" si="21"/>
        <v>45720</v>
      </c>
      <c r="M190" s="131">
        <v>1</v>
      </c>
      <c r="N190" s="172">
        <f t="shared" si="22"/>
        <v>45720</v>
      </c>
      <c r="O190" s="131">
        <v>2</v>
      </c>
      <c r="P190" s="172">
        <f t="shared" si="23"/>
        <v>91440</v>
      </c>
      <c r="Q190" s="131">
        <v>1</v>
      </c>
      <c r="R190" s="172">
        <f t="shared" si="24"/>
        <v>45720</v>
      </c>
    </row>
    <row r="191" spans="2:18" x14ac:dyDescent="0.3">
      <c r="B191" s="22" t="s">
        <v>897</v>
      </c>
      <c r="C191" s="21" t="s">
        <v>954</v>
      </c>
      <c r="D191" s="16" t="s">
        <v>895</v>
      </c>
      <c r="E191" s="172">
        <v>28020</v>
      </c>
      <c r="F191" s="172">
        <f t="shared" si="19"/>
        <v>2521.7999999999997</v>
      </c>
      <c r="G191" s="145">
        <v>0.09</v>
      </c>
      <c r="H191" s="172">
        <f t="shared" si="20"/>
        <v>5802.942</v>
      </c>
      <c r="I191" s="14">
        <v>0.19</v>
      </c>
      <c r="J191" s="172">
        <f t="shared" si="25"/>
        <v>36345</v>
      </c>
      <c r="K191" s="131"/>
      <c r="L191" s="172">
        <f t="shared" si="21"/>
        <v>0</v>
      </c>
      <c r="M191" s="131"/>
      <c r="N191" s="172">
        <f t="shared" si="22"/>
        <v>0</v>
      </c>
      <c r="O191" s="131"/>
      <c r="P191" s="172">
        <f t="shared" si="23"/>
        <v>0</v>
      </c>
      <c r="Q191" s="131"/>
      <c r="R191" s="172">
        <f t="shared" si="24"/>
        <v>0</v>
      </c>
    </row>
    <row r="192" spans="2:18" x14ac:dyDescent="0.3">
      <c r="B192" s="22" t="s">
        <v>897</v>
      </c>
      <c r="C192" s="21" t="s">
        <v>953</v>
      </c>
      <c r="D192" s="16" t="s">
        <v>895</v>
      </c>
      <c r="E192" s="172">
        <v>17923</v>
      </c>
      <c r="F192" s="172">
        <f t="shared" si="19"/>
        <v>1613.07</v>
      </c>
      <c r="G192" s="145">
        <v>0.09</v>
      </c>
      <c r="H192" s="172">
        <f t="shared" si="20"/>
        <v>3711.8532999999998</v>
      </c>
      <c r="I192" s="14">
        <v>0.19</v>
      </c>
      <c r="J192" s="172">
        <f t="shared" si="25"/>
        <v>23248</v>
      </c>
      <c r="K192" s="131">
        <v>1</v>
      </c>
      <c r="L192" s="172">
        <f t="shared" si="21"/>
        <v>23248</v>
      </c>
      <c r="M192" s="131">
        <v>1</v>
      </c>
      <c r="N192" s="172">
        <f t="shared" si="22"/>
        <v>23248</v>
      </c>
      <c r="O192" s="131">
        <v>2</v>
      </c>
      <c r="P192" s="172">
        <f t="shared" si="23"/>
        <v>46496</v>
      </c>
      <c r="Q192" s="131">
        <v>1</v>
      </c>
      <c r="R192" s="172">
        <f t="shared" si="24"/>
        <v>23248</v>
      </c>
    </row>
    <row r="193" spans="2:18" x14ac:dyDescent="0.3">
      <c r="B193" s="22" t="s">
        <v>897</v>
      </c>
      <c r="C193" s="21" t="s">
        <v>952</v>
      </c>
      <c r="D193" s="16" t="s">
        <v>895</v>
      </c>
      <c r="E193" s="172">
        <v>55575</v>
      </c>
      <c r="F193" s="172">
        <f t="shared" ref="F193:F239" si="26">E193*G193</f>
        <v>5001.75</v>
      </c>
      <c r="G193" s="145">
        <v>0.09</v>
      </c>
      <c r="H193" s="172">
        <f t="shared" ref="H193:H239" si="27">(E193+F193)*I193</f>
        <v>11509.5825</v>
      </c>
      <c r="I193" s="14">
        <v>0.19</v>
      </c>
      <c r="J193" s="172">
        <f t="shared" si="25"/>
        <v>72086</v>
      </c>
      <c r="K193" s="131">
        <v>1</v>
      </c>
      <c r="L193" s="172">
        <f t="shared" si="21"/>
        <v>72086</v>
      </c>
      <c r="M193" s="131">
        <v>1</v>
      </c>
      <c r="N193" s="172">
        <f t="shared" si="22"/>
        <v>72086</v>
      </c>
      <c r="O193" s="131">
        <v>2</v>
      </c>
      <c r="P193" s="172">
        <f t="shared" si="23"/>
        <v>144172</v>
      </c>
      <c r="Q193" s="131">
        <v>1</v>
      </c>
      <c r="R193" s="172">
        <f t="shared" si="24"/>
        <v>72086</v>
      </c>
    </row>
    <row r="194" spans="2:18" x14ac:dyDescent="0.3">
      <c r="B194" s="22" t="s">
        <v>897</v>
      </c>
      <c r="C194" s="21" t="s">
        <v>951</v>
      </c>
      <c r="D194" s="16" t="s">
        <v>895</v>
      </c>
      <c r="E194" s="172">
        <v>109329</v>
      </c>
      <c r="F194" s="172">
        <f t="shared" si="26"/>
        <v>9839.6099999999988</v>
      </c>
      <c r="G194" s="145">
        <v>0.09</v>
      </c>
      <c r="H194" s="172">
        <f t="shared" si="27"/>
        <v>22642.035899999999</v>
      </c>
      <c r="I194" s="14">
        <v>0.19</v>
      </c>
      <c r="J194" s="172">
        <f t="shared" si="25"/>
        <v>141811</v>
      </c>
      <c r="K194" s="131"/>
      <c r="L194" s="172">
        <f t="shared" ref="L194:L239" si="28">J194*K194</f>
        <v>0</v>
      </c>
      <c r="M194" s="131"/>
      <c r="N194" s="172">
        <f t="shared" ref="N194:N239" si="29">J194*M194</f>
        <v>0</v>
      </c>
      <c r="O194" s="131"/>
      <c r="P194" s="172">
        <f t="shared" ref="P194:P239" si="30">J194*O194</f>
        <v>0</v>
      </c>
      <c r="Q194" s="131"/>
      <c r="R194" s="172">
        <f t="shared" ref="R194:R239" si="31">J194*Q194</f>
        <v>0</v>
      </c>
    </row>
    <row r="195" spans="2:18" x14ac:dyDescent="0.3">
      <c r="B195" s="22" t="s">
        <v>897</v>
      </c>
      <c r="C195" s="21" t="s">
        <v>950</v>
      </c>
      <c r="D195" s="16" t="s">
        <v>895</v>
      </c>
      <c r="E195" s="172">
        <v>50970</v>
      </c>
      <c r="F195" s="172">
        <f t="shared" si="26"/>
        <v>4587.3</v>
      </c>
      <c r="G195" s="145">
        <v>0.09</v>
      </c>
      <c r="H195" s="172">
        <f t="shared" si="27"/>
        <v>10555.887000000001</v>
      </c>
      <c r="I195" s="14">
        <v>0.19</v>
      </c>
      <c r="J195" s="172">
        <f t="shared" ref="J195:J239" si="32">ROUND(E195+F195+H195,0)</f>
        <v>66113</v>
      </c>
      <c r="K195" s="131">
        <v>1</v>
      </c>
      <c r="L195" s="172">
        <f t="shared" si="28"/>
        <v>66113</v>
      </c>
      <c r="M195" s="131">
        <v>1</v>
      </c>
      <c r="N195" s="172">
        <f t="shared" si="29"/>
        <v>66113</v>
      </c>
      <c r="O195" s="131">
        <v>2</v>
      </c>
      <c r="P195" s="172">
        <f t="shared" si="30"/>
        <v>132226</v>
      </c>
      <c r="Q195" s="131">
        <v>1</v>
      </c>
      <c r="R195" s="172">
        <f t="shared" si="31"/>
        <v>66113</v>
      </c>
    </row>
    <row r="196" spans="2:18" x14ac:dyDescent="0.3">
      <c r="B196" s="22" t="s">
        <v>897</v>
      </c>
      <c r="C196" s="21" t="s">
        <v>949</v>
      </c>
      <c r="D196" s="16" t="s">
        <v>895</v>
      </c>
      <c r="E196" s="172">
        <v>242441</v>
      </c>
      <c r="F196" s="172">
        <f t="shared" si="26"/>
        <v>21819.69</v>
      </c>
      <c r="G196" s="145">
        <v>0.09</v>
      </c>
      <c r="H196" s="172">
        <f t="shared" si="27"/>
        <v>50209.5311</v>
      </c>
      <c r="I196" s="14">
        <v>0.19</v>
      </c>
      <c r="J196" s="172">
        <f t="shared" si="32"/>
        <v>314470</v>
      </c>
      <c r="K196" s="131">
        <v>1</v>
      </c>
      <c r="L196" s="172">
        <f t="shared" si="28"/>
        <v>314470</v>
      </c>
      <c r="M196" s="131">
        <v>1</v>
      </c>
      <c r="N196" s="172">
        <f t="shared" si="29"/>
        <v>314470</v>
      </c>
      <c r="O196" s="131">
        <v>2</v>
      </c>
      <c r="P196" s="172">
        <f t="shared" si="30"/>
        <v>628940</v>
      </c>
      <c r="Q196" s="131">
        <v>1</v>
      </c>
      <c r="R196" s="172">
        <f t="shared" si="31"/>
        <v>314470</v>
      </c>
    </row>
    <row r="197" spans="2:18" x14ac:dyDescent="0.3">
      <c r="B197" s="22" t="s">
        <v>897</v>
      </c>
      <c r="C197" s="21" t="s">
        <v>948</v>
      </c>
      <c r="D197" s="16" t="s">
        <v>895</v>
      </c>
      <c r="E197" s="172">
        <v>75595</v>
      </c>
      <c r="F197" s="172">
        <f t="shared" si="26"/>
        <v>6803.55</v>
      </c>
      <c r="G197" s="145">
        <v>0.09</v>
      </c>
      <c r="H197" s="172">
        <f t="shared" si="27"/>
        <v>15655.7245</v>
      </c>
      <c r="I197" s="14">
        <v>0.19</v>
      </c>
      <c r="J197" s="172">
        <f t="shared" si="32"/>
        <v>98054</v>
      </c>
      <c r="K197" s="131">
        <v>1</v>
      </c>
      <c r="L197" s="172">
        <f t="shared" si="28"/>
        <v>98054</v>
      </c>
      <c r="M197" s="131">
        <v>1</v>
      </c>
      <c r="N197" s="172">
        <f t="shared" si="29"/>
        <v>98054</v>
      </c>
      <c r="O197" s="131">
        <v>2</v>
      </c>
      <c r="P197" s="172">
        <f t="shared" si="30"/>
        <v>196108</v>
      </c>
      <c r="Q197" s="131">
        <v>1</v>
      </c>
      <c r="R197" s="172">
        <f t="shared" si="31"/>
        <v>98054</v>
      </c>
    </row>
    <row r="198" spans="2:18" x14ac:dyDescent="0.3">
      <c r="B198" s="22" t="s">
        <v>897</v>
      </c>
      <c r="C198" s="21" t="s">
        <v>947</v>
      </c>
      <c r="D198" s="16" t="s">
        <v>895</v>
      </c>
      <c r="E198" s="172">
        <v>87456</v>
      </c>
      <c r="F198" s="172">
        <f t="shared" si="26"/>
        <v>7871.04</v>
      </c>
      <c r="G198" s="145">
        <v>0.09</v>
      </c>
      <c r="H198" s="172">
        <f t="shared" si="27"/>
        <v>18112.137599999998</v>
      </c>
      <c r="I198" s="14">
        <v>0.19</v>
      </c>
      <c r="J198" s="172">
        <f t="shared" si="32"/>
        <v>113439</v>
      </c>
      <c r="K198" s="131">
        <v>1</v>
      </c>
      <c r="L198" s="172">
        <f t="shared" si="28"/>
        <v>113439</v>
      </c>
      <c r="M198" s="131">
        <v>1</v>
      </c>
      <c r="N198" s="172">
        <f t="shared" si="29"/>
        <v>113439</v>
      </c>
      <c r="O198" s="131">
        <v>2</v>
      </c>
      <c r="P198" s="172">
        <f t="shared" si="30"/>
        <v>226878</v>
      </c>
      <c r="Q198" s="131">
        <v>1</v>
      </c>
      <c r="R198" s="172">
        <f t="shared" si="31"/>
        <v>113439</v>
      </c>
    </row>
    <row r="199" spans="2:18" x14ac:dyDescent="0.3">
      <c r="B199" s="22" t="s">
        <v>897</v>
      </c>
      <c r="C199" s="21" t="s">
        <v>946</v>
      </c>
      <c r="D199" s="16" t="s">
        <v>895</v>
      </c>
      <c r="E199" s="172">
        <v>85176</v>
      </c>
      <c r="F199" s="172">
        <f t="shared" si="26"/>
        <v>7665.84</v>
      </c>
      <c r="G199" s="145">
        <v>0.09</v>
      </c>
      <c r="H199" s="172">
        <f t="shared" si="27"/>
        <v>17639.9496</v>
      </c>
      <c r="I199" s="14">
        <v>0.19</v>
      </c>
      <c r="J199" s="172">
        <f t="shared" si="32"/>
        <v>110482</v>
      </c>
      <c r="K199" s="131"/>
      <c r="L199" s="172">
        <f t="shared" si="28"/>
        <v>0</v>
      </c>
      <c r="M199" s="131"/>
      <c r="N199" s="172">
        <f t="shared" si="29"/>
        <v>0</v>
      </c>
      <c r="O199" s="131"/>
      <c r="P199" s="172">
        <f t="shared" si="30"/>
        <v>0</v>
      </c>
      <c r="Q199" s="131"/>
      <c r="R199" s="172">
        <f t="shared" si="31"/>
        <v>0</v>
      </c>
    </row>
    <row r="200" spans="2:18" x14ac:dyDescent="0.3">
      <c r="B200" s="22" t="s">
        <v>897</v>
      </c>
      <c r="C200" s="21" t="s">
        <v>945</v>
      </c>
      <c r="D200" s="16" t="s">
        <v>895</v>
      </c>
      <c r="E200" s="172">
        <v>94561</v>
      </c>
      <c r="F200" s="172">
        <f t="shared" si="26"/>
        <v>8510.49</v>
      </c>
      <c r="G200" s="145">
        <v>0.09</v>
      </c>
      <c r="H200" s="172">
        <f t="shared" si="27"/>
        <v>19583.5831</v>
      </c>
      <c r="I200" s="14">
        <v>0.19</v>
      </c>
      <c r="J200" s="172">
        <f t="shared" si="32"/>
        <v>122655</v>
      </c>
      <c r="K200" s="131"/>
      <c r="L200" s="172">
        <f t="shared" si="28"/>
        <v>0</v>
      </c>
      <c r="M200" s="131"/>
      <c r="N200" s="172">
        <f t="shared" si="29"/>
        <v>0</v>
      </c>
      <c r="O200" s="131"/>
      <c r="P200" s="172">
        <f t="shared" si="30"/>
        <v>0</v>
      </c>
      <c r="Q200" s="131"/>
      <c r="R200" s="172">
        <f t="shared" si="31"/>
        <v>0</v>
      </c>
    </row>
    <row r="201" spans="2:18" x14ac:dyDescent="0.3">
      <c r="B201" s="22" t="s">
        <v>897</v>
      </c>
      <c r="C201" s="21" t="s">
        <v>944</v>
      </c>
      <c r="D201" s="16" t="s">
        <v>895</v>
      </c>
      <c r="E201" s="172">
        <v>73541</v>
      </c>
      <c r="F201" s="172">
        <f t="shared" si="26"/>
        <v>6618.69</v>
      </c>
      <c r="G201" s="145">
        <v>0.09</v>
      </c>
      <c r="H201" s="172">
        <f t="shared" si="27"/>
        <v>15230.341100000001</v>
      </c>
      <c r="I201" s="14">
        <v>0.19</v>
      </c>
      <c r="J201" s="172">
        <f t="shared" si="32"/>
        <v>95390</v>
      </c>
      <c r="K201" s="131"/>
      <c r="L201" s="172">
        <f t="shared" si="28"/>
        <v>0</v>
      </c>
      <c r="M201" s="131"/>
      <c r="N201" s="172">
        <f t="shared" si="29"/>
        <v>0</v>
      </c>
      <c r="O201" s="131"/>
      <c r="P201" s="172">
        <f t="shared" si="30"/>
        <v>0</v>
      </c>
      <c r="Q201" s="131"/>
      <c r="R201" s="172">
        <f t="shared" si="31"/>
        <v>0</v>
      </c>
    </row>
    <row r="202" spans="2:18" x14ac:dyDescent="0.3">
      <c r="B202" s="22" t="s">
        <v>897</v>
      </c>
      <c r="C202" s="21" t="s">
        <v>943</v>
      </c>
      <c r="D202" s="16" t="s">
        <v>895</v>
      </c>
      <c r="E202" s="172">
        <v>43147</v>
      </c>
      <c r="F202" s="172">
        <f t="shared" si="26"/>
        <v>3883.23</v>
      </c>
      <c r="G202" s="145">
        <v>0.09</v>
      </c>
      <c r="H202" s="172">
        <f t="shared" si="27"/>
        <v>8935.7437000000009</v>
      </c>
      <c r="I202" s="14">
        <v>0.19</v>
      </c>
      <c r="J202" s="172">
        <f t="shared" si="32"/>
        <v>55966</v>
      </c>
      <c r="K202" s="131"/>
      <c r="L202" s="172">
        <f t="shared" si="28"/>
        <v>0</v>
      </c>
      <c r="M202" s="131"/>
      <c r="N202" s="172">
        <f t="shared" si="29"/>
        <v>0</v>
      </c>
      <c r="O202" s="131"/>
      <c r="P202" s="172">
        <f t="shared" si="30"/>
        <v>0</v>
      </c>
      <c r="Q202" s="131"/>
      <c r="R202" s="172">
        <f t="shared" si="31"/>
        <v>0</v>
      </c>
    </row>
    <row r="203" spans="2:18" x14ac:dyDescent="0.3">
      <c r="B203" s="22" t="s">
        <v>897</v>
      </c>
      <c r="C203" s="21" t="s">
        <v>942</v>
      </c>
      <c r="D203" s="16" t="s">
        <v>898</v>
      </c>
      <c r="E203" s="172">
        <v>52046</v>
      </c>
      <c r="F203" s="172">
        <f t="shared" si="26"/>
        <v>4684.1399999999994</v>
      </c>
      <c r="G203" s="145">
        <v>0.09</v>
      </c>
      <c r="H203" s="172">
        <f t="shared" si="27"/>
        <v>10778.7266</v>
      </c>
      <c r="I203" s="14">
        <v>0.19</v>
      </c>
      <c r="J203" s="172">
        <f t="shared" si="32"/>
        <v>67509</v>
      </c>
      <c r="K203" s="131"/>
      <c r="L203" s="172">
        <f t="shared" si="28"/>
        <v>0</v>
      </c>
      <c r="M203" s="131"/>
      <c r="N203" s="172">
        <f t="shared" si="29"/>
        <v>0</v>
      </c>
      <c r="O203" s="131"/>
      <c r="P203" s="172">
        <f t="shared" si="30"/>
        <v>0</v>
      </c>
      <c r="Q203" s="131"/>
      <c r="R203" s="172">
        <f t="shared" si="31"/>
        <v>0</v>
      </c>
    </row>
    <row r="204" spans="2:18" x14ac:dyDescent="0.3">
      <c r="B204" s="22" t="s">
        <v>897</v>
      </c>
      <c r="C204" s="21" t="s">
        <v>941</v>
      </c>
      <c r="D204" s="16" t="s">
        <v>898</v>
      </c>
      <c r="E204" s="172">
        <v>71062</v>
      </c>
      <c r="F204" s="172">
        <f t="shared" si="26"/>
        <v>6395.58</v>
      </c>
      <c r="G204" s="145">
        <v>0.09</v>
      </c>
      <c r="H204" s="172">
        <f t="shared" si="27"/>
        <v>14716.940200000001</v>
      </c>
      <c r="I204" s="14">
        <v>0.19</v>
      </c>
      <c r="J204" s="172">
        <f t="shared" si="32"/>
        <v>92175</v>
      </c>
      <c r="K204" s="131"/>
      <c r="L204" s="172">
        <f t="shared" si="28"/>
        <v>0</v>
      </c>
      <c r="M204" s="131"/>
      <c r="N204" s="172">
        <f t="shared" si="29"/>
        <v>0</v>
      </c>
      <c r="O204" s="131"/>
      <c r="P204" s="172">
        <f t="shared" si="30"/>
        <v>0</v>
      </c>
      <c r="Q204" s="131"/>
      <c r="R204" s="172">
        <f t="shared" si="31"/>
        <v>0</v>
      </c>
    </row>
    <row r="205" spans="2:18" x14ac:dyDescent="0.3">
      <c r="B205" s="22" t="s">
        <v>897</v>
      </c>
      <c r="C205" s="21" t="s">
        <v>940</v>
      </c>
      <c r="D205" s="16" t="s">
        <v>895</v>
      </c>
      <c r="E205" s="172">
        <v>30666</v>
      </c>
      <c r="F205" s="172">
        <f t="shared" si="26"/>
        <v>2759.94</v>
      </c>
      <c r="G205" s="145">
        <v>0.09</v>
      </c>
      <c r="H205" s="172">
        <f t="shared" si="27"/>
        <v>6350.9286000000002</v>
      </c>
      <c r="I205" s="14">
        <v>0.19</v>
      </c>
      <c r="J205" s="172">
        <f t="shared" si="32"/>
        <v>39777</v>
      </c>
      <c r="K205" s="131"/>
      <c r="L205" s="172">
        <f t="shared" si="28"/>
        <v>0</v>
      </c>
      <c r="M205" s="131"/>
      <c r="N205" s="172">
        <f t="shared" si="29"/>
        <v>0</v>
      </c>
      <c r="O205" s="131"/>
      <c r="P205" s="172">
        <f t="shared" si="30"/>
        <v>0</v>
      </c>
      <c r="Q205" s="131"/>
      <c r="R205" s="172">
        <f t="shared" si="31"/>
        <v>0</v>
      </c>
    </row>
    <row r="206" spans="2:18" x14ac:dyDescent="0.3">
      <c r="B206" s="22" t="s">
        <v>897</v>
      </c>
      <c r="C206" s="21" t="s">
        <v>939</v>
      </c>
      <c r="D206" s="16" t="s">
        <v>895</v>
      </c>
      <c r="E206" s="172">
        <v>357861</v>
      </c>
      <c r="F206" s="172">
        <f t="shared" si="26"/>
        <v>32207.489999999998</v>
      </c>
      <c r="G206" s="145">
        <v>0.09</v>
      </c>
      <c r="H206" s="172">
        <f t="shared" si="27"/>
        <v>74113.013099999996</v>
      </c>
      <c r="I206" s="14">
        <v>0.19</v>
      </c>
      <c r="J206" s="172">
        <f t="shared" si="32"/>
        <v>464182</v>
      </c>
      <c r="K206" s="131"/>
      <c r="L206" s="172">
        <f t="shared" si="28"/>
        <v>0</v>
      </c>
      <c r="M206" s="131"/>
      <c r="N206" s="172">
        <f t="shared" si="29"/>
        <v>0</v>
      </c>
      <c r="O206" s="131"/>
      <c r="P206" s="172">
        <f t="shared" si="30"/>
        <v>0</v>
      </c>
      <c r="Q206" s="131"/>
      <c r="R206" s="172">
        <f t="shared" si="31"/>
        <v>0</v>
      </c>
    </row>
    <row r="207" spans="2:18" x14ac:dyDescent="0.3">
      <c r="B207" s="22" t="s">
        <v>897</v>
      </c>
      <c r="C207" s="21" t="s">
        <v>938</v>
      </c>
      <c r="D207" s="16" t="s">
        <v>895</v>
      </c>
      <c r="E207" s="172">
        <v>42358</v>
      </c>
      <c r="F207" s="172">
        <f t="shared" si="26"/>
        <v>3812.22</v>
      </c>
      <c r="G207" s="145">
        <v>0.09</v>
      </c>
      <c r="H207" s="172">
        <f t="shared" si="27"/>
        <v>8772.3418000000001</v>
      </c>
      <c r="I207" s="14">
        <v>0.19</v>
      </c>
      <c r="J207" s="172">
        <f t="shared" si="32"/>
        <v>54943</v>
      </c>
      <c r="K207" s="131"/>
      <c r="L207" s="172">
        <f t="shared" si="28"/>
        <v>0</v>
      </c>
      <c r="M207" s="131"/>
      <c r="N207" s="172">
        <f t="shared" si="29"/>
        <v>0</v>
      </c>
      <c r="O207" s="131"/>
      <c r="P207" s="172">
        <f t="shared" si="30"/>
        <v>0</v>
      </c>
      <c r="Q207" s="131"/>
      <c r="R207" s="172">
        <f t="shared" si="31"/>
        <v>0</v>
      </c>
    </row>
    <row r="208" spans="2:18" x14ac:dyDescent="0.3">
      <c r="B208" s="22" t="s">
        <v>897</v>
      </c>
      <c r="C208" s="21" t="s">
        <v>937</v>
      </c>
      <c r="D208" s="16" t="s">
        <v>895</v>
      </c>
      <c r="E208" s="172">
        <v>68298</v>
      </c>
      <c r="F208" s="172">
        <f t="shared" si="26"/>
        <v>6146.82</v>
      </c>
      <c r="G208" s="145">
        <v>0.09</v>
      </c>
      <c r="H208" s="172">
        <f t="shared" si="27"/>
        <v>14144.515800000001</v>
      </c>
      <c r="I208" s="14">
        <v>0.19</v>
      </c>
      <c r="J208" s="172">
        <f t="shared" si="32"/>
        <v>88589</v>
      </c>
      <c r="K208" s="131">
        <v>1</v>
      </c>
      <c r="L208" s="172">
        <f t="shared" si="28"/>
        <v>88589</v>
      </c>
      <c r="M208" s="131">
        <v>1</v>
      </c>
      <c r="N208" s="172">
        <f t="shared" si="29"/>
        <v>88589</v>
      </c>
      <c r="O208" s="131">
        <v>2</v>
      </c>
      <c r="P208" s="172">
        <f t="shared" si="30"/>
        <v>177178</v>
      </c>
      <c r="Q208" s="131">
        <v>1</v>
      </c>
      <c r="R208" s="172">
        <f t="shared" si="31"/>
        <v>88589</v>
      </c>
    </row>
    <row r="209" spans="2:18" x14ac:dyDescent="0.3">
      <c r="B209" s="22" t="s">
        <v>897</v>
      </c>
      <c r="C209" s="21" t="s">
        <v>936</v>
      </c>
      <c r="D209" s="16" t="s">
        <v>895</v>
      </c>
      <c r="E209" s="172">
        <v>781107</v>
      </c>
      <c r="F209" s="172">
        <f t="shared" si="26"/>
        <v>70299.63</v>
      </c>
      <c r="G209" s="145">
        <v>0.09</v>
      </c>
      <c r="H209" s="172">
        <f t="shared" si="27"/>
        <v>161767.2597</v>
      </c>
      <c r="I209" s="14">
        <v>0.19</v>
      </c>
      <c r="J209" s="172">
        <f t="shared" si="32"/>
        <v>1013174</v>
      </c>
      <c r="K209" s="131">
        <v>1</v>
      </c>
      <c r="L209" s="172">
        <f t="shared" si="28"/>
        <v>1013174</v>
      </c>
      <c r="M209" s="131">
        <v>1</v>
      </c>
      <c r="N209" s="172">
        <f t="shared" si="29"/>
        <v>1013174</v>
      </c>
      <c r="O209" s="131">
        <v>2</v>
      </c>
      <c r="P209" s="172">
        <f t="shared" si="30"/>
        <v>2026348</v>
      </c>
      <c r="Q209" s="131">
        <v>1</v>
      </c>
      <c r="R209" s="172">
        <f t="shared" si="31"/>
        <v>1013174</v>
      </c>
    </row>
    <row r="210" spans="2:18" x14ac:dyDescent="0.3">
      <c r="B210" s="22" t="s">
        <v>897</v>
      </c>
      <c r="C210" s="21" t="s">
        <v>935</v>
      </c>
      <c r="D210" s="16" t="s">
        <v>895</v>
      </c>
      <c r="E210" s="172">
        <v>934673</v>
      </c>
      <c r="F210" s="172">
        <f t="shared" si="26"/>
        <v>84120.569999999992</v>
      </c>
      <c r="G210" s="145">
        <v>0.09</v>
      </c>
      <c r="H210" s="172">
        <f t="shared" si="27"/>
        <v>193570.77830000001</v>
      </c>
      <c r="I210" s="14">
        <v>0.19</v>
      </c>
      <c r="J210" s="172">
        <f t="shared" si="32"/>
        <v>1212364</v>
      </c>
      <c r="K210" s="131">
        <v>1</v>
      </c>
      <c r="L210" s="172">
        <f t="shared" si="28"/>
        <v>1212364</v>
      </c>
      <c r="M210" s="131">
        <v>1</v>
      </c>
      <c r="N210" s="172">
        <f t="shared" si="29"/>
        <v>1212364</v>
      </c>
      <c r="O210" s="131">
        <v>2</v>
      </c>
      <c r="P210" s="172">
        <f t="shared" si="30"/>
        <v>2424728</v>
      </c>
      <c r="Q210" s="131">
        <v>1</v>
      </c>
      <c r="R210" s="172">
        <f t="shared" si="31"/>
        <v>1212364</v>
      </c>
    </row>
    <row r="211" spans="2:18" x14ac:dyDescent="0.3">
      <c r="B211" s="22" t="s">
        <v>897</v>
      </c>
      <c r="C211" s="21" t="s">
        <v>934</v>
      </c>
      <c r="D211" s="16" t="s">
        <v>895</v>
      </c>
      <c r="E211" s="172">
        <v>846502</v>
      </c>
      <c r="F211" s="172">
        <f t="shared" si="26"/>
        <v>76185.179999999993</v>
      </c>
      <c r="G211" s="145">
        <v>0.09</v>
      </c>
      <c r="H211" s="172">
        <f t="shared" si="27"/>
        <v>175310.56419999999</v>
      </c>
      <c r="I211" s="14">
        <v>0.19</v>
      </c>
      <c r="J211" s="172">
        <f t="shared" si="32"/>
        <v>1097998</v>
      </c>
      <c r="K211" s="131">
        <v>1</v>
      </c>
      <c r="L211" s="172">
        <f t="shared" si="28"/>
        <v>1097998</v>
      </c>
      <c r="M211" s="131">
        <v>1</v>
      </c>
      <c r="N211" s="172">
        <f t="shared" si="29"/>
        <v>1097998</v>
      </c>
      <c r="O211" s="131">
        <v>2</v>
      </c>
      <c r="P211" s="172">
        <f t="shared" si="30"/>
        <v>2195996</v>
      </c>
      <c r="Q211" s="131">
        <v>1</v>
      </c>
      <c r="R211" s="172">
        <f t="shared" si="31"/>
        <v>1097998</v>
      </c>
    </row>
    <row r="212" spans="2:18" x14ac:dyDescent="0.3">
      <c r="B212" s="22" t="s">
        <v>897</v>
      </c>
      <c r="C212" s="21" t="s">
        <v>933</v>
      </c>
      <c r="D212" s="16" t="s">
        <v>932</v>
      </c>
      <c r="E212" s="172">
        <v>750020</v>
      </c>
      <c r="F212" s="172">
        <f t="shared" si="26"/>
        <v>67501.8</v>
      </c>
      <c r="G212" s="145">
        <v>0.09</v>
      </c>
      <c r="H212" s="172">
        <f t="shared" si="27"/>
        <v>155329.14200000002</v>
      </c>
      <c r="I212" s="14">
        <v>0.19</v>
      </c>
      <c r="J212" s="172">
        <f t="shared" si="32"/>
        <v>972851</v>
      </c>
      <c r="K212" s="131">
        <v>1</v>
      </c>
      <c r="L212" s="172">
        <f t="shared" si="28"/>
        <v>972851</v>
      </c>
      <c r="M212" s="131">
        <v>1</v>
      </c>
      <c r="N212" s="172">
        <f t="shared" si="29"/>
        <v>972851</v>
      </c>
      <c r="O212" s="131">
        <v>2</v>
      </c>
      <c r="P212" s="172">
        <f t="shared" si="30"/>
        <v>1945702</v>
      </c>
      <c r="Q212" s="131">
        <v>1</v>
      </c>
      <c r="R212" s="172">
        <f t="shared" si="31"/>
        <v>972851</v>
      </c>
    </row>
    <row r="213" spans="2:18" ht="20.399999999999999" x14ac:dyDescent="0.3">
      <c r="B213" s="22" t="s">
        <v>897</v>
      </c>
      <c r="C213" s="21" t="s">
        <v>931</v>
      </c>
      <c r="D213" s="16" t="s">
        <v>930</v>
      </c>
      <c r="E213" s="172">
        <v>85168</v>
      </c>
      <c r="F213" s="172">
        <f t="shared" si="26"/>
        <v>7665.12</v>
      </c>
      <c r="G213" s="145">
        <v>0.09</v>
      </c>
      <c r="H213" s="172">
        <f t="shared" si="27"/>
        <v>17638.292799999999</v>
      </c>
      <c r="I213" s="14">
        <v>0.19</v>
      </c>
      <c r="J213" s="172">
        <f t="shared" si="32"/>
        <v>110471</v>
      </c>
      <c r="K213" s="131">
        <v>1</v>
      </c>
      <c r="L213" s="172">
        <f t="shared" si="28"/>
        <v>110471</v>
      </c>
      <c r="M213" s="131">
        <v>1</v>
      </c>
      <c r="N213" s="172">
        <f t="shared" si="29"/>
        <v>110471</v>
      </c>
      <c r="O213" s="131">
        <v>2</v>
      </c>
      <c r="P213" s="172">
        <f t="shared" si="30"/>
        <v>220942</v>
      </c>
      <c r="Q213" s="131">
        <v>1</v>
      </c>
      <c r="R213" s="172">
        <f t="shared" si="31"/>
        <v>110471</v>
      </c>
    </row>
    <row r="214" spans="2:18" x14ac:dyDescent="0.3">
      <c r="B214" s="22" t="s">
        <v>897</v>
      </c>
      <c r="C214" s="21" t="s">
        <v>929</v>
      </c>
      <c r="D214" s="16" t="s">
        <v>926</v>
      </c>
      <c r="E214" s="172">
        <v>66067</v>
      </c>
      <c r="F214" s="172">
        <f t="shared" si="26"/>
        <v>5946.03</v>
      </c>
      <c r="G214" s="145">
        <v>0.09</v>
      </c>
      <c r="H214" s="172">
        <f t="shared" si="27"/>
        <v>13682.475699999999</v>
      </c>
      <c r="I214" s="14">
        <v>0.19</v>
      </c>
      <c r="J214" s="172">
        <f t="shared" si="32"/>
        <v>85696</v>
      </c>
      <c r="K214" s="131">
        <v>1</v>
      </c>
      <c r="L214" s="172">
        <f t="shared" si="28"/>
        <v>85696</v>
      </c>
      <c r="M214" s="131">
        <v>1</v>
      </c>
      <c r="N214" s="172">
        <f t="shared" si="29"/>
        <v>85696</v>
      </c>
      <c r="O214" s="131">
        <v>2</v>
      </c>
      <c r="P214" s="172">
        <f t="shared" si="30"/>
        <v>171392</v>
      </c>
      <c r="Q214" s="131">
        <v>1</v>
      </c>
      <c r="R214" s="172">
        <f t="shared" si="31"/>
        <v>85696</v>
      </c>
    </row>
    <row r="215" spans="2:18" x14ac:dyDescent="0.3">
      <c r="B215" s="22" t="s">
        <v>897</v>
      </c>
      <c r="C215" s="21" t="s">
        <v>928</v>
      </c>
      <c r="D215" s="16" t="s">
        <v>895</v>
      </c>
      <c r="E215" s="172">
        <v>634802</v>
      </c>
      <c r="F215" s="172">
        <f t="shared" si="26"/>
        <v>57132.18</v>
      </c>
      <c r="G215" s="145">
        <v>0.09</v>
      </c>
      <c r="H215" s="172">
        <f t="shared" si="27"/>
        <v>131467.49420000002</v>
      </c>
      <c r="I215" s="14">
        <v>0.19</v>
      </c>
      <c r="J215" s="172">
        <f t="shared" si="32"/>
        <v>823402</v>
      </c>
      <c r="K215" s="131">
        <v>1</v>
      </c>
      <c r="L215" s="172">
        <f t="shared" si="28"/>
        <v>823402</v>
      </c>
      <c r="M215" s="131">
        <v>1</v>
      </c>
      <c r="N215" s="172">
        <f t="shared" si="29"/>
        <v>823402</v>
      </c>
      <c r="O215" s="131">
        <v>2</v>
      </c>
      <c r="P215" s="172">
        <f t="shared" si="30"/>
        <v>1646804</v>
      </c>
      <c r="Q215" s="131">
        <v>1</v>
      </c>
      <c r="R215" s="172">
        <f t="shared" si="31"/>
        <v>823402</v>
      </c>
    </row>
    <row r="216" spans="2:18" x14ac:dyDescent="0.3">
      <c r="B216" s="22" t="s">
        <v>897</v>
      </c>
      <c r="C216" s="21" t="s">
        <v>927</v>
      </c>
      <c r="D216" s="16" t="s">
        <v>926</v>
      </c>
      <c r="E216" s="172">
        <v>50362</v>
      </c>
      <c r="F216" s="172">
        <f t="shared" si="26"/>
        <v>4532.58</v>
      </c>
      <c r="G216" s="145">
        <v>0.09</v>
      </c>
      <c r="H216" s="172">
        <f t="shared" si="27"/>
        <v>10429.9702</v>
      </c>
      <c r="I216" s="14">
        <v>0.19</v>
      </c>
      <c r="J216" s="172">
        <f t="shared" si="32"/>
        <v>65325</v>
      </c>
      <c r="K216" s="131">
        <v>1</v>
      </c>
      <c r="L216" s="172">
        <f t="shared" si="28"/>
        <v>65325</v>
      </c>
      <c r="M216" s="131">
        <v>1</v>
      </c>
      <c r="N216" s="172">
        <f t="shared" si="29"/>
        <v>65325</v>
      </c>
      <c r="O216" s="131">
        <v>2</v>
      </c>
      <c r="P216" s="172">
        <f t="shared" si="30"/>
        <v>130650</v>
      </c>
      <c r="Q216" s="131">
        <v>1</v>
      </c>
      <c r="R216" s="172">
        <f t="shared" si="31"/>
        <v>65325</v>
      </c>
    </row>
    <row r="217" spans="2:18" x14ac:dyDescent="0.3">
      <c r="B217" s="22" t="s">
        <v>897</v>
      </c>
      <c r="C217" s="21" t="s">
        <v>925</v>
      </c>
      <c r="D217" s="16" t="s">
        <v>924</v>
      </c>
      <c r="E217" s="172">
        <v>173167</v>
      </c>
      <c r="F217" s="172">
        <f t="shared" si="26"/>
        <v>15585.029999999999</v>
      </c>
      <c r="G217" s="145">
        <v>0.09</v>
      </c>
      <c r="H217" s="172">
        <f t="shared" si="27"/>
        <v>35862.885699999999</v>
      </c>
      <c r="I217" s="14">
        <v>0.19</v>
      </c>
      <c r="J217" s="172">
        <f t="shared" si="32"/>
        <v>224615</v>
      </c>
      <c r="K217" s="131">
        <v>1</v>
      </c>
      <c r="L217" s="172">
        <f t="shared" si="28"/>
        <v>224615</v>
      </c>
      <c r="M217" s="131">
        <v>1</v>
      </c>
      <c r="N217" s="172">
        <f t="shared" si="29"/>
        <v>224615</v>
      </c>
      <c r="O217" s="131">
        <v>2</v>
      </c>
      <c r="P217" s="172">
        <f t="shared" si="30"/>
        <v>449230</v>
      </c>
      <c r="Q217" s="131">
        <v>1</v>
      </c>
      <c r="R217" s="172">
        <f t="shared" si="31"/>
        <v>224615</v>
      </c>
    </row>
    <row r="218" spans="2:18" x14ac:dyDescent="0.3">
      <c r="B218" s="22" t="s">
        <v>897</v>
      </c>
      <c r="C218" s="21" t="s">
        <v>923</v>
      </c>
      <c r="D218" s="16" t="s">
        <v>895</v>
      </c>
      <c r="E218" s="172">
        <v>176453</v>
      </c>
      <c r="F218" s="172">
        <f t="shared" si="26"/>
        <v>15880.769999999999</v>
      </c>
      <c r="G218" s="145">
        <v>0.09</v>
      </c>
      <c r="H218" s="172">
        <f t="shared" si="27"/>
        <v>36543.416299999997</v>
      </c>
      <c r="I218" s="14">
        <v>0.19</v>
      </c>
      <c r="J218" s="172">
        <f t="shared" si="32"/>
        <v>228877</v>
      </c>
      <c r="K218" s="131">
        <v>1</v>
      </c>
      <c r="L218" s="172">
        <f t="shared" si="28"/>
        <v>228877</v>
      </c>
      <c r="M218" s="131">
        <v>1</v>
      </c>
      <c r="N218" s="172">
        <f t="shared" si="29"/>
        <v>228877</v>
      </c>
      <c r="O218" s="131">
        <v>2</v>
      </c>
      <c r="P218" s="172">
        <f t="shared" si="30"/>
        <v>457754</v>
      </c>
      <c r="Q218" s="131">
        <v>1</v>
      </c>
      <c r="R218" s="172">
        <f t="shared" si="31"/>
        <v>228877</v>
      </c>
    </row>
    <row r="219" spans="2:18" x14ac:dyDescent="0.3">
      <c r="B219" s="22" t="s">
        <v>897</v>
      </c>
      <c r="C219" s="21" t="s">
        <v>922</v>
      </c>
      <c r="D219" s="16" t="s">
        <v>895</v>
      </c>
      <c r="E219" s="172">
        <v>264419</v>
      </c>
      <c r="F219" s="172">
        <f t="shared" si="26"/>
        <v>23797.71</v>
      </c>
      <c r="G219" s="145">
        <v>0.09</v>
      </c>
      <c r="H219" s="172">
        <f t="shared" si="27"/>
        <v>54761.174900000005</v>
      </c>
      <c r="I219" s="14">
        <v>0.19</v>
      </c>
      <c r="J219" s="172">
        <f t="shared" si="32"/>
        <v>342978</v>
      </c>
      <c r="K219" s="131"/>
      <c r="L219" s="172">
        <f t="shared" si="28"/>
        <v>0</v>
      </c>
      <c r="M219" s="131"/>
      <c r="N219" s="172">
        <f t="shared" si="29"/>
        <v>0</v>
      </c>
      <c r="O219" s="131"/>
      <c r="P219" s="172">
        <f t="shared" si="30"/>
        <v>0</v>
      </c>
      <c r="Q219" s="131"/>
      <c r="R219" s="172">
        <f t="shared" si="31"/>
        <v>0</v>
      </c>
    </row>
    <row r="220" spans="2:18" x14ac:dyDescent="0.3">
      <c r="B220" s="22" t="s">
        <v>897</v>
      </c>
      <c r="C220" s="21" t="s">
        <v>921</v>
      </c>
      <c r="D220" s="16" t="s">
        <v>898</v>
      </c>
      <c r="E220" s="172">
        <v>145739</v>
      </c>
      <c r="F220" s="172">
        <f t="shared" si="26"/>
        <v>13116.51</v>
      </c>
      <c r="G220" s="145">
        <v>0.09</v>
      </c>
      <c r="H220" s="172">
        <f t="shared" si="27"/>
        <v>30182.546900000001</v>
      </c>
      <c r="I220" s="14">
        <v>0.19</v>
      </c>
      <c r="J220" s="172">
        <f t="shared" si="32"/>
        <v>189038</v>
      </c>
      <c r="K220" s="131">
        <v>1</v>
      </c>
      <c r="L220" s="172">
        <f t="shared" si="28"/>
        <v>189038</v>
      </c>
      <c r="M220" s="131">
        <v>1</v>
      </c>
      <c r="N220" s="172">
        <f t="shared" si="29"/>
        <v>189038</v>
      </c>
      <c r="O220" s="131">
        <v>2</v>
      </c>
      <c r="P220" s="172">
        <f t="shared" si="30"/>
        <v>378076</v>
      </c>
      <c r="Q220" s="131">
        <v>1</v>
      </c>
      <c r="R220" s="172">
        <f t="shared" si="31"/>
        <v>189038</v>
      </c>
    </row>
    <row r="221" spans="2:18" x14ac:dyDescent="0.3">
      <c r="B221" s="22" t="s">
        <v>897</v>
      </c>
      <c r="C221" s="21" t="s">
        <v>920</v>
      </c>
      <c r="D221" s="16" t="s">
        <v>898</v>
      </c>
      <c r="E221" s="172">
        <v>271126</v>
      </c>
      <c r="F221" s="172">
        <f t="shared" si="26"/>
        <v>24401.34</v>
      </c>
      <c r="G221" s="145">
        <v>0.09</v>
      </c>
      <c r="H221" s="172">
        <f t="shared" si="27"/>
        <v>56150.194600000003</v>
      </c>
      <c r="I221" s="14">
        <v>0.19</v>
      </c>
      <c r="J221" s="172">
        <f t="shared" si="32"/>
        <v>351678</v>
      </c>
      <c r="K221" s="131">
        <v>1</v>
      </c>
      <c r="L221" s="172">
        <f t="shared" si="28"/>
        <v>351678</v>
      </c>
      <c r="M221" s="131">
        <v>1</v>
      </c>
      <c r="N221" s="172">
        <f t="shared" si="29"/>
        <v>351678</v>
      </c>
      <c r="O221" s="131">
        <v>2</v>
      </c>
      <c r="P221" s="172">
        <f t="shared" si="30"/>
        <v>703356</v>
      </c>
      <c r="Q221" s="131">
        <v>1</v>
      </c>
      <c r="R221" s="172">
        <f t="shared" si="31"/>
        <v>351678</v>
      </c>
    </row>
    <row r="222" spans="2:18" x14ac:dyDescent="0.3">
      <c r="B222" s="22" t="s">
        <v>897</v>
      </c>
      <c r="C222" s="21" t="s">
        <v>919</v>
      </c>
      <c r="D222" s="16" t="s">
        <v>898</v>
      </c>
      <c r="E222" s="172">
        <v>79566</v>
      </c>
      <c r="F222" s="172">
        <f t="shared" si="26"/>
        <v>7160.94</v>
      </c>
      <c r="G222" s="145">
        <v>0.09</v>
      </c>
      <c r="H222" s="172">
        <f t="shared" si="27"/>
        <v>16478.118600000002</v>
      </c>
      <c r="I222" s="14">
        <v>0.19</v>
      </c>
      <c r="J222" s="172">
        <f t="shared" si="32"/>
        <v>103205</v>
      </c>
      <c r="K222" s="131">
        <v>1</v>
      </c>
      <c r="L222" s="172">
        <f t="shared" si="28"/>
        <v>103205</v>
      </c>
      <c r="M222" s="131">
        <v>1</v>
      </c>
      <c r="N222" s="172">
        <f t="shared" si="29"/>
        <v>103205</v>
      </c>
      <c r="O222" s="131">
        <v>2</v>
      </c>
      <c r="P222" s="172">
        <f t="shared" si="30"/>
        <v>206410</v>
      </c>
      <c r="Q222" s="131">
        <v>1</v>
      </c>
      <c r="R222" s="172">
        <f t="shared" si="31"/>
        <v>103205</v>
      </c>
    </row>
    <row r="223" spans="2:18" x14ac:dyDescent="0.3">
      <c r="B223" s="22" t="s">
        <v>897</v>
      </c>
      <c r="C223" s="21" t="s">
        <v>918</v>
      </c>
      <c r="D223" s="16" t="s">
        <v>895</v>
      </c>
      <c r="E223" s="172">
        <v>594166</v>
      </c>
      <c r="F223" s="172">
        <f t="shared" si="26"/>
        <v>53474.939999999995</v>
      </c>
      <c r="G223" s="145">
        <v>0.09</v>
      </c>
      <c r="H223" s="172">
        <f t="shared" si="27"/>
        <v>123051.77859999999</v>
      </c>
      <c r="I223" s="14">
        <v>0.19</v>
      </c>
      <c r="J223" s="172">
        <f t="shared" si="32"/>
        <v>770693</v>
      </c>
      <c r="K223" s="131">
        <v>1</v>
      </c>
      <c r="L223" s="172">
        <f t="shared" si="28"/>
        <v>770693</v>
      </c>
      <c r="M223" s="131">
        <v>1</v>
      </c>
      <c r="N223" s="172">
        <f t="shared" si="29"/>
        <v>770693</v>
      </c>
      <c r="O223" s="131">
        <v>2</v>
      </c>
      <c r="P223" s="172">
        <f t="shared" si="30"/>
        <v>1541386</v>
      </c>
      <c r="Q223" s="131">
        <v>1</v>
      </c>
      <c r="R223" s="172">
        <f t="shared" si="31"/>
        <v>770693</v>
      </c>
    </row>
    <row r="224" spans="2:18" x14ac:dyDescent="0.3">
      <c r="B224" s="22" t="s">
        <v>897</v>
      </c>
      <c r="C224" s="21" t="s">
        <v>917</v>
      </c>
      <c r="D224" s="16" t="s">
        <v>916</v>
      </c>
      <c r="E224" s="172">
        <v>234953</v>
      </c>
      <c r="F224" s="172">
        <f t="shared" si="26"/>
        <v>21145.77</v>
      </c>
      <c r="G224" s="145">
        <v>0.09</v>
      </c>
      <c r="H224" s="172">
        <f t="shared" si="27"/>
        <v>48658.766299999996</v>
      </c>
      <c r="I224" s="14">
        <v>0.19</v>
      </c>
      <c r="J224" s="172">
        <f t="shared" si="32"/>
        <v>304758</v>
      </c>
      <c r="K224" s="131">
        <v>1</v>
      </c>
      <c r="L224" s="172">
        <f t="shared" si="28"/>
        <v>304758</v>
      </c>
      <c r="M224" s="131">
        <v>1</v>
      </c>
      <c r="N224" s="172">
        <f t="shared" si="29"/>
        <v>304758</v>
      </c>
      <c r="O224" s="131">
        <v>2</v>
      </c>
      <c r="P224" s="172">
        <f t="shared" si="30"/>
        <v>609516</v>
      </c>
      <c r="Q224" s="131">
        <v>1</v>
      </c>
      <c r="R224" s="172">
        <f t="shared" si="31"/>
        <v>304758</v>
      </c>
    </row>
    <row r="225" spans="2:18" x14ac:dyDescent="0.3">
      <c r="B225" s="22" t="s">
        <v>897</v>
      </c>
      <c r="C225" s="21" t="s">
        <v>915</v>
      </c>
      <c r="D225" s="16" t="s">
        <v>913</v>
      </c>
      <c r="E225" s="172">
        <v>133461</v>
      </c>
      <c r="F225" s="172">
        <f t="shared" si="26"/>
        <v>12011.49</v>
      </c>
      <c r="G225" s="145">
        <v>0.09</v>
      </c>
      <c r="H225" s="172">
        <f t="shared" si="27"/>
        <v>27639.773099999999</v>
      </c>
      <c r="I225" s="14">
        <v>0.19</v>
      </c>
      <c r="J225" s="172">
        <f t="shared" si="32"/>
        <v>173112</v>
      </c>
      <c r="K225" s="131">
        <v>1</v>
      </c>
      <c r="L225" s="172">
        <f t="shared" si="28"/>
        <v>173112</v>
      </c>
      <c r="M225" s="131">
        <v>1</v>
      </c>
      <c r="N225" s="172">
        <f t="shared" si="29"/>
        <v>173112</v>
      </c>
      <c r="O225" s="131">
        <v>2</v>
      </c>
      <c r="P225" s="172">
        <f t="shared" si="30"/>
        <v>346224</v>
      </c>
      <c r="Q225" s="131">
        <v>1</v>
      </c>
      <c r="R225" s="172">
        <f t="shared" si="31"/>
        <v>173112</v>
      </c>
    </row>
    <row r="226" spans="2:18" x14ac:dyDescent="0.3">
      <c r="B226" s="22" t="s">
        <v>897</v>
      </c>
      <c r="C226" s="21" t="s">
        <v>914</v>
      </c>
      <c r="D226" s="16" t="s">
        <v>913</v>
      </c>
      <c r="E226" s="172">
        <v>136973</v>
      </c>
      <c r="F226" s="172">
        <f t="shared" si="26"/>
        <v>12327.57</v>
      </c>
      <c r="G226" s="145">
        <v>0.09</v>
      </c>
      <c r="H226" s="172">
        <f t="shared" si="27"/>
        <v>28367.1083</v>
      </c>
      <c r="I226" s="14">
        <v>0.19</v>
      </c>
      <c r="J226" s="172">
        <f t="shared" si="32"/>
        <v>177668</v>
      </c>
      <c r="K226" s="131">
        <v>1</v>
      </c>
      <c r="L226" s="172">
        <f t="shared" si="28"/>
        <v>177668</v>
      </c>
      <c r="M226" s="131">
        <v>1</v>
      </c>
      <c r="N226" s="172">
        <f t="shared" si="29"/>
        <v>177668</v>
      </c>
      <c r="O226" s="131">
        <v>2</v>
      </c>
      <c r="P226" s="172">
        <f t="shared" si="30"/>
        <v>355336</v>
      </c>
      <c r="Q226" s="131">
        <v>1</v>
      </c>
      <c r="R226" s="172">
        <f t="shared" si="31"/>
        <v>177668</v>
      </c>
    </row>
    <row r="227" spans="2:18" x14ac:dyDescent="0.3">
      <c r="B227" s="22" t="s">
        <v>897</v>
      </c>
      <c r="C227" s="21" t="s">
        <v>912</v>
      </c>
      <c r="D227" s="16" t="s">
        <v>911</v>
      </c>
      <c r="E227" s="172">
        <v>152361</v>
      </c>
      <c r="F227" s="172">
        <f t="shared" si="26"/>
        <v>13712.49</v>
      </c>
      <c r="G227" s="145">
        <v>0.09</v>
      </c>
      <c r="H227" s="172">
        <f t="shared" si="27"/>
        <v>31553.963099999997</v>
      </c>
      <c r="I227" s="14">
        <v>0.19</v>
      </c>
      <c r="J227" s="172">
        <f t="shared" si="32"/>
        <v>197627</v>
      </c>
      <c r="K227" s="131">
        <v>1</v>
      </c>
      <c r="L227" s="172">
        <f t="shared" si="28"/>
        <v>197627</v>
      </c>
      <c r="M227" s="131">
        <v>1</v>
      </c>
      <c r="N227" s="172">
        <f t="shared" si="29"/>
        <v>197627</v>
      </c>
      <c r="O227" s="131">
        <v>2</v>
      </c>
      <c r="P227" s="172">
        <f t="shared" si="30"/>
        <v>395254</v>
      </c>
      <c r="Q227" s="131">
        <v>1</v>
      </c>
      <c r="R227" s="172">
        <f t="shared" si="31"/>
        <v>197627</v>
      </c>
    </row>
    <row r="228" spans="2:18" x14ac:dyDescent="0.3">
      <c r="B228" s="22" t="s">
        <v>897</v>
      </c>
      <c r="C228" s="21" t="s">
        <v>910</v>
      </c>
      <c r="D228" s="16" t="s">
        <v>907</v>
      </c>
      <c r="E228" s="172">
        <v>84573</v>
      </c>
      <c r="F228" s="172">
        <f t="shared" si="26"/>
        <v>7611.57</v>
      </c>
      <c r="G228" s="145">
        <v>0.09</v>
      </c>
      <c r="H228" s="172">
        <f t="shared" si="27"/>
        <v>17515.068300000003</v>
      </c>
      <c r="I228" s="14">
        <v>0.19</v>
      </c>
      <c r="J228" s="172">
        <f t="shared" si="32"/>
        <v>109700</v>
      </c>
      <c r="K228" s="131">
        <v>1</v>
      </c>
      <c r="L228" s="172">
        <f t="shared" si="28"/>
        <v>109700</v>
      </c>
      <c r="M228" s="131">
        <v>1</v>
      </c>
      <c r="N228" s="172">
        <f t="shared" si="29"/>
        <v>109700</v>
      </c>
      <c r="O228" s="131">
        <v>2</v>
      </c>
      <c r="P228" s="172">
        <f t="shared" si="30"/>
        <v>219400</v>
      </c>
      <c r="Q228" s="131">
        <v>1</v>
      </c>
      <c r="R228" s="172">
        <f t="shared" si="31"/>
        <v>109700</v>
      </c>
    </row>
    <row r="229" spans="2:18" x14ac:dyDescent="0.3">
      <c r="B229" s="22" t="s">
        <v>897</v>
      </c>
      <c r="C229" s="21" t="s">
        <v>909</v>
      </c>
      <c r="D229" s="16" t="s">
        <v>907</v>
      </c>
      <c r="E229" s="172">
        <v>1652733</v>
      </c>
      <c r="F229" s="172">
        <f t="shared" si="26"/>
        <v>148745.97</v>
      </c>
      <c r="G229" s="145">
        <v>0.09</v>
      </c>
      <c r="H229" s="172">
        <f t="shared" si="27"/>
        <v>342281.00429999997</v>
      </c>
      <c r="I229" s="14">
        <v>0.19</v>
      </c>
      <c r="J229" s="172">
        <f t="shared" si="32"/>
        <v>2143760</v>
      </c>
      <c r="K229" s="131">
        <v>1</v>
      </c>
      <c r="L229" s="172">
        <f t="shared" si="28"/>
        <v>2143760</v>
      </c>
      <c r="M229" s="131">
        <v>1</v>
      </c>
      <c r="N229" s="172">
        <f t="shared" si="29"/>
        <v>2143760</v>
      </c>
      <c r="O229" s="131">
        <v>2</v>
      </c>
      <c r="P229" s="172">
        <f t="shared" si="30"/>
        <v>4287520</v>
      </c>
      <c r="Q229" s="131">
        <v>1</v>
      </c>
      <c r="R229" s="172">
        <f t="shared" si="31"/>
        <v>2143760</v>
      </c>
    </row>
    <row r="230" spans="2:18" x14ac:dyDescent="0.3">
      <c r="B230" s="22" t="s">
        <v>897</v>
      </c>
      <c r="C230" s="21" t="s">
        <v>908</v>
      </c>
      <c r="D230" s="16" t="s">
        <v>907</v>
      </c>
      <c r="E230" s="172">
        <v>581010</v>
      </c>
      <c r="F230" s="172">
        <f t="shared" si="26"/>
        <v>52290.9</v>
      </c>
      <c r="G230" s="145">
        <v>0.09</v>
      </c>
      <c r="H230" s="172">
        <f t="shared" si="27"/>
        <v>120327.171</v>
      </c>
      <c r="I230" s="14">
        <v>0.19</v>
      </c>
      <c r="J230" s="172">
        <f t="shared" si="32"/>
        <v>753628</v>
      </c>
      <c r="K230" s="131">
        <v>1</v>
      </c>
      <c r="L230" s="172">
        <f t="shared" si="28"/>
        <v>753628</v>
      </c>
      <c r="M230" s="131">
        <v>1</v>
      </c>
      <c r="N230" s="172">
        <f t="shared" si="29"/>
        <v>753628</v>
      </c>
      <c r="O230" s="131">
        <v>2</v>
      </c>
      <c r="P230" s="172">
        <f t="shared" si="30"/>
        <v>1507256</v>
      </c>
      <c r="Q230" s="131">
        <v>1</v>
      </c>
      <c r="R230" s="172">
        <f t="shared" si="31"/>
        <v>753628</v>
      </c>
    </row>
    <row r="231" spans="2:18" x14ac:dyDescent="0.3">
      <c r="B231" s="22" t="s">
        <v>897</v>
      </c>
      <c r="C231" s="21" t="s">
        <v>906</v>
      </c>
      <c r="D231" s="16" t="s">
        <v>895</v>
      </c>
      <c r="E231" s="172">
        <v>64129</v>
      </c>
      <c r="F231" s="172">
        <f t="shared" si="26"/>
        <v>5771.61</v>
      </c>
      <c r="G231" s="145">
        <v>0.09</v>
      </c>
      <c r="H231" s="172">
        <f t="shared" si="27"/>
        <v>13281.115900000001</v>
      </c>
      <c r="I231" s="14">
        <v>0.19</v>
      </c>
      <c r="J231" s="172">
        <f t="shared" si="32"/>
        <v>83182</v>
      </c>
      <c r="K231" s="131">
        <v>1</v>
      </c>
      <c r="L231" s="172">
        <f t="shared" si="28"/>
        <v>83182</v>
      </c>
      <c r="M231" s="131">
        <v>1</v>
      </c>
      <c r="N231" s="172">
        <f t="shared" si="29"/>
        <v>83182</v>
      </c>
      <c r="O231" s="131">
        <v>2</v>
      </c>
      <c r="P231" s="172">
        <f t="shared" si="30"/>
        <v>166364</v>
      </c>
      <c r="Q231" s="131">
        <v>1</v>
      </c>
      <c r="R231" s="172">
        <f t="shared" si="31"/>
        <v>83182</v>
      </c>
    </row>
    <row r="232" spans="2:18" x14ac:dyDescent="0.3">
      <c r="B232" s="22" t="s">
        <v>897</v>
      </c>
      <c r="C232" s="21" t="s">
        <v>905</v>
      </c>
      <c r="D232" s="16" t="s">
        <v>895</v>
      </c>
      <c r="E232" s="172">
        <v>68980</v>
      </c>
      <c r="F232" s="172">
        <f t="shared" si="26"/>
        <v>6208.2</v>
      </c>
      <c r="G232" s="145">
        <v>0.09</v>
      </c>
      <c r="H232" s="172">
        <f t="shared" si="27"/>
        <v>14285.758</v>
      </c>
      <c r="I232" s="14">
        <v>0.19</v>
      </c>
      <c r="J232" s="172">
        <f t="shared" si="32"/>
        <v>89474</v>
      </c>
      <c r="K232" s="131">
        <v>1</v>
      </c>
      <c r="L232" s="172">
        <f t="shared" si="28"/>
        <v>89474</v>
      </c>
      <c r="M232" s="131">
        <v>1</v>
      </c>
      <c r="N232" s="172">
        <f t="shared" si="29"/>
        <v>89474</v>
      </c>
      <c r="O232" s="131">
        <v>2</v>
      </c>
      <c r="P232" s="172">
        <f t="shared" si="30"/>
        <v>178948</v>
      </c>
      <c r="Q232" s="131">
        <v>1</v>
      </c>
      <c r="R232" s="172">
        <f t="shared" si="31"/>
        <v>89474</v>
      </c>
    </row>
    <row r="233" spans="2:18" x14ac:dyDescent="0.3">
      <c r="B233" s="22" t="s">
        <v>897</v>
      </c>
      <c r="C233" s="21" t="s">
        <v>904</v>
      </c>
      <c r="D233" s="16" t="s">
        <v>895</v>
      </c>
      <c r="E233" s="172">
        <v>101434</v>
      </c>
      <c r="F233" s="172">
        <f t="shared" si="26"/>
        <v>9129.06</v>
      </c>
      <c r="G233" s="145">
        <v>0.09</v>
      </c>
      <c r="H233" s="172">
        <f t="shared" si="27"/>
        <v>21006.981400000001</v>
      </c>
      <c r="I233" s="14">
        <v>0.19</v>
      </c>
      <c r="J233" s="172">
        <f t="shared" si="32"/>
        <v>131570</v>
      </c>
      <c r="K233" s="131">
        <v>1</v>
      </c>
      <c r="L233" s="172">
        <f t="shared" si="28"/>
        <v>131570</v>
      </c>
      <c r="M233" s="131">
        <v>1</v>
      </c>
      <c r="N233" s="172">
        <f t="shared" si="29"/>
        <v>131570</v>
      </c>
      <c r="O233" s="131">
        <v>2</v>
      </c>
      <c r="P233" s="172">
        <f t="shared" si="30"/>
        <v>263140</v>
      </c>
      <c r="Q233" s="131">
        <v>1</v>
      </c>
      <c r="R233" s="172">
        <f t="shared" si="31"/>
        <v>131570</v>
      </c>
    </row>
    <row r="234" spans="2:18" x14ac:dyDescent="0.3">
      <c r="B234" s="22" t="s">
        <v>897</v>
      </c>
      <c r="C234" s="21" t="s">
        <v>903</v>
      </c>
      <c r="D234" s="16" t="s">
        <v>895</v>
      </c>
      <c r="E234" s="172">
        <v>96269</v>
      </c>
      <c r="F234" s="172">
        <f t="shared" si="26"/>
        <v>8664.2099999999991</v>
      </c>
      <c r="G234" s="145">
        <v>0.09</v>
      </c>
      <c r="H234" s="172">
        <f t="shared" si="27"/>
        <v>19937.3099</v>
      </c>
      <c r="I234" s="14">
        <v>0.19</v>
      </c>
      <c r="J234" s="172">
        <f t="shared" si="32"/>
        <v>124871</v>
      </c>
      <c r="K234" s="131">
        <v>1</v>
      </c>
      <c r="L234" s="172">
        <f t="shared" si="28"/>
        <v>124871</v>
      </c>
      <c r="M234" s="131">
        <v>1</v>
      </c>
      <c r="N234" s="172">
        <f t="shared" si="29"/>
        <v>124871</v>
      </c>
      <c r="O234" s="131">
        <v>2</v>
      </c>
      <c r="P234" s="172">
        <f t="shared" si="30"/>
        <v>249742</v>
      </c>
      <c r="Q234" s="131">
        <v>1</v>
      </c>
      <c r="R234" s="172">
        <f t="shared" si="31"/>
        <v>124871</v>
      </c>
    </row>
    <row r="235" spans="2:18" x14ac:dyDescent="0.3">
      <c r="B235" s="22" t="s">
        <v>897</v>
      </c>
      <c r="C235" s="21" t="s">
        <v>902</v>
      </c>
      <c r="D235" s="16" t="s">
        <v>895</v>
      </c>
      <c r="E235" s="172">
        <v>196609</v>
      </c>
      <c r="F235" s="172">
        <f t="shared" si="26"/>
        <v>17694.809999999998</v>
      </c>
      <c r="G235" s="145">
        <v>0.09</v>
      </c>
      <c r="H235" s="172">
        <f t="shared" si="27"/>
        <v>40717.723899999997</v>
      </c>
      <c r="I235" s="14">
        <v>0.19</v>
      </c>
      <c r="J235" s="172">
        <f t="shared" si="32"/>
        <v>255022</v>
      </c>
      <c r="K235" s="131">
        <v>1</v>
      </c>
      <c r="L235" s="172">
        <f t="shared" si="28"/>
        <v>255022</v>
      </c>
      <c r="M235" s="131">
        <v>1</v>
      </c>
      <c r="N235" s="172">
        <f t="shared" si="29"/>
        <v>255022</v>
      </c>
      <c r="O235" s="131">
        <v>2</v>
      </c>
      <c r="P235" s="172">
        <f t="shared" si="30"/>
        <v>510044</v>
      </c>
      <c r="Q235" s="131">
        <v>1</v>
      </c>
      <c r="R235" s="172">
        <f t="shared" si="31"/>
        <v>255022</v>
      </c>
    </row>
    <row r="236" spans="2:18" x14ac:dyDescent="0.3">
      <c r="B236" s="22" t="s">
        <v>897</v>
      </c>
      <c r="C236" s="21" t="s">
        <v>901</v>
      </c>
      <c r="D236" s="16" t="s">
        <v>898</v>
      </c>
      <c r="E236" s="172">
        <v>198381</v>
      </c>
      <c r="F236" s="172">
        <f t="shared" si="26"/>
        <v>17854.29</v>
      </c>
      <c r="G236" s="145">
        <v>0.09</v>
      </c>
      <c r="H236" s="172">
        <f t="shared" si="27"/>
        <v>41084.705099999999</v>
      </c>
      <c r="I236" s="14">
        <v>0.19</v>
      </c>
      <c r="J236" s="172">
        <f t="shared" si="32"/>
        <v>257320</v>
      </c>
      <c r="K236" s="131">
        <v>1</v>
      </c>
      <c r="L236" s="172">
        <f t="shared" si="28"/>
        <v>257320</v>
      </c>
      <c r="M236" s="131">
        <v>1</v>
      </c>
      <c r="N236" s="172">
        <f t="shared" si="29"/>
        <v>257320</v>
      </c>
      <c r="O236" s="131">
        <v>2</v>
      </c>
      <c r="P236" s="172">
        <f t="shared" si="30"/>
        <v>514640</v>
      </c>
      <c r="Q236" s="131">
        <v>1</v>
      </c>
      <c r="R236" s="172">
        <f t="shared" si="31"/>
        <v>257320</v>
      </c>
    </row>
    <row r="237" spans="2:18" x14ac:dyDescent="0.3">
      <c r="B237" s="22" t="s">
        <v>897</v>
      </c>
      <c r="C237" s="21" t="s">
        <v>900</v>
      </c>
      <c r="D237" s="16" t="s">
        <v>898</v>
      </c>
      <c r="E237" s="172">
        <v>126370</v>
      </c>
      <c r="F237" s="172">
        <f t="shared" si="26"/>
        <v>11373.3</v>
      </c>
      <c r="G237" s="145">
        <v>0.09</v>
      </c>
      <c r="H237" s="172">
        <f t="shared" si="27"/>
        <v>26171.226999999999</v>
      </c>
      <c r="I237" s="14">
        <v>0.19</v>
      </c>
      <c r="J237" s="172">
        <f t="shared" si="32"/>
        <v>163915</v>
      </c>
      <c r="K237" s="131">
        <v>1</v>
      </c>
      <c r="L237" s="172">
        <f t="shared" si="28"/>
        <v>163915</v>
      </c>
      <c r="M237" s="131">
        <v>1</v>
      </c>
      <c r="N237" s="172">
        <f t="shared" si="29"/>
        <v>163915</v>
      </c>
      <c r="O237" s="131">
        <v>2</v>
      </c>
      <c r="P237" s="172">
        <f t="shared" si="30"/>
        <v>327830</v>
      </c>
      <c r="Q237" s="131">
        <v>1</v>
      </c>
      <c r="R237" s="172">
        <f t="shared" si="31"/>
        <v>163915</v>
      </c>
    </row>
    <row r="238" spans="2:18" x14ac:dyDescent="0.3">
      <c r="B238" s="22" t="s">
        <v>897</v>
      </c>
      <c r="C238" s="21" t="s">
        <v>899</v>
      </c>
      <c r="D238" s="16" t="s">
        <v>898</v>
      </c>
      <c r="E238" s="172">
        <v>108443</v>
      </c>
      <c r="F238" s="172">
        <f t="shared" si="26"/>
        <v>9759.869999999999</v>
      </c>
      <c r="G238" s="145">
        <v>0.09</v>
      </c>
      <c r="H238" s="172">
        <f t="shared" si="27"/>
        <v>22458.545299999998</v>
      </c>
      <c r="I238" s="14">
        <v>0.19</v>
      </c>
      <c r="J238" s="172">
        <f t="shared" si="32"/>
        <v>140661</v>
      </c>
      <c r="K238" s="131">
        <v>1</v>
      </c>
      <c r="L238" s="172">
        <f t="shared" si="28"/>
        <v>140661</v>
      </c>
      <c r="M238" s="131">
        <v>1</v>
      </c>
      <c r="N238" s="172">
        <f t="shared" si="29"/>
        <v>140661</v>
      </c>
      <c r="O238" s="131">
        <v>2</v>
      </c>
      <c r="P238" s="172">
        <f t="shared" si="30"/>
        <v>281322</v>
      </c>
      <c r="Q238" s="131">
        <v>1</v>
      </c>
      <c r="R238" s="172">
        <f t="shared" si="31"/>
        <v>140661</v>
      </c>
    </row>
    <row r="239" spans="2:18" ht="16.2" thickBot="1" x14ac:dyDescent="0.35">
      <c r="B239" s="18" t="s">
        <v>897</v>
      </c>
      <c r="C239" s="17" t="s">
        <v>896</v>
      </c>
      <c r="D239" s="16" t="s">
        <v>895</v>
      </c>
      <c r="E239" s="172">
        <v>246071</v>
      </c>
      <c r="F239" s="172">
        <f t="shared" si="26"/>
        <v>22146.39</v>
      </c>
      <c r="G239" s="145">
        <v>0.09</v>
      </c>
      <c r="H239" s="172">
        <f t="shared" si="27"/>
        <v>50961.304100000001</v>
      </c>
      <c r="I239" s="14">
        <v>0.19</v>
      </c>
      <c r="J239" s="172">
        <f t="shared" si="32"/>
        <v>319179</v>
      </c>
      <c r="K239" s="132">
        <v>1</v>
      </c>
      <c r="L239" s="172">
        <f t="shared" si="28"/>
        <v>319179</v>
      </c>
      <c r="M239" s="132">
        <v>1</v>
      </c>
      <c r="N239" s="172">
        <f t="shared" si="29"/>
        <v>319179</v>
      </c>
      <c r="O239" s="132">
        <v>2</v>
      </c>
      <c r="P239" s="172">
        <f t="shared" si="30"/>
        <v>638358</v>
      </c>
      <c r="Q239" s="132">
        <v>1</v>
      </c>
      <c r="R239" s="172">
        <f t="shared" si="31"/>
        <v>319179</v>
      </c>
    </row>
    <row r="240" spans="2:18" ht="16.2" thickBot="1" x14ac:dyDescent="0.35">
      <c r="B240" s="269" t="s">
        <v>1175</v>
      </c>
      <c r="C240" s="270"/>
      <c r="D240" s="121"/>
      <c r="E240" s="173"/>
      <c r="F240" s="173"/>
      <c r="G240" s="121"/>
      <c r="H240" s="173"/>
      <c r="I240" s="121"/>
      <c r="J240" s="173"/>
      <c r="K240" s="122">
        <f t="shared" ref="K240:R240" si="33">SUM(K5:K239)</f>
        <v>195</v>
      </c>
      <c r="L240" s="175">
        <f t="shared" si="33"/>
        <v>40568795</v>
      </c>
      <c r="M240" s="122">
        <f t="shared" si="33"/>
        <v>354</v>
      </c>
      <c r="N240" s="175">
        <f t="shared" si="33"/>
        <v>71883851</v>
      </c>
      <c r="O240" s="122">
        <f t="shared" si="33"/>
        <v>760</v>
      </c>
      <c r="P240" s="175">
        <f t="shared" si="33"/>
        <v>179319618</v>
      </c>
      <c r="Q240" s="122">
        <f t="shared" si="33"/>
        <v>193</v>
      </c>
      <c r="R240" s="175">
        <f t="shared" si="33"/>
        <v>39819221</v>
      </c>
    </row>
    <row r="243" spans="12:12" x14ac:dyDescent="0.3">
      <c r="L243" s="158">
        <v>41343542</v>
      </c>
    </row>
  </sheetData>
  <autoFilter ref="B4:R240" xr:uid="{2C1724C4-A38A-2947-9041-EE1CA4A35502}"/>
  <mergeCells count="9">
    <mergeCell ref="Q2:R2"/>
    <mergeCell ref="B240:C240"/>
    <mergeCell ref="Q3:R3"/>
    <mergeCell ref="K3:L3"/>
    <mergeCell ref="M3:N3"/>
    <mergeCell ref="O3:P3"/>
    <mergeCell ref="K2:L2"/>
    <mergeCell ref="M2:N2"/>
    <mergeCell ref="O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4D08-0C86-4536-91E1-FC2F50544958}">
  <dimension ref="B1:M229"/>
  <sheetViews>
    <sheetView zoomScale="89" zoomScaleNormal="90" workbookViewId="0">
      <pane xSplit="3" ySplit="11" topLeftCell="D12" activePane="bottomRight" state="frozen"/>
      <selection activeCell="Q248" sqref="Q248"/>
      <selection pane="topRight" activeCell="Q248" sqref="Q248"/>
      <selection pane="bottomLeft" activeCell="Q248" sqref="Q248"/>
      <selection pane="bottomRight" activeCell="H8" sqref="H8:I8"/>
    </sheetView>
  </sheetViews>
  <sheetFormatPr baseColWidth="10" defaultColWidth="10.77734375" defaultRowHeight="15.6" x14ac:dyDescent="0.3"/>
  <cols>
    <col min="1" max="1" width="4" style="4" customWidth="1"/>
    <col min="2" max="2" width="15.109375" style="4" customWidth="1"/>
    <col min="3" max="3" width="25.77734375" style="4" customWidth="1"/>
    <col min="4" max="4" width="12.77734375" style="4" customWidth="1"/>
    <col min="5" max="5" width="15.44140625" style="4" customWidth="1"/>
    <col min="6" max="6" width="30.77734375" style="4" customWidth="1"/>
    <col min="7" max="7" width="13.77734375" style="4" bestFit="1" customWidth="1"/>
    <col min="8" max="8" width="13.77734375" style="4" customWidth="1"/>
    <col min="9" max="9" width="19.109375" style="4" customWidth="1"/>
    <col min="10" max="10" width="13.77734375" style="4" bestFit="1" customWidth="1"/>
    <col min="11" max="12" width="13.77734375" style="4" customWidth="1"/>
    <col min="13" max="13" width="13.77734375" style="4" bestFit="1" customWidth="1"/>
    <col min="14" max="16384" width="10.77734375" style="4"/>
  </cols>
  <sheetData>
    <row r="1" spans="2:13" ht="16.2" thickBot="1" x14ac:dyDescent="0.35"/>
    <row r="2" spans="2:13" ht="16.2" thickBot="1" x14ac:dyDescent="0.35">
      <c r="B2" s="256" t="s">
        <v>1186</v>
      </c>
      <c r="C2" s="277"/>
      <c r="D2" s="257"/>
      <c r="E2" s="256" t="s">
        <v>1187</v>
      </c>
      <c r="F2" s="277"/>
      <c r="G2" s="257"/>
      <c r="H2" s="256" t="s">
        <v>1188</v>
      </c>
      <c r="I2" s="277"/>
      <c r="J2" s="257"/>
      <c r="K2" s="256" t="s">
        <v>1189</v>
      </c>
      <c r="L2" s="277"/>
      <c r="M2" s="277"/>
    </row>
    <row r="3" spans="2:13" ht="16.2" thickBot="1" x14ac:dyDescent="0.35">
      <c r="B3" s="247" t="s">
        <v>1174</v>
      </c>
      <c r="C3" s="248"/>
      <c r="D3" s="120" t="s">
        <v>1173</v>
      </c>
      <c r="E3" s="247" t="s">
        <v>1174</v>
      </c>
      <c r="F3" s="248"/>
      <c r="G3" s="120" t="s">
        <v>1173</v>
      </c>
      <c r="H3" s="247" t="s">
        <v>1174</v>
      </c>
      <c r="I3" s="248"/>
      <c r="J3" s="120" t="s">
        <v>1173</v>
      </c>
      <c r="K3" s="247" t="s">
        <v>1174</v>
      </c>
      <c r="L3" s="248"/>
      <c r="M3" s="120" t="s">
        <v>1173</v>
      </c>
    </row>
    <row r="4" spans="2:13" x14ac:dyDescent="0.3">
      <c r="B4" s="244" t="s">
        <v>1171</v>
      </c>
      <c r="C4" s="245"/>
      <c r="D4" s="118">
        <v>5</v>
      </c>
      <c r="E4" s="244" t="s">
        <v>1171</v>
      </c>
      <c r="F4" s="245"/>
      <c r="G4" s="118">
        <v>5</v>
      </c>
      <c r="H4" s="244" t="s">
        <v>1171</v>
      </c>
      <c r="I4" s="245"/>
      <c r="J4" s="118">
        <v>5</v>
      </c>
      <c r="K4" s="244" t="s">
        <v>1171</v>
      </c>
      <c r="L4" s="245"/>
      <c r="M4" s="118">
        <v>5</v>
      </c>
    </row>
    <row r="5" spans="2:13" x14ac:dyDescent="0.3">
      <c r="B5" s="261" t="s">
        <v>1170</v>
      </c>
      <c r="C5" s="262"/>
      <c r="D5" s="116">
        <v>5</v>
      </c>
      <c r="E5" s="261" t="s">
        <v>1170</v>
      </c>
      <c r="F5" s="262"/>
      <c r="G5" s="116">
        <v>5</v>
      </c>
      <c r="H5" s="261" t="s">
        <v>1170</v>
      </c>
      <c r="I5" s="262"/>
      <c r="J5" s="116">
        <v>5</v>
      </c>
      <c r="K5" s="261" t="s">
        <v>1170</v>
      </c>
      <c r="L5" s="262"/>
      <c r="M5" s="116">
        <v>5</v>
      </c>
    </row>
    <row r="6" spans="2:13" x14ac:dyDescent="0.3">
      <c r="B6" s="261" t="s">
        <v>1169</v>
      </c>
      <c r="C6" s="262"/>
      <c r="D6" s="116">
        <v>10</v>
      </c>
      <c r="E6" s="261" t="s">
        <v>1169</v>
      </c>
      <c r="F6" s="262"/>
      <c r="G6" s="116">
        <v>20</v>
      </c>
      <c r="H6" s="261" t="s">
        <v>1169</v>
      </c>
      <c r="I6" s="262"/>
      <c r="J6" s="116">
        <v>35</v>
      </c>
      <c r="K6" s="261" t="s">
        <v>1169</v>
      </c>
      <c r="L6" s="262"/>
      <c r="M6" s="116">
        <v>50</v>
      </c>
    </row>
    <row r="7" spans="2:13" x14ac:dyDescent="0.3">
      <c r="B7" s="264" t="s">
        <v>1168</v>
      </c>
      <c r="C7" s="265"/>
      <c r="D7" s="116">
        <v>10</v>
      </c>
      <c r="E7" s="264" t="s">
        <v>1168</v>
      </c>
      <c r="F7" s="265"/>
      <c r="G7" s="116">
        <v>25</v>
      </c>
      <c r="H7" s="264" t="s">
        <v>1168</v>
      </c>
      <c r="I7" s="265"/>
      <c r="J7" s="116">
        <v>35</v>
      </c>
      <c r="K7" s="264" t="s">
        <v>1168</v>
      </c>
      <c r="L7" s="265"/>
      <c r="M7" s="116">
        <v>50</v>
      </c>
    </row>
    <row r="8" spans="2:13" x14ac:dyDescent="0.3">
      <c r="B8" s="261" t="s">
        <v>1167</v>
      </c>
      <c r="C8" s="262"/>
      <c r="D8" s="116">
        <v>10</v>
      </c>
      <c r="E8" s="261" t="s">
        <v>1167</v>
      </c>
      <c r="F8" s="262"/>
      <c r="G8" s="116">
        <v>25</v>
      </c>
      <c r="H8" s="261" t="s">
        <v>1167</v>
      </c>
      <c r="I8" s="262"/>
      <c r="J8" s="116">
        <v>40</v>
      </c>
      <c r="K8" s="261" t="s">
        <v>1167</v>
      </c>
      <c r="L8" s="262"/>
      <c r="M8" s="116">
        <v>45</v>
      </c>
    </row>
    <row r="9" spans="2:13" ht="16.2" thickBot="1" x14ac:dyDescent="0.35">
      <c r="B9" s="258" t="s">
        <v>1166</v>
      </c>
      <c r="C9" s="259"/>
      <c r="D9" s="114">
        <v>10</v>
      </c>
      <c r="E9" s="258" t="s">
        <v>1166</v>
      </c>
      <c r="F9" s="259"/>
      <c r="G9" s="114">
        <v>20</v>
      </c>
      <c r="H9" s="258" t="s">
        <v>1166</v>
      </c>
      <c r="I9" s="259"/>
      <c r="J9" s="114">
        <v>30</v>
      </c>
      <c r="K9" s="258" t="s">
        <v>1166</v>
      </c>
      <c r="L9" s="259"/>
      <c r="M9" s="114">
        <v>45</v>
      </c>
    </row>
    <row r="10" spans="2:13" ht="16.2" thickBot="1" x14ac:dyDescent="0.35">
      <c r="B10" s="275" t="s">
        <v>1165</v>
      </c>
      <c r="C10" s="276"/>
      <c r="D10" s="112">
        <f t="shared" ref="D10:M10" si="0">SUM(D4:D9)</f>
        <v>50</v>
      </c>
      <c r="E10" s="275" t="s">
        <v>1165</v>
      </c>
      <c r="F10" s="276"/>
      <c r="G10" s="112">
        <f t="shared" si="0"/>
        <v>100</v>
      </c>
      <c r="H10" s="275" t="s">
        <v>1165</v>
      </c>
      <c r="I10" s="276"/>
      <c r="J10" s="112">
        <f t="shared" si="0"/>
        <v>150</v>
      </c>
      <c r="K10" s="275" t="s">
        <v>1165</v>
      </c>
      <c r="L10" s="276"/>
      <c r="M10" s="112">
        <f t="shared" si="0"/>
        <v>200</v>
      </c>
    </row>
    <row r="11" spans="2:13" ht="20.399999999999999" x14ac:dyDescent="0.3">
      <c r="B11" s="176" t="s">
        <v>1164</v>
      </c>
      <c r="C11" s="177" t="s">
        <v>1163</v>
      </c>
      <c r="D11" s="178" t="s">
        <v>1155</v>
      </c>
      <c r="E11" s="176" t="s">
        <v>1164</v>
      </c>
      <c r="F11" s="177" t="s">
        <v>1163</v>
      </c>
      <c r="G11" s="178" t="s">
        <v>1155</v>
      </c>
      <c r="H11" s="176" t="s">
        <v>1164</v>
      </c>
      <c r="I11" s="177" t="s">
        <v>1163</v>
      </c>
      <c r="J11" s="178" t="s">
        <v>1155</v>
      </c>
      <c r="K11" s="176" t="s">
        <v>1164</v>
      </c>
      <c r="L11" s="177" t="s">
        <v>1163</v>
      </c>
      <c r="M11" s="178" t="s">
        <v>1155</v>
      </c>
    </row>
    <row r="12" spans="2:13" ht="39.6" x14ac:dyDescent="0.3">
      <c r="B12" s="197" t="s">
        <v>1146</v>
      </c>
      <c r="C12" s="103" t="s">
        <v>1153</v>
      </c>
      <c r="D12" s="99">
        <v>1</v>
      </c>
      <c r="E12" s="104" t="s">
        <v>1146</v>
      </c>
      <c r="F12" s="103" t="s">
        <v>1153</v>
      </c>
      <c r="G12" s="98">
        <v>1</v>
      </c>
      <c r="H12" s="104" t="s">
        <v>1146</v>
      </c>
      <c r="I12" s="103" t="s">
        <v>1153</v>
      </c>
      <c r="J12" s="98">
        <v>1</v>
      </c>
      <c r="K12" s="104" t="s">
        <v>1146</v>
      </c>
      <c r="L12" s="103" t="s">
        <v>1153</v>
      </c>
      <c r="M12" s="198">
        <v>2</v>
      </c>
    </row>
    <row r="13" spans="2:13" ht="30" x14ac:dyDescent="0.3">
      <c r="B13" s="197" t="s">
        <v>1146</v>
      </c>
      <c r="C13" s="103" t="s">
        <v>1152</v>
      </c>
      <c r="D13" s="99">
        <v>1</v>
      </c>
      <c r="E13" s="104" t="s">
        <v>1146</v>
      </c>
      <c r="F13" s="103" t="s">
        <v>1152</v>
      </c>
      <c r="G13" s="98">
        <v>1</v>
      </c>
      <c r="H13" s="104" t="s">
        <v>1146</v>
      </c>
      <c r="I13" s="103" t="s">
        <v>1152</v>
      </c>
      <c r="J13" s="98">
        <v>1</v>
      </c>
      <c r="K13" s="104" t="s">
        <v>1146</v>
      </c>
      <c r="L13" s="103" t="s">
        <v>1152</v>
      </c>
      <c r="M13" s="198">
        <v>2</v>
      </c>
    </row>
    <row r="14" spans="2:13" ht="30" x14ac:dyDescent="0.3">
      <c r="B14" s="197" t="s">
        <v>1146</v>
      </c>
      <c r="C14" s="103" t="s">
        <v>1151</v>
      </c>
      <c r="D14" s="99">
        <v>1</v>
      </c>
      <c r="E14" s="104" t="s">
        <v>1146</v>
      </c>
      <c r="F14" s="103" t="s">
        <v>1151</v>
      </c>
      <c r="G14" s="98">
        <v>1</v>
      </c>
      <c r="H14" s="104" t="s">
        <v>1146</v>
      </c>
      <c r="I14" s="103" t="s">
        <v>1151</v>
      </c>
      <c r="J14" s="98">
        <v>1</v>
      </c>
      <c r="K14" s="104" t="s">
        <v>1146</v>
      </c>
      <c r="L14" s="103" t="s">
        <v>1151</v>
      </c>
      <c r="M14" s="198">
        <v>2</v>
      </c>
    </row>
    <row r="15" spans="2:13" ht="30" x14ac:dyDescent="0.3">
      <c r="B15" s="197" t="s">
        <v>1146</v>
      </c>
      <c r="C15" s="103" t="s">
        <v>1150</v>
      </c>
      <c r="D15" s="99">
        <v>3</v>
      </c>
      <c r="E15" s="104" t="s">
        <v>1146</v>
      </c>
      <c r="F15" s="103" t="s">
        <v>1150</v>
      </c>
      <c r="G15" s="98">
        <v>5</v>
      </c>
      <c r="H15" s="104" t="s">
        <v>1146</v>
      </c>
      <c r="I15" s="103" t="s">
        <v>1150</v>
      </c>
      <c r="J15" s="98">
        <v>8</v>
      </c>
      <c r="K15" s="104" t="s">
        <v>1146</v>
      </c>
      <c r="L15" s="103" t="s">
        <v>1150</v>
      </c>
      <c r="M15" s="198">
        <v>10</v>
      </c>
    </row>
    <row r="16" spans="2:13" ht="49.2" x14ac:dyDescent="0.3">
      <c r="B16" s="197" t="s">
        <v>1146</v>
      </c>
      <c r="C16" s="103" t="s">
        <v>1149</v>
      </c>
      <c r="D16" s="99">
        <v>3</v>
      </c>
      <c r="E16" s="104" t="s">
        <v>1146</v>
      </c>
      <c r="F16" s="103" t="s">
        <v>1149</v>
      </c>
      <c r="G16" s="98">
        <v>5</v>
      </c>
      <c r="H16" s="104" t="s">
        <v>1146</v>
      </c>
      <c r="I16" s="103" t="s">
        <v>1149</v>
      </c>
      <c r="J16" s="98">
        <v>8</v>
      </c>
      <c r="K16" s="104" t="s">
        <v>1146</v>
      </c>
      <c r="L16" s="103" t="s">
        <v>1149</v>
      </c>
      <c r="M16" s="198">
        <v>10</v>
      </c>
    </row>
    <row r="17" spans="2:13" ht="20.399999999999999" x14ac:dyDescent="0.3">
      <c r="B17" s="197" t="s">
        <v>1146</v>
      </c>
      <c r="C17" s="103" t="s">
        <v>1148</v>
      </c>
      <c r="D17" s="99">
        <v>1</v>
      </c>
      <c r="E17" s="104" t="s">
        <v>1146</v>
      </c>
      <c r="F17" s="103" t="s">
        <v>1148</v>
      </c>
      <c r="G17" s="98">
        <v>1</v>
      </c>
      <c r="H17" s="104" t="s">
        <v>1146</v>
      </c>
      <c r="I17" s="103" t="s">
        <v>1148</v>
      </c>
      <c r="J17" s="98">
        <v>1</v>
      </c>
      <c r="K17" s="104" t="s">
        <v>1146</v>
      </c>
      <c r="L17" s="103" t="s">
        <v>1148</v>
      </c>
      <c r="M17" s="198">
        <v>1</v>
      </c>
    </row>
    <row r="18" spans="2:13" ht="30" x14ac:dyDescent="0.3">
      <c r="B18" s="197" t="s">
        <v>1146</v>
      </c>
      <c r="C18" s="103" t="s">
        <v>1145</v>
      </c>
      <c r="D18" s="99">
        <v>2</v>
      </c>
      <c r="E18" s="104" t="s">
        <v>1146</v>
      </c>
      <c r="F18" s="103" t="s">
        <v>1145</v>
      </c>
      <c r="G18" s="98">
        <v>2</v>
      </c>
      <c r="H18" s="104" t="s">
        <v>1146</v>
      </c>
      <c r="I18" s="103" t="s">
        <v>1145</v>
      </c>
      <c r="J18" s="98">
        <v>2</v>
      </c>
      <c r="K18" s="104" t="s">
        <v>1146</v>
      </c>
      <c r="L18" s="103" t="s">
        <v>1145</v>
      </c>
      <c r="M18" s="198">
        <v>2</v>
      </c>
    </row>
    <row r="19" spans="2:13" ht="20.399999999999999" x14ac:dyDescent="0.3">
      <c r="B19" s="199" t="s">
        <v>1084</v>
      </c>
      <c r="C19" s="96" t="s">
        <v>1144</v>
      </c>
      <c r="D19" s="70">
        <v>1</v>
      </c>
      <c r="E19" s="75" t="s">
        <v>1084</v>
      </c>
      <c r="F19" s="96" t="s">
        <v>1144</v>
      </c>
      <c r="G19" s="69">
        <v>1</v>
      </c>
      <c r="H19" s="75" t="s">
        <v>1084</v>
      </c>
      <c r="I19" s="96" t="s">
        <v>1144</v>
      </c>
      <c r="J19" s="69">
        <v>1</v>
      </c>
      <c r="K19" s="75" t="s">
        <v>1084</v>
      </c>
      <c r="L19" s="96" t="s">
        <v>1144</v>
      </c>
      <c r="M19" s="200">
        <v>2</v>
      </c>
    </row>
    <row r="20" spans="2:13" ht="20.399999999999999" x14ac:dyDescent="0.3">
      <c r="B20" s="199" t="s">
        <v>1084</v>
      </c>
      <c r="C20" s="74" t="s">
        <v>1143</v>
      </c>
      <c r="D20" s="70">
        <v>1</v>
      </c>
      <c r="E20" s="75" t="s">
        <v>1084</v>
      </c>
      <c r="F20" s="74" t="s">
        <v>1143</v>
      </c>
      <c r="G20" s="69">
        <v>1</v>
      </c>
      <c r="H20" s="75" t="s">
        <v>1084</v>
      </c>
      <c r="I20" s="74" t="s">
        <v>1143</v>
      </c>
      <c r="J20" s="69">
        <v>1</v>
      </c>
      <c r="K20" s="75" t="s">
        <v>1084</v>
      </c>
      <c r="L20" s="74" t="s">
        <v>1143</v>
      </c>
      <c r="M20" s="200">
        <v>2</v>
      </c>
    </row>
    <row r="21" spans="2:13" ht="20.399999999999999" x14ac:dyDescent="0.3">
      <c r="B21" s="199" t="s">
        <v>1084</v>
      </c>
      <c r="C21" s="74" t="s">
        <v>1142</v>
      </c>
      <c r="D21" s="70">
        <v>1</v>
      </c>
      <c r="E21" s="75" t="s">
        <v>1084</v>
      </c>
      <c r="F21" s="74" t="s">
        <v>1142</v>
      </c>
      <c r="G21" s="69">
        <v>1</v>
      </c>
      <c r="H21" s="75" t="s">
        <v>1084</v>
      </c>
      <c r="I21" s="74" t="s">
        <v>1142</v>
      </c>
      <c r="J21" s="69">
        <v>1</v>
      </c>
      <c r="K21" s="75" t="s">
        <v>1084</v>
      </c>
      <c r="L21" s="74" t="s">
        <v>1142</v>
      </c>
      <c r="M21" s="200">
        <v>2</v>
      </c>
    </row>
    <row r="22" spans="2:13" ht="20.399999999999999" x14ac:dyDescent="0.3">
      <c r="B22" s="199" t="s">
        <v>1084</v>
      </c>
      <c r="C22" s="74" t="s">
        <v>1141</v>
      </c>
      <c r="D22" s="70">
        <v>1</v>
      </c>
      <c r="E22" s="75" t="s">
        <v>1084</v>
      </c>
      <c r="F22" s="74" t="s">
        <v>1141</v>
      </c>
      <c r="G22" s="69">
        <v>1</v>
      </c>
      <c r="H22" s="75" t="s">
        <v>1084</v>
      </c>
      <c r="I22" s="74" t="s">
        <v>1141</v>
      </c>
      <c r="J22" s="69">
        <v>1</v>
      </c>
      <c r="K22" s="75" t="s">
        <v>1084</v>
      </c>
      <c r="L22" s="74" t="s">
        <v>1141</v>
      </c>
      <c r="M22" s="200">
        <v>1</v>
      </c>
    </row>
    <row r="23" spans="2:13" ht="20.399999999999999" x14ac:dyDescent="0.3">
      <c r="B23" s="199" t="s">
        <v>1084</v>
      </c>
      <c r="C23" s="74" t="s">
        <v>1140</v>
      </c>
      <c r="D23" s="70">
        <v>1</v>
      </c>
      <c r="E23" s="75" t="s">
        <v>1084</v>
      </c>
      <c r="F23" s="74" t="s">
        <v>1140</v>
      </c>
      <c r="G23" s="69">
        <v>1</v>
      </c>
      <c r="H23" s="75" t="s">
        <v>1084</v>
      </c>
      <c r="I23" s="74" t="s">
        <v>1140</v>
      </c>
      <c r="J23" s="69">
        <v>1</v>
      </c>
      <c r="K23" s="75" t="s">
        <v>1084</v>
      </c>
      <c r="L23" s="74" t="s">
        <v>1140</v>
      </c>
      <c r="M23" s="200">
        <v>2</v>
      </c>
    </row>
    <row r="24" spans="2:13" ht="20.399999999999999" x14ac:dyDescent="0.3">
      <c r="B24" s="199" t="s">
        <v>1084</v>
      </c>
      <c r="C24" s="74" t="s">
        <v>1139</v>
      </c>
      <c r="D24" s="70">
        <v>1</v>
      </c>
      <c r="E24" s="75" t="s">
        <v>1084</v>
      </c>
      <c r="F24" s="74" t="s">
        <v>1139</v>
      </c>
      <c r="G24" s="69">
        <v>1</v>
      </c>
      <c r="H24" s="75" t="s">
        <v>1084</v>
      </c>
      <c r="I24" s="74" t="s">
        <v>1139</v>
      </c>
      <c r="J24" s="69">
        <v>1</v>
      </c>
      <c r="K24" s="75" t="s">
        <v>1084</v>
      </c>
      <c r="L24" s="74" t="s">
        <v>1139</v>
      </c>
      <c r="M24" s="200">
        <v>2</v>
      </c>
    </row>
    <row r="25" spans="2:13" ht="20.399999999999999" x14ac:dyDescent="0.3">
      <c r="B25" s="199" t="s">
        <v>1084</v>
      </c>
      <c r="C25" s="74" t="s">
        <v>1138</v>
      </c>
      <c r="D25" s="70">
        <v>1</v>
      </c>
      <c r="E25" s="75" t="s">
        <v>1084</v>
      </c>
      <c r="F25" s="74" t="s">
        <v>1138</v>
      </c>
      <c r="G25" s="69">
        <v>1</v>
      </c>
      <c r="H25" s="75" t="s">
        <v>1084</v>
      </c>
      <c r="I25" s="74" t="s">
        <v>1138</v>
      </c>
      <c r="J25" s="69">
        <v>1</v>
      </c>
      <c r="K25" s="75" t="s">
        <v>1084</v>
      </c>
      <c r="L25" s="74" t="s">
        <v>1138</v>
      </c>
      <c r="M25" s="200">
        <v>2</v>
      </c>
    </row>
    <row r="26" spans="2:13" ht="20.399999999999999" x14ac:dyDescent="0.3">
      <c r="B26" s="199" t="s">
        <v>1084</v>
      </c>
      <c r="C26" s="74" t="s">
        <v>1137</v>
      </c>
      <c r="D26" s="70">
        <v>1</v>
      </c>
      <c r="E26" s="75" t="s">
        <v>1084</v>
      </c>
      <c r="F26" s="74" t="s">
        <v>1137</v>
      </c>
      <c r="G26" s="69">
        <v>1</v>
      </c>
      <c r="H26" s="75" t="s">
        <v>1084</v>
      </c>
      <c r="I26" s="74" t="s">
        <v>1137</v>
      </c>
      <c r="J26" s="69">
        <v>1</v>
      </c>
      <c r="K26" s="75" t="s">
        <v>1084</v>
      </c>
      <c r="L26" s="74" t="s">
        <v>1137</v>
      </c>
      <c r="M26" s="200">
        <v>2</v>
      </c>
    </row>
    <row r="27" spans="2:13" ht="20.399999999999999" x14ac:dyDescent="0.3">
      <c r="B27" s="199" t="s">
        <v>1084</v>
      </c>
      <c r="C27" s="74" t="s">
        <v>1136</v>
      </c>
      <c r="D27" s="70">
        <v>1</v>
      </c>
      <c r="E27" s="75" t="s">
        <v>1084</v>
      </c>
      <c r="F27" s="74" t="s">
        <v>1136</v>
      </c>
      <c r="G27" s="69">
        <v>1</v>
      </c>
      <c r="H27" s="75" t="s">
        <v>1084</v>
      </c>
      <c r="I27" s="74" t="s">
        <v>1136</v>
      </c>
      <c r="J27" s="69">
        <v>1</v>
      </c>
      <c r="K27" s="75" t="s">
        <v>1084</v>
      </c>
      <c r="L27" s="74" t="s">
        <v>1136</v>
      </c>
      <c r="M27" s="200">
        <v>2</v>
      </c>
    </row>
    <row r="28" spans="2:13" x14ac:dyDescent="0.3">
      <c r="B28" s="199" t="s">
        <v>1084</v>
      </c>
      <c r="C28" s="74" t="s">
        <v>1135</v>
      </c>
      <c r="D28" s="70">
        <v>1</v>
      </c>
      <c r="E28" s="75" t="s">
        <v>1084</v>
      </c>
      <c r="F28" s="74" t="s">
        <v>1135</v>
      </c>
      <c r="G28" s="69">
        <v>1</v>
      </c>
      <c r="H28" s="75" t="s">
        <v>1084</v>
      </c>
      <c r="I28" s="74" t="s">
        <v>1135</v>
      </c>
      <c r="J28" s="69">
        <v>1</v>
      </c>
      <c r="K28" s="75" t="s">
        <v>1084</v>
      </c>
      <c r="L28" s="74" t="s">
        <v>1135</v>
      </c>
      <c r="M28" s="200">
        <v>2</v>
      </c>
    </row>
    <row r="29" spans="2:13" x14ac:dyDescent="0.3">
      <c r="B29" s="199" t="s">
        <v>1084</v>
      </c>
      <c r="C29" s="74" t="s">
        <v>1134</v>
      </c>
      <c r="D29" s="70">
        <v>1</v>
      </c>
      <c r="E29" s="75" t="s">
        <v>1084</v>
      </c>
      <c r="F29" s="74" t="s">
        <v>1134</v>
      </c>
      <c r="G29" s="69">
        <v>1</v>
      </c>
      <c r="H29" s="75" t="s">
        <v>1084</v>
      </c>
      <c r="I29" s="74" t="s">
        <v>1134</v>
      </c>
      <c r="J29" s="69">
        <v>1</v>
      </c>
      <c r="K29" s="75" t="s">
        <v>1084</v>
      </c>
      <c r="L29" s="74" t="s">
        <v>1134</v>
      </c>
      <c r="M29" s="200">
        <v>2</v>
      </c>
    </row>
    <row r="30" spans="2:13" ht="39.6" x14ac:dyDescent="0.3">
      <c r="B30" s="199" t="s">
        <v>1084</v>
      </c>
      <c r="C30" s="74" t="s">
        <v>1133</v>
      </c>
      <c r="D30" s="70">
        <v>30</v>
      </c>
      <c r="E30" s="75" t="s">
        <v>1084</v>
      </c>
      <c r="F30" s="74" t="s">
        <v>1133</v>
      </c>
      <c r="G30" s="69">
        <v>70</v>
      </c>
      <c r="H30" s="75" t="s">
        <v>1084</v>
      </c>
      <c r="I30" s="74" t="s">
        <v>1133</v>
      </c>
      <c r="J30" s="69">
        <v>105</v>
      </c>
      <c r="K30" s="75" t="s">
        <v>1084</v>
      </c>
      <c r="L30" s="74" t="s">
        <v>1133</v>
      </c>
      <c r="M30" s="200">
        <v>140</v>
      </c>
    </row>
    <row r="31" spans="2:13" ht="38.4" x14ac:dyDescent="0.3">
      <c r="B31" s="199" t="s">
        <v>1084</v>
      </c>
      <c r="C31" s="91" t="s">
        <v>1132</v>
      </c>
      <c r="D31" s="70">
        <v>15</v>
      </c>
      <c r="E31" s="75" t="s">
        <v>1084</v>
      </c>
      <c r="F31" s="91" t="s">
        <v>1132</v>
      </c>
      <c r="G31" s="69">
        <v>25</v>
      </c>
      <c r="H31" s="75" t="s">
        <v>1084</v>
      </c>
      <c r="I31" s="91" t="s">
        <v>1132</v>
      </c>
      <c r="J31" s="69">
        <v>40</v>
      </c>
      <c r="K31" s="75" t="s">
        <v>1084</v>
      </c>
      <c r="L31" s="91" t="s">
        <v>1132</v>
      </c>
      <c r="M31" s="200">
        <v>55</v>
      </c>
    </row>
    <row r="32" spans="2:13" ht="28.8" x14ac:dyDescent="0.3">
      <c r="B32" s="199" t="s">
        <v>1084</v>
      </c>
      <c r="C32" s="86" t="s">
        <v>1131</v>
      </c>
      <c r="D32" s="70">
        <v>5</v>
      </c>
      <c r="E32" s="75" t="s">
        <v>1084</v>
      </c>
      <c r="F32" s="86" t="s">
        <v>1131</v>
      </c>
      <c r="G32" s="69">
        <v>5</v>
      </c>
      <c r="H32" s="75" t="s">
        <v>1084</v>
      </c>
      <c r="I32" s="86" t="s">
        <v>1131</v>
      </c>
      <c r="J32" s="69">
        <v>5</v>
      </c>
      <c r="K32" s="75" t="s">
        <v>1084</v>
      </c>
      <c r="L32" s="86" t="s">
        <v>1131</v>
      </c>
      <c r="M32" s="200">
        <v>5</v>
      </c>
    </row>
    <row r="33" spans="2:13" ht="30" x14ac:dyDescent="0.3">
      <c r="B33" s="199" t="s">
        <v>1084</v>
      </c>
      <c r="C33" s="74" t="s">
        <v>1130</v>
      </c>
      <c r="D33" s="70">
        <v>8</v>
      </c>
      <c r="E33" s="75" t="s">
        <v>1084</v>
      </c>
      <c r="F33" s="74" t="s">
        <v>1130</v>
      </c>
      <c r="G33" s="69">
        <v>8</v>
      </c>
      <c r="H33" s="75" t="s">
        <v>1084</v>
      </c>
      <c r="I33" s="74" t="s">
        <v>1130</v>
      </c>
      <c r="J33" s="69">
        <v>16</v>
      </c>
      <c r="K33" s="75" t="s">
        <v>1084</v>
      </c>
      <c r="L33" s="74" t="s">
        <v>1130</v>
      </c>
      <c r="M33" s="200">
        <v>16</v>
      </c>
    </row>
    <row r="34" spans="2:13" ht="20.399999999999999" x14ac:dyDescent="0.3">
      <c r="B34" s="199" t="s">
        <v>1084</v>
      </c>
      <c r="C34" s="74" t="s">
        <v>1129</v>
      </c>
      <c r="D34" s="70">
        <v>1</v>
      </c>
      <c r="E34" s="75" t="s">
        <v>1084</v>
      </c>
      <c r="F34" s="74" t="s">
        <v>1129</v>
      </c>
      <c r="G34" s="69">
        <v>1</v>
      </c>
      <c r="H34" s="75" t="s">
        <v>1084</v>
      </c>
      <c r="I34" s="74" t="s">
        <v>1129</v>
      </c>
      <c r="J34" s="69">
        <v>1</v>
      </c>
      <c r="K34" s="75" t="s">
        <v>1084</v>
      </c>
      <c r="L34" s="74" t="s">
        <v>1129</v>
      </c>
      <c r="M34" s="200">
        <v>1</v>
      </c>
    </row>
    <row r="35" spans="2:13" ht="30" x14ac:dyDescent="0.3">
      <c r="B35" s="199" t="s">
        <v>1084</v>
      </c>
      <c r="C35" s="74" t="s">
        <v>1127</v>
      </c>
      <c r="D35" s="70">
        <v>1</v>
      </c>
      <c r="E35" s="75" t="s">
        <v>1084</v>
      </c>
      <c r="F35" s="74" t="s">
        <v>1127</v>
      </c>
      <c r="G35" s="69">
        <v>1</v>
      </c>
      <c r="H35" s="75" t="s">
        <v>1084</v>
      </c>
      <c r="I35" s="74" t="s">
        <v>1127</v>
      </c>
      <c r="J35" s="69">
        <v>1</v>
      </c>
      <c r="K35" s="81" t="s">
        <v>1084</v>
      </c>
      <c r="L35" s="80" t="s">
        <v>1128</v>
      </c>
      <c r="M35" s="200">
        <v>1</v>
      </c>
    </row>
    <row r="36" spans="2:13" ht="39.6" x14ac:dyDescent="0.3">
      <c r="B36" s="199" t="s">
        <v>1084</v>
      </c>
      <c r="C36" s="74" t="s">
        <v>1125</v>
      </c>
      <c r="D36" s="70">
        <v>1</v>
      </c>
      <c r="E36" s="75" t="s">
        <v>1084</v>
      </c>
      <c r="F36" s="74" t="s">
        <v>1125</v>
      </c>
      <c r="G36" s="69">
        <v>1</v>
      </c>
      <c r="H36" s="75" t="s">
        <v>1084</v>
      </c>
      <c r="I36" s="74" t="s">
        <v>1125</v>
      </c>
      <c r="J36" s="69">
        <v>1</v>
      </c>
      <c r="K36" s="75" t="s">
        <v>1084</v>
      </c>
      <c r="L36" s="74" t="s">
        <v>1126</v>
      </c>
      <c r="M36" s="200">
        <v>1</v>
      </c>
    </row>
    <row r="37" spans="2:13" ht="20.399999999999999" x14ac:dyDescent="0.3">
      <c r="B37" s="199" t="s">
        <v>1084</v>
      </c>
      <c r="C37" s="74" t="s">
        <v>1123</v>
      </c>
      <c r="D37" s="70">
        <v>1</v>
      </c>
      <c r="E37" s="75" t="s">
        <v>1084</v>
      </c>
      <c r="F37" s="74" t="s">
        <v>1123</v>
      </c>
      <c r="G37" s="69">
        <v>1</v>
      </c>
      <c r="H37" s="75" t="s">
        <v>1084</v>
      </c>
      <c r="I37" s="74" t="s">
        <v>1123</v>
      </c>
      <c r="J37" s="69">
        <v>1</v>
      </c>
      <c r="K37" s="75"/>
      <c r="L37" s="74"/>
      <c r="M37" s="200"/>
    </row>
    <row r="38" spans="2:13" ht="30" x14ac:dyDescent="0.3">
      <c r="B38" s="199" t="s">
        <v>1084</v>
      </c>
      <c r="C38" s="74" t="s">
        <v>1122</v>
      </c>
      <c r="D38" s="70">
        <v>1</v>
      </c>
      <c r="E38" s="75" t="s">
        <v>1084</v>
      </c>
      <c r="F38" s="74" t="s">
        <v>1122</v>
      </c>
      <c r="G38" s="69">
        <v>1</v>
      </c>
      <c r="H38" s="75" t="s">
        <v>1084</v>
      </c>
      <c r="I38" s="74" t="s">
        <v>1122</v>
      </c>
      <c r="J38" s="69">
        <v>1</v>
      </c>
      <c r="K38" s="75" t="s">
        <v>1084</v>
      </c>
      <c r="L38" s="74" t="s">
        <v>1124</v>
      </c>
      <c r="M38" s="200">
        <v>1</v>
      </c>
    </row>
    <row r="39" spans="2:13" ht="30" x14ac:dyDescent="0.3">
      <c r="B39" s="199" t="s">
        <v>1084</v>
      </c>
      <c r="C39" s="74" t="s">
        <v>1121</v>
      </c>
      <c r="D39" s="70">
        <v>1</v>
      </c>
      <c r="E39" s="75" t="s">
        <v>1084</v>
      </c>
      <c r="F39" s="74" t="s">
        <v>1121</v>
      </c>
      <c r="G39" s="69">
        <v>1</v>
      </c>
      <c r="H39" s="75" t="s">
        <v>1084</v>
      </c>
      <c r="I39" s="74" t="s">
        <v>1121</v>
      </c>
      <c r="J39" s="69">
        <v>1</v>
      </c>
      <c r="K39" s="75" t="s">
        <v>1084</v>
      </c>
      <c r="L39" s="74" t="s">
        <v>1123</v>
      </c>
      <c r="M39" s="200">
        <v>1</v>
      </c>
    </row>
    <row r="40" spans="2:13" x14ac:dyDescent="0.3">
      <c r="B40" s="199" t="s">
        <v>1084</v>
      </c>
      <c r="C40" s="74" t="s">
        <v>1120</v>
      </c>
      <c r="D40" s="70">
        <v>1</v>
      </c>
      <c r="E40" s="75" t="s">
        <v>1084</v>
      </c>
      <c r="F40" s="74" t="s">
        <v>1120</v>
      </c>
      <c r="G40" s="69">
        <v>1</v>
      </c>
      <c r="H40" s="75" t="s">
        <v>1084</v>
      </c>
      <c r="I40" s="74" t="s">
        <v>1120</v>
      </c>
      <c r="J40" s="69">
        <v>1</v>
      </c>
      <c r="K40" s="75" t="s">
        <v>1084</v>
      </c>
      <c r="L40" s="74" t="s">
        <v>1122</v>
      </c>
      <c r="M40" s="200">
        <v>1</v>
      </c>
    </row>
    <row r="41" spans="2:13" ht="20.399999999999999" x14ac:dyDescent="0.3">
      <c r="B41" s="199" t="s">
        <v>1084</v>
      </c>
      <c r="C41" s="74" t="s">
        <v>1119</v>
      </c>
      <c r="D41" s="70">
        <v>1</v>
      </c>
      <c r="E41" s="75" t="s">
        <v>1084</v>
      </c>
      <c r="F41" s="74" t="s">
        <v>1119</v>
      </c>
      <c r="G41" s="69">
        <v>1</v>
      </c>
      <c r="H41" s="75" t="s">
        <v>1084</v>
      </c>
      <c r="I41" s="74" t="s">
        <v>1119</v>
      </c>
      <c r="J41" s="69">
        <v>1</v>
      </c>
      <c r="K41" s="75" t="s">
        <v>1084</v>
      </c>
      <c r="L41" s="74" t="s">
        <v>1121</v>
      </c>
      <c r="M41" s="200">
        <v>1</v>
      </c>
    </row>
    <row r="42" spans="2:13" ht="20.399999999999999" x14ac:dyDescent="0.3">
      <c r="B42" s="199" t="s">
        <v>1084</v>
      </c>
      <c r="C42" s="74" t="s">
        <v>1117</v>
      </c>
      <c r="D42" s="70">
        <v>1</v>
      </c>
      <c r="E42" s="75" t="s">
        <v>1084</v>
      </c>
      <c r="F42" s="74" t="s">
        <v>1117</v>
      </c>
      <c r="G42" s="69">
        <v>1</v>
      </c>
      <c r="H42" s="75" t="s">
        <v>1084</v>
      </c>
      <c r="I42" s="74" t="s">
        <v>1117</v>
      </c>
      <c r="J42" s="69">
        <v>1</v>
      </c>
      <c r="K42" s="75" t="s">
        <v>1084</v>
      </c>
      <c r="L42" s="74" t="s">
        <v>1120</v>
      </c>
      <c r="M42" s="200">
        <v>1</v>
      </c>
    </row>
    <row r="43" spans="2:13" ht="20.399999999999999" x14ac:dyDescent="0.3">
      <c r="B43" s="199" t="s">
        <v>1084</v>
      </c>
      <c r="C43" s="74" t="s">
        <v>1116</v>
      </c>
      <c r="D43" s="70">
        <v>1</v>
      </c>
      <c r="E43" s="75" t="s">
        <v>1084</v>
      </c>
      <c r="F43" s="74" t="s">
        <v>1116</v>
      </c>
      <c r="G43" s="69">
        <v>1</v>
      </c>
      <c r="H43" s="75" t="s">
        <v>1084</v>
      </c>
      <c r="I43" s="74" t="s">
        <v>1116</v>
      </c>
      <c r="J43" s="69">
        <v>1</v>
      </c>
      <c r="K43" s="75" t="s">
        <v>1084</v>
      </c>
      <c r="L43" s="74" t="s">
        <v>1119</v>
      </c>
      <c r="M43" s="200">
        <v>2</v>
      </c>
    </row>
    <row r="44" spans="2:13" ht="30" x14ac:dyDescent="0.3">
      <c r="B44" s="199" t="s">
        <v>1084</v>
      </c>
      <c r="C44" s="74" t="s">
        <v>1114</v>
      </c>
      <c r="D44" s="70">
        <v>1</v>
      </c>
      <c r="E44" s="75" t="s">
        <v>1084</v>
      </c>
      <c r="F44" s="74" t="s">
        <v>1114</v>
      </c>
      <c r="G44" s="69">
        <v>1</v>
      </c>
      <c r="H44" s="75" t="s">
        <v>1084</v>
      </c>
      <c r="I44" s="74" t="s">
        <v>1114</v>
      </c>
      <c r="J44" s="69">
        <v>1</v>
      </c>
      <c r="K44" s="75" t="s">
        <v>1084</v>
      </c>
      <c r="L44" s="74" t="s">
        <v>1118</v>
      </c>
      <c r="M44" s="200">
        <v>1</v>
      </c>
    </row>
    <row r="45" spans="2:13" ht="30" x14ac:dyDescent="0.3">
      <c r="B45" s="199" t="s">
        <v>1084</v>
      </c>
      <c r="C45" s="74" t="s">
        <v>1113</v>
      </c>
      <c r="D45" s="70">
        <v>2</v>
      </c>
      <c r="E45" s="75" t="s">
        <v>1084</v>
      </c>
      <c r="F45" s="74" t="s">
        <v>1113</v>
      </c>
      <c r="G45" s="69">
        <v>2</v>
      </c>
      <c r="H45" s="75" t="s">
        <v>1084</v>
      </c>
      <c r="I45" s="74" t="s">
        <v>1113</v>
      </c>
      <c r="J45" s="69">
        <v>2</v>
      </c>
      <c r="K45" s="75" t="s">
        <v>1084</v>
      </c>
      <c r="L45" s="74" t="s">
        <v>1116</v>
      </c>
      <c r="M45" s="200">
        <v>1</v>
      </c>
    </row>
    <row r="46" spans="2:13" ht="20.399999999999999" x14ac:dyDescent="0.3">
      <c r="B46" s="199" t="s">
        <v>1084</v>
      </c>
      <c r="C46" s="74" t="s">
        <v>1112</v>
      </c>
      <c r="D46" s="70">
        <v>2</v>
      </c>
      <c r="E46" s="75" t="s">
        <v>1084</v>
      </c>
      <c r="F46" s="74" t="s">
        <v>1112</v>
      </c>
      <c r="G46" s="69">
        <v>2</v>
      </c>
      <c r="H46" s="75" t="s">
        <v>1084</v>
      </c>
      <c r="I46" s="74" t="s">
        <v>1112</v>
      </c>
      <c r="J46" s="69">
        <v>2</v>
      </c>
      <c r="K46" s="75" t="s">
        <v>1084</v>
      </c>
      <c r="L46" s="74" t="s">
        <v>1115</v>
      </c>
      <c r="M46" s="200">
        <v>1</v>
      </c>
    </row>
    <row r="47" spans="2:13" ht="30" x14ac:dyDescent="0.3">
      <c r="B47" s="199" t="s">
        <v>1084</v>
      </c>
      <c r="C47" s="74" t="s">
        <v>1111</v>
      </c>
      <c r="D47" s="70">
        <v>1</v>
      </c>
      <c r="E47" s="75" t="s">
        <v>1084</v>
      </c>
      <c r="F47" s="74" t="s">
        <v>1111</v>
      </c>
      <c r="G47" s="69">
        <v>1</v>
      </c>
      <c r="H47" s="75" t="s">
        <v>1084</v>
      </c>
      <c r="I47" s="74" t="s">
        <v>1111</v>
      </c>
      <c r="J47" s="69">
        <v>1</v>
      </c>
      <c r="K47" s="75" t="s">
        <v>1084</v>
      </c>
      <c r="L47" s="74" t="s">
        <v>1114</v>
      </c>
      <c r="M47" s="200">
        <v>2</v>
      </c>
    </row>
    <row r="48" spans="2:13" ht="30" x14ac:dyDescent="0.3">
      <c r="B48" s="199" t="s">
        <v>1084</v>
      </c>
      <c r="C48" s="74" t="s">
        <v>1110</v>
      </c>
      <c r="D48" s="70">
        <v>1</v>
      </c>
      <c r="E48" s="75" t="s">
        <v>1084</v>
      </c>
      <c r="F48" s="74" t="s">
        <v>1110</v>
      </c>
      <c r="G48" s="69">
        <v>1</v>
      </c>
      <c r="H48" s="75" t="s">
        <v>1084</v>
      </c>
      <c r="I48" s="74" t="s">
        <v>1110</v>
      </c>
      <c r="J48" s="69">
        <v>1</v>
      </c>
      <c r="K48" s="75" t="s">
        <v>1084</v>
      </c>
      <c r="L48" s="74" t="s">
        <v>1113</v>
      </c>
      <c r="M48" s="200">
        <v>4</v>
      </c>
    </row>
    <row r="49" spans="2:13" ht="20.399999999999999" x14ac:dyDescent="0.3">
      <c r="B49" s="199" t="s">
        <v>1084</v>
      </c>
      <c r="C49" s="74" t="s">
        <v>1109</v>
      </c>
      <c r="D49" s="70">
        <v>1</v>
      </c>
      <c r="E49" s="75" t="s">
        <v>1084</v>
      </c>
      <c r="F49" s="74" t="s">
        <v>1109</v>
      </c>
      <c r="G49" s="69">
        <v>1</v>
      </c>
      <c r="H49" s="75" t="s">
        <v>1084</v>
      </c>
      <c r="I49" s="74" t="s">
        <v>1109</v>
      </c>
      <c r="J49" s="69">
        <v>1</v>
      </c>
      <c r="K49" s="75" t="s">
        <v>1084</v>
      </c>
      <c r="L49" s="74" t="s">
        <v>1112</v>
      </c>
      <c r="M49" s="200">
        <v>4</v>
      </c>
    </row>
    <row r="50" spans="2:13" ht="30" x14ac:dyDescent="0.3">
      <c r="B50" s="199" t="s">
        <v>1084</v>
      </c>
      <c r="C50" s="74" t="s">
        <v>1108</v>
      </c>
      <c r="D50" s="70">
        <v>1</v>
      </c>
      <c r="E50" s="75" t="s">
        <v>1084</v>
      </c>
      <c r="F50" s="74" t="s">
        <v>1108</v>
      </c>
      <c r="G50" s="69">
        <v>1</v>
      </c>
      <c r="H50" s="75" t="s">
        <v>1084</v>
      </c>
      <c r="I50" s="74" t="s">
        <v>1108</v>
      </c>
      <c r="J50" s="69">
        <v>1</v>
      </c>
      <c r="K50" s="75" t="s">
        <v>1084</v>
      </c>
      <c r="L50" s="74" t="s">
        <v>1111</v>
      </c>
      <c r="M50" s="200">
        <v>2</v>
      </c>
    </row>
    <row r="51" spans="2:13" ht="20.399999999999999" x14ac:dyDescent="0.3">
      <c r="B51" s="199" t="s">
        <v>1084</v>
      </c>
      <c r="C51" s="74" t="s">
        <v>1107</v>
      </c>
      <c r="D51" s="70">
        <v>1</v>
      </c>
      <c r="E51" s="75" t="s">
        <v>1084</v>
      </c>
      <c r="F51" s="74" t="s">
        <v>1107</v>
      </c>
      <c r="G51" s="69">
        <v>1</v>
      </c>
      <c r="H51" s="75" t="s">
        <v>1084</v>
      </c>
      <c r="I51" s="74" t="s">
        <v>1107</v>
      </c>
      <c r="J51" s="69">
        <v>1</v>
      </c>
      <c r="K51" s="75" t="s">
        <v>1084</v>
      </c>
      <c r="L51" s="74" t="s">
        <v>1110</v>
      </c>
      <c r="M51" s="200">
        <v>2</v>
      </c>
    </row>
    <row r="52" spans="2:13" ht="30" x14ac:dyDescent="0.3">
      <c r="B52" s="199" t="s">
        <v>1084</v>
      </c>
      <c r="C52" s="74" t="s">
        <v>1106</v>
      </c>
      <c r="D52" s="70">
        <v>3</v>
      </c>
      <c r="E52" s="75" t="s">
        <v>1084</v>
      </c>
      <c r="F52" s="74" t="s">
        <v>1106</v>
      </c>
      <c r="G52" s="69">
        <v>3</v>
      </c>
      <c r="H52" s="75" t="s">
        <v>1084</v>
      </c>
      <c r="I52" s="74" t="s">
        <v>1106</v>
      </c>
      <c r="J52" s="69">
        <v>3</v>
      </c>
      <c r="K52" s="75" t="s">
        <v>1084</v>
      </c>
      <c r="L52" s="74" t="s">
        <v>1109</v>
      </c>
      <c r="M52" s="200">
        <v>2</v>
      </c>
    </row>
    <row r="53" spans="2:13" ht="30" x14ac:dyDescent="0.3">
      <c r="B53" s="199" t="s">
        <v>1084</v>
      </c>
      <c r="C53" s="74" t="s">
        <v>1105</v>
      </c>
      <c r="D53" s="70">
        <v>2</v>
      </c>
      <c r="E53" s="75" t="s">
        <v>1084</v>
      </c>
      <c r="F53" s="74" t="s">
        <v>1105</v>
      </c>
      <c r="G53" s="69">
        <v>2</v>
      </c>
      <c r="H53" s="75" t="s">
        <v>1084</v>
      </c>
      <c r="I53" s="74" t="s">
        <v>1105</v>
      </c>
      <c r="J53" s="69">
        <v>2</v>
      </c>
      <c r="K53" s="75" t="s">
        <v>1084</v>
      </c>
      <c r="L53" s="74" t="s">
        <v>1108</v>
      </c>
      <c r="M53" s="200">
        <v>2</v>
      </c>
    </row>
    <row r="54" spans="2:13" ht="30" x14ac:dyDescent="0.3">
      <c r="B54" s="199" t="s">
        <v>1084</v>
      </c>
      <c r="C54" s="74" t="s">
        <v>1104</v>
      </c>
      <c r="D54" s="70">
        <v>2</v>
      </c>
      <c r="E54" s="75" t="s">
        <v>1084</v>
      </c>
      <c r="F54" s="74" t="s">
        <v>1104</v>
      </c>
      <c r="G54" s="69">
        <v>2</v>
      </c>
      <c r="H54" s="75" t="s">
        <v>1084</v>
      </c>
      <c r="I54" s="74" t="s">
        <v>1104</v>
      </c>
      <c r="J54" s="69">
        <v>2</v>
      </c>
      <c r="K54" s="75" t="s">
        <v>1084</v>
      </c>
      <c r="L54" s="74" t="s">
        <v>1107</v>
      </c>
      <c r="M54" s="200">
        <v>1</v>
      </c>
    </row>
    <row r="55" spans="2:13" ht="30" x14ac:dyDescent="0.3">
      <c r="B55" s="199" t="s">
        <v>1084</v>
      </c>
      <c r="C55" s="74" t="s">
        <v>1103</v>
      </c>
      <c r="D55" s="70">
        <v>1</v>
      </c>
      <c r="E55" s="75" t="s">
        <v>1084</v>
      </c>
      <c r="F55" s="74" t="s">
        <v>1103</v>
      </c>
      <c r="G55" s="69">
        <v>1</v>
      </c>
      <c r="H55" s="75" t="s">
        <v>1084</v>
      </c>
      <c r="I55" s="74" t="s">
        <v>1103</v>
      </c>
      <c r="J55" s="69">
        <v>1</v>
      </c>
      <c r="K55" s="75" t="s">
        <v>1084</v>
      </c>
      <c r="L55" s="74" t="s">
        <v>1106</v>
      </c>
      <c r="M55" s="200">
        <v>6</v>
      </c>
    </row>
    <row r="56" spans="2:13" ht="20.399999999999999" x14ac:dyDescent="0.3">
      <c r="B56" s="199" t="s">
        <v>1084</v>
      </c>
      <c r="C56" s="74" t="s">
        <v>1102</v>
      </c>
      <c r="D56" s="70">
        <v>1</v>
      </c>
      <c r="E56" s="75" t="s">
        <v>1084</v>
      </c>
      <c r="F56" s="74" t="s">
        <v>1102</v>
      </c>
      <c r="G56" s="69">
        <v>1</v>
      </c>
      <c r="H56" s="75" t="s">
        <v>1084</v>
      </c>
      <c r="I56" s="74" t="s">
        <v>1102</v>
      </c>
      <c r="J56" s="69">
        <v>1</v>
      </c>
      <c r="K56" s="75" t="s">
        <v>1084</v>
      </c>
      <c r="L56" s="74" t="s">
        <v>1105</v>
      </c>
      <c r="M56" s="200">
        <v>4</v>
      </c>
    </row>
    <row r="57" spans="2:13" ht="20.399999999999999" x14ac:dyDescent="0.3">
      <c r="B57" s="199" t="s">
        <v>1084</v>
      </c>
      <c r="C57" s="74" t="s">
        <v>1101</v>
      </c>
      <c r="D57" s="70">
        <v>1</v>
      </c>
      <c r="E57" s="75" t="s">
        <v>1084</v>
      </c>
      <c r="F57" s="74" t="s">
        <v>1101</v>
      </c>
      <c r="G57" s="69">
        <v>1</v>
      </c>
      <c r="H57" s="75" t="s">
        <v>1084</v>
      </c>
      <c r="I57" s="74" t="s">
        <v>1101</v>
      </c>
      <c r="J57" s="69">
        <v>1</v>
      </c>
      <c r="K57" s="75" t="s">
        <v>1084</v>
      </c>
      <c r="L57" s="74" t="s">
        <v>1104</v>
      </c>
      <c r="M57" s="200">
        <v>4</v>
      </c>
    </row>
    <row r="58" spans="2:13" ht="20.399999999999999" x14ac:dyDescent="0.3">
      <c r="B58" s="199" t="s">
        <v>1084</v>
      </c>
      <c r="C58" s="74" t="s">
        <v>1100</v>
      </c>
      <c r="D58" s="70">
        <v>1</v>
      </c>
      <c r="E58" s="75" t="s">
        <v>1084</v>
      </c>
      <c r="F58" s="74" t="s">
        <v>1100</v>
      </c>
      <c r="G58" s="69">
        <v>1</v>
      </c>
      <c r="H58" s="75" t="s">
        <v>1084</v>
      </c>
      <c r="I58" s="74" t="s">
        <v>1100</v>
      </c>
      <c r="J58" s="69">
        <v>1</v>
      </c>
      <c r="K58" s="75" t="s">
        <v>1084</v>
      </c>
      <c r="L58" s="74" t="s">
        <v>1103</v>
      </c>
      <c r="M58" s="200">
        <v>2</v>
      </c>
    </row>
    <row r="59" spans="2:13" ht="20.399999999999999" x14ac:dyDescent="0.3">
      <c r="B59" s="199" t="s">
        <v>1084</v>
      </c>
      <c r="C59" s="74" t="s">
        <v>1099</v>
      </c>
      <c r="D59" s="70">
        <v>1</v>
      </c>
      <c r="E59" s="75" t="s">
        <v>1084</v>
      </c>
      <c r="F59" s="74" t="s">
        <v>1099</v>
      </c>
      <c r="G59" s="69">
        <v>1</v>
      </c>
      <c r="H59" s="75" t="s">
        <v>1084</v>
      </c>
      <c r="I59" s="74" t="s">
        <v>1099</v>
      </c>
      <c r="J59" s="69">
        <v>1</v>
      </c>
      <c r="K59" s="75" t="s">
        <v>1084</v>
      </c>
      <c r="L59" s="74" t="s">
        <v>1102</v>
      </c>
      <c r="M59" s="200">
        <v>2</v>
      </c>
    </row>
    <row r="60" spans="2:13" ht="30" x14ac:dyDescent="0.3">
      <c r="B60" s="199" t="s">
        <v>1084</v>
      </c>
      <c r="C60" s="74" t="s">
        <v>1097</v>
      </c>
      <c r="D60" s="70">
        <v>1</v>
      </c>
      <c r="E60" s="75" t="s">
        <v>1084</v>
      </c>
      <c r="F60" s="74" t="s">
        <v>1097</v>
      </c>
      <c r="G60" s="69">
        <v>1</v>
      </c>
      <c r="H60" s="75" t="s">
        <v>1084</v>
      </c>
      <c r="I60" s="74" t="s">
        <v>1097</v>
      </c>
      <c r="J60" s="69">
        <v>1</v>
      </c>
      <c r="K60" s="75" t="s">
        <v>1084</v>
      </c>
      <c r="L60" s="74" t="s">
        <v>1101</v>
      </c>
      <c r="M60" s="200">
        <v>2</v>
      </c>
    </row>
    <row r="61" spans="2:13" ht="30" x14ac:dyDescent="0.3">
      <c r="B61" s="199" t="s">
        <v>1084</v>
      </c>
      <c r="C61" s="74" t="s">
        <v>1096</v>
      </c>
      <c r="D61" s="70">
        <v>1</v>
      </c>
      <c r="E61" s="75" t="s">
        <v>1084</v>
      </c>
      <c r="F61" s="74" t="s">
        <v>1096</v>
      </c>
      <c r="G61" s="69">
        <v>1</v>
      </c>
      <c r="H61" s="75" t="s">
        <v>1084</v>
      </c>
      <c r="I61" s="74" t="s">
        <v>1096</v>
      </c>
      <c r="J61" s="69">
        <v>1</v>
      </c>
      <c r="K61" s="75" t="s">
        <v>1084</v>
      </c>
      <c r="L61" s="74" t="s">
        <v>1100</v>
      </c>
      <c r="M61" s="200">
        <v>2</v>
      </c>
    </row>
    <row r="62" spans="2:13" ht="20.399999999999999" x14ac:dyDescent="0.3">
      <c r="B62" s="199" t="s">
        <v>1084</v>
      </c>
      <c r="C62" s="74" t="s">
        <v>1095</v>
      </c>
      <c r="D62" s="70">
        <v>1</v>
      </c>
      <c r="E62" s="75" t="s">
        <v>1084</v>
      </c>
      <c r="F62" s="74" t="s">
        <v>1095</v>
      </c>
      <c r="G62" s="69">
        <v>1</v>
      </c>
      <c r="H62" s="75" t="s">
        <v>1084</v>
      </c>
      <c r="I62" s="74" t="s">
        <v>1095</v>
      </c>
      <c r="J62" s="69">
        <v>1</v>
      </c>
      <c r="K62" s="75" t="s">
        <v>1084</v>
      </c>
      <c r="L62" s="74" t="s">
        <v>1099</v>
      </c>
      <c r="M62" s="200">
        <v>2</v>
      </c>
    </row>
    <row r="63" spans="2:13" ht="30" x14ac:dyDescent="0.3">
      <c r="B63" s="199" t="s">
        <v>1084</v>
      </c>
      <c r="C63" s="74" t="s">
        <v>1094</v>
      </c>
      <c r="D63" s="70">
        <v>1</v>
      </c>
      <c r="E63" s="75" t="s">
        <v>1084</v>
      </c>
      <c r="F63" s="74" t="s">
        <v>1094</v>
      </c>
      <c r="G63" s="69">
        <v>1</v>
      </c>
      <c r="H63" s="75" t="s">
        <v>1084</v>
      </c>
      <c r="I63" s="74" t="s">
        <v>1094</v>
      </c>
      <c r="J63" s="69">
        <v>1</v>
      </c>
      <c r="K63" s="75" t="s">
        <v>1084</v>
      </c>
      <c r="L63" s="74" t="s">
        <v>1097</v>
      </c>
      <c r="M63" s="200">
        <v>2</v>
      </c>
    </row>
    <row r="64" spans="2:13" ht="20.399999999999999" x14ac:dyDescent="0.3">
      <c r="B64" s="199" t="s">
        <v>1084</v>
      </c>
      <c r="C64" s="74" t="s">
        <v>1093</v>
      </c>
      <c r="D64" s="70">
        <v>1</v>
      </c>
      <c r="E64" s="75" t="s">
        <v>1084</v>
      </c>
      <c r="F64" s="74" t="s">
        <v>1093</v>
      </c>
      <c r="G64" s="69">
        <v>1</v>
      </c>
      <c r="H64" s="75" t="s">
        <v>1084</v>
      </c>
      <c r="I64" s="74" t="s">
        <v>1093</v>
      </c>
      <c r="J64" s="69">
        <v>1</v>
      </c>
      <c r="K64" s="75" t="s">
        <v>1084</v>
      </c>
      <c r="L64" s="74" t="s">
        <v>1096</v>
      </c>
      <c r="M64" s="200">
        <v>2</v>
      </c>
    </row>
    <row r="65" spans="2:13" ht="20.399999999999999" x14ac:dyDescent="0.3">
      <c r="B65" s="199" t="s">
        <v>1084</v>
      </c>
      <c r="C65" s="74" t="s">
        <v>1092</v>
      </c>
      <c r="D65" s="70">
        <v>1</v>
      </c>
      <c r="E65" s="75" t="s">
        <v>1084</v>
      </c>
      <c r="F65" s="74" t="s">
        <v>1092</v>
      </c>
      <c r="G65" s="69">
        <v>1</v>
      </c>
      <c r="H65" s="75" t="s">
        <v>1084</v>
      </c>
      <c r="I65" s="74" t="s">
        <v>1092</v>
      </c>
      <c r="J65" s="69">
        <v>1</v>
      </c>
      <c r="K65" s="75" t="s">
        <v>1084</v>
      </c>
      <c r="L65" s="74" t="s">
        <v>1095</v>
      </c>
      <c r="M65" s="200">
        <v>2</v>
      </c>
    </row>
    <row r="66" spans="2:13" ht="20.399999999999999" x14ac:dyDescent="0.3">
      <c r="B66" s="199" t="s">
        <v>1084</v>
      </c>
      <c r="C66" s="74" t="s">
        <v>1091</v>
      </c>
      <c r="D66" s="70">
        <v>1</v>
      </c>
      <c r="E66" s="75" t="s">
        <v>1084</v>
      </c>
      <c r="F66" s="74" t="s">
        <v>1091</v>
      </c>
      <c r="G66" s="69">
        <v>1</v>
      </c>
      <c r="H66" s="75" t="s">
        <v>1084</v>
      </c>
      <c r="I66" s="74" t="s">
        <v>1091</v>
      </c>
      <c r="J66" s="69">
        <v>1</v>
      </c>
      <c r="K66" s="75" t="s">
        <v>1084</v>
      </c>
      <c r="L66" s="74" t="s">
        <v>1094</v>
      </c>
      <c r="M66" s="200">
        <v>2</v>
      </c>
    </row>
    <row r="67" spans="2:13" ht="20.399999999999999" x14ac:dyDescent="0.3">
      <c r="B67" s="199" t="s">
        <v>1084</v>
      </c>
      <c r="C67" s="74" t="s">
        <v>1090</v>
      </c>
      <c r="D67" s="70">
        <v>1</v>
      </c>
      <c r="E67" s="75" t="s">
        <v>1084</v>
      </c>
      <c r="F67" s="74" t="s">
        <v>1090</v>
      </c>
      <c r="G67" s="69">
        <v>1</v>
      </c>
      <c r="H67" s="75" t="s">
        <v>1084</v>
      </c>
      <c r="I67" s="74" t="s">
        <v>1090</v>
      </c>
      <c r="J67" s="69">
        <v>1</v>
      </c>
      <c r="K67" s="75" t="s">
        <v>1084</v>
      </c>
      <c r="L67" s="74" t="s">
        <v>1093</v>
      </c>
      <c r="M67" s="200">
        <v>2</v>
      </c>
    </row>
    <row r="68" spans="2:13" ht="20.399999999999999" x14ac:dyDescent="0.3">
      <c r="B68" s="199" t="s">
        <v>1084</v>
      </c>
      <c r="C68" s="74" t="s">
        <v>1089</v>
      </c>
      <c r="D68" s="70">
        <v>1</v>
      </c>
      <c r="E68" s="75" t="s">
        <v>1084</v>
      </c>
      <c r="F68" s="74" t="s">
        <v>1089</v>
      </c>
      <c r="G68" s="69">
        <v>1</v>
      </c>
      <c r="H68" s="75" t="s">
        <v>1084</v>
      </c>
      <c r="I68" s="74" t="s">
        <v>1089</v>
      </c>
      <c r="J68" s="69">
        <v>1</v>
      </c>
      <c r="K68" s="75" t="s">
        <v>1084</v>
      </c>
      <c r="L68" s="74" t="s">
        <v>1092</v>
      </c>
      <c r="M68" s="200">
        <v>2</v>
      </c>
    </row>
    <row r="69" spans="2:13" ht="20.399999999999999" x14ac:dyDescent="0.3">
      <c r="B69" s="199" t="s">
        <v>1084</v>
      </c>
      <c r="C69" s="74" t="s">
        <v>1088</v>
      </c>
      <c r="D69" s="70">
        <v>1</v>
      </c>
      <c r="E69" s="75" t="s">
        <v>1084</v>
      </c>
      <c r="F69" s="74" t="s">
        <v>1088</v>
      </c>
      <c r="G69" s="69">
        <v>1</v>
      </c>
      <c r="H69" s="75" t="s">
        <v>1084</v>
      </c>
      <c r="I69" s="74" t="s">
        <v>1088</v>
      </c>
      <c r="J69" s="69">
        <v>1</v>
      </c>
      <c r="K69" s="75" t="s">
        <v>1084</v>
      </c>
      <c r="L69" s="74" t="s">
        <v>1091</v>
      </c>
      <c r="M69" s="200">
        <v>2</v>
      </c>
    </row>
    <row r="70" spans="2:13" ht="20.399999999999999" x14ac:dyDescent="0.3">
      <c r="B70" s="199" t="s">
        <v>1084</v>
      </c>
      <c r="C70" s="74" t="s">
        <v>1087</v>
      </c>
      <c r="D70" s="70">
        <v>1</v>
      </c>
      <c r="E70" s="75" t="s">
        <v>1084</v>
      </c>
      <c r="F70" s="74" t="s">
        <v>1087</v>
      </c>
      <c r="G70" s="69">
        <v>1</v>
      </c>
      <c r="H70" s="75" t="s">
        <v>1084</v>
      </c>
      <c r="I70" s="74" t="s">
        <v>1087</v>
      </c>
      <c r="J70" s="69">
        <v>1</v>
      </c>
      <c r="K70" s="75" t="s">
        <v>1084</v>
      </c>
      <c r="L70" s="74" t="s">
        <v>1090</v>
      </c>
      <c r="M70" s="200">
        <v>2</v>
      </c>
    </row>
    <row r="71" spans="2:13" ht="20.399999999999999" x14ac:dyDescent="0.3">
      <c r="B71" s="199" t="s">
        <v>1084</v>
      </c>
      <c r="C71" s="74" t="s">
        <v>1086</v>
      </c>
      <c r="D71" s="70">
        <v>1</v>
      </c>
      <c r="E71" s="75" t="s">
        <v>1084</v>
      </c>
      <c r="F71" s="74" t="s">
        <v>1086</v>
      </c>
      <c r="G71" s="69">
        <v>1</v>
      </c>
      <c r="H71" s="75" t="s">
        <v>1084</v>
      </c>
      <c r="I71" s="74" t="s">
        <v>1086</v>
      </c>
      <c r="J71" s="69">
        <v>1</v>
      </c>
      <c r="K71" s="75" t="s">
        <v>1084</v>
      </c>
      <c r="L71" s="74" t="s">
        <v>1089</v>
      </c>
      <c r="M71" s="200">
        <v>2</v>
      </c>
    </row>
    <row r="72" spans="2:13" ht="20.399999999999999" x14ac:dyDescent="0.3">
      <c r="B72" s="199" t="s">
        <v>1084</v>
      </c>
      <c r="C72" s="74" t="s">
        <v>1085</v>
      </c>
      <c r="D72" s="70">
        <v>2</v>
      </c>
      <c r="E72" s="75" t="s">
        <v>1084</v>
      </c>
      <c r="F72" s="74" t="s">
        <v>1085</v>
      </c>
      <c r="G72" s="69">
        <v>2</v>
      </c>
      <c r="H72" s="75" t="s">
        <v>1084</v>
      </c>
      <c r="I72" s="74" t="s">
        <v>1085</v>
      </c>
      <c r="J72" s="69">
        <v>4</v>
      </c>
      <c r="K72" s="75" t="s">
        <v>1084</v>
      </c>
      <c r="L72" s="74" t="s">
        <v>1088</v>
      </c>
      <c r="M72" s="200">
        <v>2</v>
      </c>
    </row>
    <row r="73" spans="2:13" ht="20.399999999999999" x14ac:dyDescent="0.3">
      <c r="B73" s="199" t="s">
        <v>1084</v>
      </c>
      <c r="C73" s="74" t="s">
        <v>1083</v>
      </c>
      <c r="D73" s="70">
        <v>50</v>
      </c>
      <c r="E73" s="75" t="s">
        <v>1084</v>
      </c>
      <c r="F73" s="74" t="s">
        <v>1083</v>
      </c>
      <c r="G73" s="69">
        <v>100</v>
      </c>
      <c r="H73" s="75" t="s">
        <v>1084</v>
      </c>
      <c r="I73" s="74" t="s">
        <v>1083</v>
      </c>
      <c r="J73" s="69">
        <v>150</v>
      </c>
      <c r="K73" s="75" t="s">
        <v>1084</v>
      </c>
      <c r="L73" s="74" t="s">
        <v>1087</v>
      </c>
      <c r="M73" s="200">
        <v>2</v>
      </c>
    </row>
    <row r="74" spans="2:13" ht="20.399999999999999" x14ac:dyDescent="0.3">
      <c r="B74" s="201"/>
      <c r="K74" s="75" t="s">
        <v>1084</v>
      </c>
      <c r="L74" s="74" t="s">
        <v>1086</v>
      </c>
      <c r="M74" s="200">
        <v>1</v>
      </c>
    </row>
    <row r="75" spans="2:13" ht="30" x14ac:dyDescent="0.3">
      <c r="B75" s="201"/>
      <c r="K75" s="75" t="s">
        <v>1084</v>
      </c>
      <c r="L75" s="74" t="s">
        <v>1085</v>
      </c>
      <c r="M75" s="200">
        <v>4</v>
      </c>
    </row>
    <row r="76" spans="2:13" ht="20.399999999999999" x14ac:dyDescent="0.3">
      <c r="B76" s="201"/>
      <c r="K76" s="75" t="s">
        <v>1084</v>
      </c>
      <c r="L76" s="74" t="s">
        <v>1083</v>
      </c>
      <c r="M76" s="200">
        <v>200</v>
      </c>
    </row>
    <row r="77" spans="2:13" ht="30" x14ac:dyDescent="0.3">
      <c r="B77" s="202" t="s">
        <v>1079</v>
      </c>
      <c r="C77" s="66" t="s">
        <v>1082</v>
      </c>
      <c r="D77" s="62">
        <v>1</v>
      </c>
      <c r="E77" s="67" t="s">
        <v>1079</v>
      </c>
      <c r="F77" s="66" t="s">
        <v>1082</v>
      </c>
      <c r="G77" s="61">
        <v>1</v>
      </c>
      <c r="H77" s="67" t="s">
        <v>1079</v>
      </c>
      <c r="I77" s="66" t="s">
        <v>1082</v>
      </c>
      <c r="J77" s="61">
        <v>1</v>
      </c>
      <c r="K77" s="67" t="s">
        <v>1079</v>
      </c>
      <c r="L77" s="66" t="s">
        <v>1082</v>
      </c>
      <c r="M77" s="203">
        <v>1</v>
      </c>
    </row>
    <row r="78" spans="2:13" ht="30" x14ac:dyDescent="0.3">
      <c r="B78" s="202" t="s">
        <v>1079</v>
      </c>
      <c r="C78" s="66" t="s">
        <v>1081</v>
      </c>
      <c r="D78" s="62">
        <v>1</v>
      </c>
      <c r="E78" s="67" t="s">
        <v>1079</v>
      </c>
      <c r="F78" s="66" t="s">
        <v>1081</v>
      </c>
      <c r="G78" s="61">
        <v>1</v>
      </c>
      <c r="H78" s="67" t="s">
        <v>1079</v>
      </c>
      <c r="I78" s="66" t="s">
        <v>1081</v>
      </c>
      <c r="J78" s="61">
        <v>1</v>
      </c>
      <c r="K78" s="67" t="s">
        <v>1079</v>
      </c>
      <c r="L78" s="66" t="s">
        <v>1081</v>
      </c>
      <c r="M78" s="203">
        <v>1</v>
      </c>
    </row>
    <row r="79" spans="2:13" ht="19.2" x14ac:dyDescent="0.3">
      <c r="B79" s="202" t="s">
        <v>1079</v>
      </c>
      <c r="C79" s="66" t="s">
        <v>1080</v>
      </c>
      <c r="D79" s="62">
        <v>1</v>
      </c>
      <c r="E79" s="67" t="s">
        <v>1079</v>
      </c>
      <c r="F79" s="66" t="s">
        <v>1080</v>
      </c>
      <c r="G79" s="61">
        <v>1</v>
      </c>
      <c r="H79" s="67" t="s">
        <v>1079</v>
      </c>
      <c r="I79" s="66" t="s">
        <v>1080</v>
      </c>
      <c r="J79" s="61">
        <v>1</v>
      </c>
      <c r="K79" s="67" t="s">
        <v>1079</v>
      </c>
      <c r="L79" s="66" t="s">
        <v>1080</v>
      </c>
      <c r="M79" s="203">
        <v>1</v>
      </c>
    </row>
    <row r="80" spans="2:13" ht="19.2" x14ac:dyDescent="0.3">
      <c r="B80" s="202" t="s">
        <v>1079</v>
      </c>
      <c r="C80" s="66" t="s">
        <v>1078</v>
      </c>
      <c r="D80" s="62">
        <v>1</v>
      </c>
      <c r="E80" s="67" t="s">
        <v>1079</v>
      </c>
      <c r="F80" s="66" t="s">
        <v>1078</v>
      </c>
      <c r="G80" s="61">
        <v>1</v>
      </c>
      <c r="H80" s="67" t="s">
        <v>1079</v>
      </c>
      <c r="I80" s="66" t="s">
        <v>1078</v>
      </c>
      <c r="J80" s="61">
        <v>1</v>
      </c>
      <c r="K80" s="67" t="s">
        <v>1079</v>
      </c>
      <c r="L80" s="66" t="s">
        <v>1078</v>
      </c>
      <c r="M80" s="203">
        <v>1</v>
      </c>
    </row>
    <row r="81" spans="2:13" ht="20.399999999999999" x14ac:dyDescent="0.3">
      <c r="B81" s="204" t="s">
        <v>1072</v>
      </c>
      <c r="C81" s="58" t="s">
        <v>1077</v>
      </c>
      <c r="D81" s="54">
        <v>3</v>
      </c>
      <c r="E81" s="59" t="s">
        <v>1072</v>
      </c>
      <c r="F81" s="58" t="s">
        <v>1077</v>
      </c>
      <c r="G81" s="53">
        <v>3</v>
      </c>
      <c r="H81" s="59" t="s">
        <v>1072</v>
      </c>
      <c r="I81" s="58" t="s">
        <v>1077</v>
      </c>
      <c r="J81" s="53">
        <v>3</v>
      </c>
      <c r="K81" s="59" t="s">
        <v>1072</v>
      </c>
      <c r="L81" s="58" t="s">
        <v>1077</v>
      </c>
      <c r="M81" s="205">
        <v>6</v>
      </c>
    </row>
    <row r="82" spans="2:13" ht="30" x14ac:dyDescent="0.3">
      <c r="B82" s="204" t="s">
        <v>1072</v>
      </c>
      <c r="C82" s="58" t="s">
        <v>1073</v>
      </c>
      <c r="D82" s="54">
        <v>6</v>
      </c>
      <c r="E82" s="59" t="s">
        <v>1072</v>
      </c>
      <c r="F82" s="58" t="s">
        <v>1073</v>
      </c>
      <c r="G82" s="53">
        <v>8</v>
      </c>
      <c r="H82" s="59" t="s">
        <v>1072</v>
      </c>
      <c r="I82" s="58" t="s">
        <v>1073</v>
      </c>
      <c r="J82" s="53">
        <v>11</v>
      </c>
      <c r="K82" s="59" t="s">
        <v>1072</v>
      </c>
      <c r="L82" s="58" t="s">
        <v>1073</v>
      </c>
      <c r="M82" s="205">
        <v>13</v>
      </c>
    </row>
    <row r="83" spans="2:13" ht="20.399999999999999" x14ac:dyDescent="0.3">
      <c r="B83" s="204" t="s">
        <v>1072</v>
      </c>
      <c r="C83" s="58" t="s">
        <v>1071</v>
      </c>
      <c r="D83" s="54">
        <v>1</v>
      </c>
      <c r="E83" s="59" t="s">
        <v>1072</v>
      </c>
      <c r="F83" s="58" t="s">
        <v>1071</v>
      </c>
      <c r="G83" s="53">
        <v>1</v>
      </c>
      <c r="H83" s="59" t="s">
        <v>1072</v>
      </c>
      <c r="I83" s="58" t="s">
        <v>1071</v>
      </c>
      <c r="J83" s="53">
        <v>1</v>
      </c>
      <c r="K83" s="59" t="s">
        <v>1072</v>
      </c>
      <c r="L83" s="58" t="s">
        <v>1071</v>
      </c>
      <c r="M83" s="205">
        <v>1</v>
      </c>
    </row>
    <row r="84" spans="2:13" ht="30" x14ac:dyDescent="0.3">
      <c r="B84" s="206" t="s">
        <v>1062</v>
      </c>
      <c r="C84" s="45" t="s">
        <v>1070</v>
      </c>
      <c r="D84" s="41">
        <v>4</v>
      </c>
      <c r="E84" s="46" t="s">
        <v>1062</v>
      </c>
      <c r="F84" s="45" t="s">
        <v>1070</v>
      </c>
      <c r="G84" s="40">
        <v>4</v>
      </c>
      <c r="H84" s="46" t="s">
        <v>1062</v>
      </c>
      <c r="I84" s="45" t="s">
        <v>1070</v>
      </c>
      <c r="J84" s="40">
        <v>4</v>
      </c>
      <c r="K84" s="46" t="s">
        <v>1062</v>
      </c>
      <c r="L84" s="45" t="s">
        <v>1070</v>
      </c>
      <c r="M84" s="207">
        <v>4</v>
      </c>
    </row>
    <row r="85" spans="2:13" x14ac:dyDescent="0.3">
      <c r="B85" s="206" t="s">
        <v>1062</v>
      </c>
      <c r="C85" s="51" t="s">
        <v>1069</v>
      </c>
      <c r="D85" s="41">
        <v>40</v>
      </c>
      <c r="E85" s="46" t="s">
        <v>1062</v>
      </c>
      <c r="F85" s="51" t="s">
        <v>1069</v>
      </c>
      <c r="G85" s="40">
        <v>90</v>
      </c>
      <c r="H85" s="46" t="s">
        <v>1062</v>
      </c>
      <c r="I85" s="51" t="s">
        <v>1069</v>
      </c>
      <c r="J85" s="40">
        <v>140</v>
      </c>
      <c r="K85" s="46" t="s">
        <v>1062</v>
      </c>
      <c r="L85" s="51" t="s">
        <v>1069</v>
      </c>
      <c r="M85" s="207">
        <v>190</v>
      </c>
    </row>
    <row r="86" spans="2:13" ht="20.399999999999999" x14ac:dyDescent="0.3">
      <c r="B86" s="206" t="s">
        <v>1062</v>
      </c>
      <c r="C86" s="45" t="s">
        <v>1068</v>
      </c>
      <c r="D86" s="41">
        <v>1</v>
      </c>
      <c r="E86" s="46" t="s">
        <v>1062</v>
      </c>
      <c r="F86" s="45" t="s">
        <v>1068</v>
      </c>
      <c r="G86" s="40">
        <v>1</v>
      </c>
      <c r="H86" s="46" t="s">
        <v>1062</v>
      </c>
      <c r="I86" s="45" t="s">
        <v>1068</v>
      </c>
      <c r="J86" s="40">
        <v>1</v>
      </c>
      <c r="K86" s="46" t="s">
        <v>1062</v>
      </c>
      <c r="L86" s="45" t="s">
        <v>1068</v>
      </c>
      <c r="M86" s="207">
        <v>2</v>
      </c>
    </row>
    <row r="87" spans="2:13" ht="30" x14ac:dyDescent="0.3">
      <c r="B87" s="206" t="s">
        <v>1062</v>
      </c>
      <c r="C87" s="45" t="s">
        <v>1067</v>
      </c>
      <c r="D87" s="41">
        <v>1</v>
      </c>
      <c r="E87" s="46" t="s">
        <v>1062</v>
      </c>
      <c r="F87" s="45" t="s">
        <v>1067</v>
      </c>
      <c r="G87" s="40">
        <v>1</v>
      </c>
      <c r="H87" s="46" t="s">
        <v>1062</v>
      </c>
      <c r="I87" s="45" t="s">
        <v>1067</v>
      </c>
      <c r="J87" s="40">
        <v>1</v>
      </c>
      <c r="K87" s="46" t="s">
        <v>1062</v>
      </c>
      <c r="L87" s="45" t="s">
        <v>1067</v>
      </c>
      <c r="M87" s="207">
        <v>1</v>
      </c>
    </row>
    <row r="88" spans="2:13" x14ac:dyDescent="0.3">
      <c r="B88" s="206" t="s">
        <v>1062</v>
      </c>
      <c r="C88" s="45" t="s">
        <v>1066</v>
      </c>
      <c r="D88" s="41">
        <v>5</v>
      </c>
      <c r="E88" s="46" t="s">
        <v>1062</v>
      </c>
      <c r="F88" s="45" t="s">
        <v>1066</v>
      </c>
      <c r="G88" s="40">
        <v>5</v>
      </c>
      <c r="H88" s="46" t="s">
        <v>1062</v>
      </c>
      <c r="I88" s="45" t="s">
        <v>1066</v>
      </c>
      <c r="J88" s="40">
        <v>5</v>
      </c>
      <c r="K88" s="46" t="s">
        <v>1062</v>
      </c>
      <c r="L88" s="45" t="s">
        <v>1066</v>
      </c>
      <c r="M88" s="207">
        <v>5</v>
      </c>
    </row>
    <row r="89" spans="2:13" x14ac:dyDescent="0.3">
      <c r="B89" s="206" t="s">
        <v>1062</v>
      </c>
      <c r="C89" s="45" t="s">
        <v>1065</v>
      </c>
      <c r="D89" s="41">
        <v>4</v>
      </c>
      <c r="E89" s="46" t="s">
        <v>1062</v>
      </c>
      <c r="F89" s="45" t="s">
        <v>1065</v>
      </c>
      <c r="G89" s="40">
        <v>4</v>
      </c>
      <c r="H89" s="46" t="s">
        <v>1062</v>
      </c>
      <c r="I89" s="45" t="s">
        <v>1065</v>
      </c>
      <c r="J89" s="40">
        <v>4</v>
      </c>
      <c r="K89" s="46" t="s">
        <v>1062</v>
      </c>
      <c r="L89" s="45" t="s">
        <v>1065</v>
      </c>
      <c r="M89" s="207">
        <v>4</v>
      </c>
    </row>
    <row r="90" spans="2:13" x14ac:dyDescent="0.3">
      <c r="B90" s="206" t="s">
        <v>1062</v>
      </c>
      <c r="C90" s="45" t="s">
        <v>1064</v>
      </c>
      <c r="D90" s="41">
        <v>4</v>
      </c>
      <c r="E90" s="46" t="s">
        <v>1062</v>
      </c>
      <c r="F90" s="45" t="s">
        <v>1064</v>
      </c>
      <c r="G90" s="40">
        <v>4</v>
      </c>
      <c r="H90" s="46" t="s">
        <v>1062</v>
      </c>
      <c r="I90" s="45" t="s">
        <v>1064</v>
      </c>
      <c r="J90" s="40">
        <v>4</v>
      </c>
      <c r="K90" s="46" t="s">
        <v>1062</v>
      </c>
      <c r="L90" s="45" t="s">
        <v>1064</v>
      </c>
      <c r="M90" s="207">
        <v>4</v>
      </c>
    </row>
    <row r="91" spans="2:13" ht="20.399999999999999" x14ac:dyDescent="0.3">
      <c r="B91" s="206" t="s">
        <v>1062</v>
      </c>
      <c r="C91" s="45" t="s">
        <v>1063</v>
      </c>
      <c r="D91" s="41">
        <v>80</v>
      </c>
      <c r="E91" s="46" t="s">
        <v>1062</v>
      </c>
      <c r="F91" s="45" t="s">
        <v>1063</v>
      </c>
      <c r="G91" s="40">
        <v>180</v>
      </c>
      <c r="H91" s="46" t="s">
        <v>1062</v>
      </c>
      <c r="I91" s="45" t="s">
        <v>1063</v>
      </c>
      <c r="J91" s="40">
        <v>280</v>
      </c>
      <c r="K91" s="46" t="s">
        <v>1062</v>
      </c>
      <c r="L91" s="45" t="s">
        <v>1063</v>
      </c>
      <c r="M91" s="207">
        <v>380</v>
      </c>
    </row>
    <row r="92" spans="2:13" ht="20.399999999999999" x14ac:dyDescent="0.3">
      <c r="B92" s="206" t="s">
        <v>1062</v>
      </c>
      <c r="C92" s="45" t="s">
        <v>1061</v>
      </c>
      <c r="D92" s="41">
        <v>20</v>
      </c>
      <c r="E92" s="46" t="s">
        <v>1062</v>
      </c>
      <c r="F92" s="45" t="s">
        <v>1061</v>
      </c>
      <c r="G92" s="40">
        <v>20</v>
      </c>
      <c r="H92" s="46" t="s">
        <v>1062</v>
      </c>
      <c r="I92" s="45" t="s">
        <v>1061</v>
      </c>
      <c r="J92" s="40">
        <v>20</v>
      </c>
      <c r="K92" s="46" t="s">
        <v>1062</v>
      </c>
      <c r="L92" s="45" t="s">
        <v>1061</v>
      </c>
      <c r="M92" s="207">
        <v>20</v>
      </c>
    </row>
    <row r="93" spans="2:13" x14ac:dyDescent="0.3">
      <c r="B93" s="208" t="s">
        <v>1035</v>
      </c>
      <c r="C93" s="37" t="s">
        <v>1060</v>
      </c>
      <c r="D93" s="33">
        <v>15</v>
      </c>
      <c r="E93" s="38" t="s">
        <v>1035</v>
      </c>
      <c r="F93" s="37" t="s">
        <v>1060</v>
      </c>
      <c r="G93" s="32">
        <v>25</v>
      </c>
      <c r="H93" s="38" t="s">
        <v>1035</v>
      </c>
      <c r="I93" s="37" t="s">
        <v>1060</v>
      </c>
      <c r="J93" s="32">
        <v>40</v>
      </c>
      <c r="K93" s="38" t="s">
        <v>1035</v>
      </c>
      <c r="L93" s="37" t="s">
        <v>1060</v>
      </c>
      <c r="M93" s="209">
        <v>55</v>
      </c>
    </row>
    <row r="94" spans="2:13" ht="20.399999999999999" x14ac:dyDescent="0.3">
      <c r="B94" s="208" t="s">
        <v>1035</v>
      </c>
      <c r="C94" s="37" t="s">
        <v>1059</v>
      </c>
      <c r="D94" s="33">
        <v>40</v>
      </c>
      <c r="E94" s="38" t="s">
        <v>1035</v>
      </c>
      <c r="F94" s="37" t="s">
        <v>1059</v>
      </c>
      <c r="G94" s="32">
        <v>90</v>
      </c>
      <c r="H94" s="38" t="s">
        <v>1035</v>
      </c>
      <c r="I94" s="37" t="s">
        <v>1059</v>
      </c>
      <c r="J94" s="32">
        <v>140</v>
      </c>
      <c r="K94" s="38" t="s">
        <v>1035</v>
      </c>
      <c r="L94" s="37" t="s">
        <v>1059</v>
      </c>
      <c r="M94" s="209">
        <v>190</v>
      </c>
    </row>
    <row r="95" spans="2:13" x14ac:dyDescent="0.3">
      <c r="B95" s="208" t="s">
        <v>1035</v>
      </c>
      <c r="C95" s="37" t="s">
        <v>1058</v>
      </c>
      <c r="D95" s="33">
        <v>1</v>
      </c>
      <c r="E95" s="38" t="s">
        <v>1035</v>
      </c>
      <c r="F95" s="37" t="s">
        <v>1058</v>
      </c>
      <c r="G95" s="32">
        <v>1</v>
      </c>
      <c r="H95" s="38" t="s">
        <v>1035</v>
      </c>
      <c r="I95" s="37" t="s">
        <v>1058</v>
      </c>
      <c r="J95" s="32">
        <v>1</v>
      </c>
      <c r="K95" s="38" t="s">
        <v>1035</v>
      </c>
      <c r="L95" s="37" t="s">
        <v>1058</v>
      </c>
      <c r="M95" s="209">
        <v>1</v>
      </c>
    </row>
    <row r="96" spans="2:13" x14ac:dyDescent="0.3">
      <c r="B96" s="208" t="s">
        <v>1035</v>
      </c>
      <c r="C96" s="37" t="s">
        <v>1057</v>
      </c>
      <c r="D96" s="33">
        <v>4</v>
      </c>
      <c r="E96" s="38" t="s">
        <v>1035</v>
      </c>
      <c r="F96" s="37" t="s">
        <v>1057</v>
      </c>
      <c r="G96" s="32">
        <v>4</v>
      </c>
      <c r="H96" s="38" t="s">
        <v>1035</v>
      </c>
      <c r="I96" s="37" t="s">
        <v>1057</v>
      </c>
      <c r="J96" s="32">
        <v>4</v>
      </c>
      <c r="K96" s="38" t="s">
        <v>1035</v>
      </c>
      <c r="L96" s="37" t="s">
        <v>1057</v>
      </c>
      <c r="M96" s="209">
        <v>4</v>
      </c>
    </row>
    <row r="97" spans="2:13" ht="20.399999999999999" x14ac:dyDescent="0.3">
      <c r="B97" s="208" t="s">
        <v>1035</v>
      </c>
      <c r="C97" s="37" t="s">
        <v>1056</v>
      </c>
      <c r="D97" s="33">
        <v>3</v>
      </c>
      <c r="E97" s="38" t="s">
        <v>1035</v>
      </c>
      <c r="F97" s="37" t="s">
        <v>1056</v>
      </c>
      <c r="G97" s="32">
        <v>5</v>
      </c>
      <c r="H97" s="38" t="s">
        <v>1035</v>
      </c>
      <c r="I97" s="37" t="s">
        <v>1056</v>
      </c>
      <c r="J97" s="32">
        <v>8</v>
      </c>
      <c r="K97" s="38" t="s">
        <v>1035</v>
      </c>
      <c r="L97" s="37" t="s">
        <v>1056</v>
      </c>
      <c r="M97" s="209">
        <v>10</v>
      </c>
    </row>
    <row r="98" spans="2:13" ht="30" x14ac:dyDescent="0.3">
      <c r="B98" s="208" t="s">
        <v>1035</v>
      </c>
      <c r="C98" s="37" t="s">
        <v>1055</v>
      </c>
      <c r="D98" s="33">
        <v>3</v>
      </c>
      <c r="E98" s="38" t="s">
        <v>1035</v>
      </c>
      <c r="F98" s="37" t="s">
        <v>1055</v>
      </c>
      <c r="G98" s="32">
        <v>5</v>
      </c>
      <c r="H98" s="38" t="s">
        <v>1035</v>
      </c>
      <c r="I98" s="37" t="s">
        <v>1055</v>
      </c>
      <c r="J98" s="32">
        <v>8</v>
      </c>
      <c r="K98" s="38" t="s">
        <v>1035</v>
      </c>
      <c r="L98" s="37" t="s">
        <v>1055</v>
      </c>
      <c r="M98" s="209">
        <v>10</v>
      </c>
    </row>
    <row r="99" spans="2:13" ht="39.6" x14ac:dyDescent="0.3">
      <c r="B99" s="208" t="s">
        <v>1035</v>
      </c>
      <c r="C99" s="37" t="s">
        <v>1054</v>
      </c>
      <c r="D99" s="33">
        <v>3</v>
      </c>
      <c r="E99" s="38" t="s">
        <v>1035</v>
      </c>
      <c r="F99" s="37" t="s">
        <v>1054</v>
      </c>
      <c r="G99" s="32">
        <v>5</v>
      </c>
      <c r="H99" s="38" t="s">
        <v>1035</v>
      </c>
      <c r="I99" s="37" t="s">
        <v>1054</v>
      </c>
      <c r="J99" s="32">
        <v>8</v>
      </c>
      <c r="K99" s="38" t="s">
        <v>1035</v>
      </c>
      <c r="L99" s="37" t="s">
        <v>1054</v>
      </c>
      <c r="M99" s="209">
        <v>10</v>
      </c>
    </row>
    <row r="100" spans="2:13" x14ac:dyDescent="0.3">
      <c r="B100" s="208" t="s">
        <v>1035</v>
      </c>
      <c r="C100" s="37" t="s">
        <v>1053</v>
      </c>
      <c r="D100" s="33">
        <v>7</v>
      </c>
      <c r="E100" s="38" t="s">
        <v>1035</v>
      </c>
      <c r="F100" s="37" t="s">
        <v>1053</v>
      </c>
      <c r="G100" s="32">
        <v>7</v>
      </c>
      <c r="H100" s="38" t="s">
        <v>1035</v>
      </c>
      <c r="I100" s="37" t="s">
        <v>1053</v>
      </c>
      <c r="J100" s="32">
        <v>7</v>
      </c>
      <c r="K100" s="38" t="s">
        <v>1035</v>
      </c>
      <c r="L100" s="37" t="s">
        <v>1053</v>
      </c>
      <c r="M100" s="209">
        <v>7</v>
      </c>
    </row>
    <row r="101" spans="2:13" x14ac:dyDescent="0.3">
      <c r="B101" s="208" t="s">
        <v>1035</v>
      </c>
      <c r="C101" s="37" t="s">
        <v>1052</v>
      </c>
      <c r="D101" s="33">
        <v>3</v>
      </c>
      <c r="E101" s="38" t="s">
        <v>1035</v>
      </c>
      <c r="F101" s="37" t="s">
        <v>1052</v>
      </c>
      <c r="G101" s="32">
        <v>5</v>
      </c>
      <c r="H101" s="38" t="s">
        <v>1035</v>
      </c>
      <c r="I101" s="37" t="s">
        <v>1052</v>
      </c>
      <c r="J101" s="32">
        <v>8</v>
      </c>
      <c r="K101" s="38" t="s">
        <v>1035</v>
      </c>
      <c r="L101" s="37" t="s">
        <v>1052</v>
      </c>
      <c r="M101" s="209">
        <v>10</v>
      </c>
    </row>
    <row r="102" spans="2:13" ht="39.6" x14ac:dyDescent="0.3">
      <c r="B102" s="208" t="s">
        <v>1035</v>
      </c>
      <c r="C102" s="37" t="s">
        <v>1050</v>
      </c>
      <c r="D102" s="33">
        <v>2</v>
      </c>
      <c r="E102" s="38" t="s">
        <v>1035</v>
      </c>
      <c r="F102" s="37" t="s">
        <v>1050</v>
      </c>
      <c r="G102" s="32">
        <v>2</v>
      </c>
      <c r="H102" s="38" t="s">
        <v>1035</v>
      </c>
      <c r="I102" s="37" t="s">
        <v>1050</v>
      </c>
      <c r="J102" s="32">
        <v>2</v>
      </c>
      <c r="K102" s="38" t="s">
        <v>1035</v>
      </c>
      <c r="L102" s="37" t="s">
        <v>1050</v>
      </c>
      <c r="M102" s="209">
        <v>4</v>
      </c>
    </row>
    <row r="103" spans="2:13" ht="39.6" x14ac:dyDescent="0.3">
      <c r="B103" s="208" t="s">
        <v>1035</v>
      </c>
      <c r="C103" s="37" t="s">
        <v>1048</v>
      </c>
      <c r="D103" s="33">
        <v>2</v>
      </c>
      <c r="E103" s="38" t="s">
        <v>1035</v>
      </c>
      <c r="F103" s="37" t="s">
        <v>1048</v>
      </c>
      <c r="G103" s="32">
        <v>2</v>
      </c>
      <c r="H103" s="38" t="s">
        <v>1035</v>
      </c>
      <c r="I103" s="37" t="s">
        <v>1048</v>
      </c>
      <c r="J103" s="32">
        <v>2</v>
      </c>
      <c r="K103" s="38" t="s">
        <v>1035</v>
      </c>
      <c r="L103" s="37" t="s">
        <v>1048</v>
      </c>
      <c r="M103" s="209">
        <v>3</v>
      </c>
    </row>
    <row r="104" spans="2:13" x14ac:dyDescent="0.3">
      <c r="B104" s="208" t="s">
        <v>1035</v>
      </c>
      <c r="C104" s="37" t="s">
        <v>1047</v>
      </c>
      <c r="D104" s="33">
        <v>2</v>
      </c>
      <c r="E104" s="38" t="s">
        <v>1035</v>
      </c>
      <c r="F104" s="37" t="s">
        <v>1047</v>
      </c>
      <c r="G104" s="32">
        <v>2</v>
      </c>
      <c r="H104" s="38" t="s">
        <v>1035</v>
      </c>
      <c r="I104" s="37" t="s">
        <v>1047</v>
      </c>
      <c r="J104" s="32">
        <v>2</v>
      </c>
      <c r="K104" s="38" t="s">
        <v>1035</v>
      </c>
      <c r="L104" s="37" t="s">
        <v>1047</v>
      </c>
      <c r="M104" s="209">
        <v>3</v>
      </c>
    </row>
    <row r="105" spans="2:13" ht="30" x14ac:dyDescent="0.3">
      <c r="B105" s="208" t="s">
        <v>1035</v>
      </c>
      <c r="C105" s="37" t="s">
        <v>1046</v>
      </c>
      <c r="D105" s="33">
        <v>2</v>
      </c>
      <c r="E105" s="38" t="s">
        <v>1035</v>
      </c>
      <c r="F105" s="37" t="s">
        <v>1046</v>
      </c>
      <c r="G105" s="32">
        <v>2</v>
      </c>
      <c r="H105" s="38" t="s">
        <v>1035</v>
      </c>
      <c r="I105" s="37" t="s">
        <v>1046</v>
      </c>
      <c r="J105" s="32">
        <v>2</v>
      </c>
      <c r="K105" s="38" t="s">
        <v>1035</v>
      </c>
      <c r="L105" s="37" t="s">
        <v>1046</v>
      </c>
      <c r="M105" s="209">
        <v>3</v>
      </c>
    </row>
    <row r="106" spans="2:13" ht="30" x14ac:dyDescent="0.3">
      <c r="B106" s="208" t="s">
        <v>1035</v>
      </c>
      <c r="C106" s="37" t="s">
        <v>1184</v>
      </c>
      <c r="D106" s="33">
        <v>2</v>
      </c>
      <c r="E106" s="38" t="s">
        <v>1035</v>
      </c>
      <c r="F106" s="37" t="s">
        <v>1184</v>
      </c>
      <c r="G106" s="32">
        <v>2</v>
      </c>
      <c r="H106" s="38" t="s">
        <v>1035</v>
      </c>
      <c r="I106" s="37" t="s">
        <v>1184</v>
      </c>
      <c r="J106" s="32">
        <v>4</v>
      </c>
      <c r="K106" s="38" t="s">
        <v>1035</v>
      </c>
      <c r="L106" s="37" t="s">
        <v>1184</v>
      </c>
      <c r="M106" s="209">
        <v>4</v>
      </c>
    </row>
    <row r="107" spans="2:13" ht="30" x14ac:dyDescent="0.3">
      <c r="B107" s="208" t="s">
        <v>1035</v>
      </c>
      <c r="C107" s="37" t="s">
        <v>1185</v>
      </c>
      <c r="D107" s="33">
        <v>12</v>
      </c>
      <c r="E107" s="38" t="s">
        <v>1035</v>
      </c>
      <c r="F107" s="37" t="s">
        <v>1185</v>
      </c>
      <c r="G107" s="32">
        <v>25</v>
      </c>
      <c r="H107" s="38" t="s">
        <v>1035</v>
      </c>
      <c r="I107" s="37" t="s">
        <v>1185</v>
      </c>
      <c r="J107" s="32">
        <v>37</v>
      </c>
      <c r="K107" s="38" t="s">
        <v>1035</v>
      </c>
      <c r="L107" s="37" t="s">
        <v>1185</v>
      </c>
      <c r="M107" s="209">
        <v>50</v>
      </c>
    </row>
    <row r="108" spans="2:13" ht="20.399999999999999" x14ac:dyDescent="0.3">
      <c r="B108" s="208" t="s">
        <v>1035</v>
      </c>
      <c r="C108" s="37" t="s">
        <v>1045</v>
      </c>
      <c r="D108" s="33">
        <v>5</v>
      </c>
      <c r="E108" s="38" t="s">
        <v>1035</v>
      </c>
      <c r="F108" s="37" t="s">
        <v>1045</v>
      </c>
      <c r="G108" s="32">
        <v>5</v>
      </c>
      <c r="H108" s="38" t="s">
        <v>1035</v>
      </c>
      <c r="I108" s="37" t="s">
        <v>1045</v>
      </c>
      <c r="J108" s="32">
        <v>5</v>
      </c>
      <c r="K108" s="38" t="s">
        <v>1035</v>
      </c>
      <c r="L108" s="37" t="s">
        <v>1045</v>
      </c>
      <c r="M108" s="209">
        <v>5</v>
      </c>
    </row>
    <row r="109" spans="2:13" ht="20.399999999999999" x14ac:dyDescent="0.3">
      <c r="B109" s="208" t="s">
        <v>1035</v>
      </c>
      <c r="C109" s="37" t="s">
        <v>1181</v>
      </c>
      <c r="D109" s="33">
        <v>45</v>
      </c>
      <c r="E109" s="38" t="s">
        <v>1035</v>
      </c>
      <c r="F109" s="37" t="s">
        <v>1181</v>
      </c>
      <c r="G109" s="32">
        <v>95</v>
      </c>
      <c r="H109" s="38" t="s">
        <v>1035</v>
      </c>
      <c r="I109" s="37" t="s">
        <v>1181</v>
      </c>
      <c r="J109" s="32">
        <v>145</v>
      </c>
      <c r="K109" s="38" t="s">
        <v>1035</v>
      </c>
      <c r="L109" s="37" t="s">
        <v>1181</v>
      </c>
      <c r="M109" s="209">
        <v>195</v>
      </c>
    </row>
    <row r="110" spans="2:13" ht="20.399999999999999" x14ac:dyDescent="0.3">
      <c r="B110" s="208" t="s">
        <v>1035</v>
      </c>
      <c r="C110" s="37" t="s">
        <v>1044</v>
      </c>
      <c r="D110" s="33">
        <v>1</v>
      </c>
      <c r="E110" s="38" t="s">
        <v>1035</v>
      </c>
      <c r="F110" s="37" t="s">
        <v>1044</v>
      </c>
      <c r="G110" s="32">
        <v>1</v>
      </c>
      <c r="H110" s="38" t="s">
        <v>1035</v>
      </c>
      <c r="I110" s="37" t="s">
        <v>1044</v>
      </c>
      <c r="J110" s="32">
        <v>1</v>
      </c>
      <c r="K110" s="38" t="s">
        <v>1035</v>
      </c>
      <c r="L110" s="37" t="s">
        <v>1044</v>
      </c>
      <c r="M110" s="209">
        <v>1</v>
      </c>
    </row>
    <row r="111" spans="2:13" ht="20.399999999999999" x14ac:dyDescent="0.3">
      <c r="B111" s="208" t="s">
        <v>1035</v>
      </c>
      <c r="C111" s="37" t="s">
        <v>1043</v>
      </c>
      <c r="D111" s="33">
        <v>1</v>
      </c>
      <c r="E111" s="38" t="s">
        <v>1035</v>
      </c>
      <c r="F111" s="37" t="s">
        <v>1043</v>
      </c>
      <c r="G111" s="32">
        <v>1</v>
      </c>
      <c r="H111" s="38" t="s">
        <v>1035</v>
      </c>
      <c r="I111" s="37" t="s">
        <v>1043</v>
      </c>
      <c r="J111" s="32">
        <v>1</v>
      </c>
      <c r="K111" s="38" t="s">
        <v>1035</v>
      </c>
      <c r="L111" s="37" t="s">
        <v>1043</v>
      </c>
      <c r="M111" s="209">
        <v>1</v>
      </c>
    </row>
    <row r="112" spans="2:13" ht="20.399999999999999" x14ac:dyDescent="0.3">
      <c r="B112" s="208" t="s">
        <v>1035</v>
      </c>
      <c r="C112" s="37" t="s">
        <v>1042</v>
      </c>
      <c r="D112" s="33">
        <v>1</v>
      </c>
      <c r="E112" s="38" t="s">
        <v>1035</v>
      </c>
      <c r="F112" s="37" t="s">
        <v>1042</v>
      </c>
      <c r="G112" s="32">
        <v>1</v>
      </c>
      <c r="H112" s="38" t="s">
        <v>1035</v>
      </c>
      <c r="I112" s="37" t="s">
        <v>1042</v>
      </c>
      <c r="J112" s="32">
        <v>1</v>
      </c>
      <c r="K112" s="38" t="s">
        <v>1035</v>
      </c>
      <c r="L112" s="37" t="s">
        <v>1042</v>
      </c>
      <c r="M112" s="209">
        <v>1</v>
      </c>
    </row>
    <row r="113" spans="2:13" ht="30" x14ac:dyDescent="0.3">
      <c r="B113" s="208" t="s">
        <v>1035</v>
      </c>
      <c r="C113" s="37" t="s">
        <v>1041</v>
      </c>
      <c r="D113" s="33">
        <v>3</v>
      </c>
      <c r="E113" s="38" t="s">
        <v>1035</v>
      </c>
      <c r="F113" s="37" t="s">
        <v>1041</v>
      </c>
      <c r="G113" s="32">
        <v>3</v>
      </c>
      <c r="H113" s="38" t="s">
        <v>1035</v>
      </c>
      <c r="I113" s="37" t="s">
        <v>1041</v>
      </c>
      <c r="J113" s="32">
        <v>3</v>
      </c>
      <c r="K113" s="38" t="s">
        <v>1035</v>
      </c>
      <c r="L113" s="37" t="s">
        <v>1041</v>
      </c>
      <c r="M113" s="209">
        <v>3</v>
      </c>
    </row>
    <row r="114" spans="2:13" ht="30" x14ac:dyDescent="0.3">
      <c r="B114" s="208" t="s">
        <v>1035</v>
      </c>
      <c r="C114" s="37" t="s">
        <v>1182</v>
      </c>
      <c r="D114" s="33">
        <v>3</v>
      </c>
      <c r="E114" s="38" t="s">
        <v>1035</v>
      </c>
      <c r="F114" s="37" t="s">
        <v>1182</v>
      </c>
      <c r="G114" s="32">
        <v>3</v>
      </c>
      <c r="H114" s="38" t="s">
        <v>1035</v>
      </c>
      <c r="I114" s="37" t="s">
        <v>1182</v>
      </c>
      <c r="J114" s="32">
        <v>3</v>
      </c>
      <c r="K114" s="38" t="s">
        <v>1035</v>
      </c>
      <c r="L114" s="37" t="s">
        <v>1182</v>
      </c>
      <c r="M114" s="209">
        <v>3</v>
      </c>
    </row>
    <row r="115" spans="2:13" ht="20.399999999999999" x14ac:dyDescent="0.3">
      <c r="B115" s="208" t="s">
        <v>1035</v>
      </c>
      <c r="C115" s="37" t="s">
        <v>1040</v>
      </c>
      <c r="D115" s="33">
        <v>1</v>
      </c>
      <c r="E115" s="38" t="s">
        <v>1035</v>
      </c>
      <c r="F115" s="37" t="s">
        <v>1040</v>
      </c>
      <c r="G115" s="32">
        <v>1</v>
      </c>
      <c r="H115" s="38" t="s">
        <v>1035</v>
      </c>
      <c r="I115" s="37" t="s">
        <v>1040</v>
      </c>
      <c r="J115" s="32">
        <v>2</v>
      </c>
      <c r="K115" s="38" t="s">
        <v>1035</v>
      </c>
      <c r="L115" s="37" t="s">
        <v>1040</v>
      </c>
      <c r="M115" s="209">
        <v>2</v>
      </c>
    </row>
    <row r="116" spans="2:13" ht="20.399999999999999" x14ac:dyDescent="0.3">
      <c r="B116" s="208" t="s">
        <v>1035</v>
      </c>
      <c r="C116" s="37" t="s">
        <v>1039</v>
      </c>
      <c r="D116" s="33">
        <v>1</v>
      </c>
      <c r="E116" s="38" t="s">
        <v>1035</v>
      </c>
      <c r="F116" s="37" t="s">
        <v>1039</v>
      </c>
      <c r="G116" s="32">
        <v>1</v>
      </c>
      <c r="H116" s="38" t="s">
        <v>1035</v>
      </c>
      <c r="I116" s="37" t="s">
        <v>1039</v>
      </c>
      <c r="J116" s="32">
        <v>1</v>
      </c>
      <c r="K116" s="38" t="s">
        <v>1035</v>
      </c>
      <c r="L116" s="37" t="s">
        <v>1039</v>
      </c>
      <c r="M116" s="209">
        <v>1</v>
      </c>
    </row>
    <row r="117" spans="2:13" ht="39.6" x14ac:dyDescent="0.3">
      <c r="B117" s="208" t="s">
        <v>1035</v>
      </c>
      <c r="C117" s="37" t="s">
        <v>1038</v>
      </c>
      <c r="D117" s="33">
        <v>1</v>
      </c>
      <c r="E117" s="38" t="s">
        <v>1035</v>
      </c>
      <c r="F117" s="37" t="s">
        <v>1038</v>
      </c>
      <c r="G117" s="32">
        <v>1</v>
      </c>
      <c r="H117" s="38" t="s">
        <v>1035</v>
      </c>
      <c r="I117" s="37" t="s">
        <v>1038</v>
      </c>
      <c r="J117" s="32">
        <v>2</v>
      </c>
      <c r="K117" s="38" t="s">
        <v>1035</v>
      </c>
      <c r="L117" s="37" t="s">
        <v>1038</v>
      </c>
      <c r="M117" s="209">
        <v>2</v>
      </c>
    </row>
    <row r="118" spans="2:13" x14ac:dyDescent="0.3">
      <c r="B118" s="208" t="s">
        <v>1035</v>
      </c>
      <c r="C118" s="37" t="s">
        <v>1037</v>
      </c>
      <c r="D118" s="33">
        <v>1</v>
      </c>
      <c r="E118" s="38" t="s">
        <v>1035</v>
      </c>
      <c r="F118" s="37" t="s">
        <v>1037</v>
      </c>
      <c r="G118" s="32">
        <v>1</v>
      </c>
      <c r="H118" s="38" t="s">
        <v>1035</v>
      </c>
      <c r="I118" s="37" t="s">
        <v>1037</v>
      </c>
      <c r="J118" s="32">
        <v>1</v>
      </c>
      <c r="K118" s="38" t="s">
        <v>1035</v>
      </c>
      <c r="L118" s="37" t="s">
        <v>1037</v>
      </c>
      <c r="M118" s="209">
        <v>1</v>
      </c>
    </row>
    <row r="119" spans="2:13" ht="20.399999999999999" x14ac:dyDescent="0.3">
      <c r="B119" s="208" t="s">
        <v>1035</v>
      </c>
      <c r="C119" s="37" t="s">
        <v>1036</v>
      </c>
      <c r="D119" s="33">
        <v>2</v>
      </c>
      <c r="E119" s="38" t="s">
        <v>1035</v>
      </c>
      <c r="F119" s="37" t="s">
        <v>1036</v>
      </c>
      <c r="G119" s="32">
        <v>2</v>
      </c>
      <c r="H119" s="38" t="s">
        <v>1035</v>
      </c>
      <c r="I119" s="37" t="s">
        <v>1036</v>
      </c>
      <c r="J119" s="32">
        <v>2</v>
      </c>
      <c r="K119" s="38" t="s">
        <v>1035</v>
      </c>
      <c r="L119" s="37" t="s">
        <v>1036</v>
      </c>
      <c r="M119" s="209">
        <v>2</v>
      </c>
    </row>
    <row r="120" spans="2:13" ht="30" x14ac:dyDescent="0.3">
      <c r="B120" s="208" t="s">
        <v>1035</v>
      </c>
      <c r="C120" s="37" t="s">
        <v>1183</v>
      </c>
      <c r="D120" s="33">
        <v>30</v>
      </c>
      <c r="E120" s="38" t="s">
        <v>1035</v>
      </c>
      <c r="F120" s="37" t="s">
        <v>1183</v>
      </c>
      <c r="G120" s="32">
        <v>60</v>
      </c>
      <c r="H120" s="38" t="s">
        <v>1035</v>
      </c>
      <c r="I120" s="37" t="s">
        <v>1183</v>
      </c>
      <c r="J120" s="32">
        <v>90</v>
      </c>
      <c r="K120" s="38" t="s">
        <v>1035</v>
      </c>
      <c r="L120" s="37" t="s">
        <v>1183</v>
      </c>
      <c r="M120" s="209">
        <v>120</v>
      </c>
    </row>
    <row r="121" spans="2:13" ht="30" x14ac:dyDescent="0.3">
      <c r="B121" s="210" t="s">
        <v>1025</v>
      </c>
      <c r="C121" s="29" t="s">
        <v>1034</v>
      </c>
      <c r="D121" s="25">
        <v>1</v>
      </c>
      <c r="E121" s="30" t="s">
        <v>1025</v>
      </c>
      <c r="F121" s="29" t="s">
        <v>1034</v>
      </c>
      <c r="G121" s="24">
        <v>1</v>
      </c>
      <c r="H121" s="30" t="s">
        <v>1025</v>
      </c>
      <c r="I121" s="29" t="s">
        <v>1034</v>
      </c>
      <c r="J121" s="24">
        <v>1</v>
      </c>
      <c r="K121" s="30" t="s">
        <v>1025</v>
      </c>
      <c r="L121" s="29" t="s">
        <v>1034</v>
      </c>
      <c r="M121" s="211">
        <v>1</v>
      </c>
    </row>
    <row r="122" spans="2:13" ht="30" x14ac:dyDescent="0.3">
      <c r="B122" s="210" t="s">
        <v>1025</v>
      </c>
      <c r="C122" s="29" t="s">
        <v>1033</v>
      </c>
      <c r="D122" s="25">
        <v>1</v>
      </c>
      <c r="E122" s="30" t="s">
        <v>1025</v>
      </c>
      <c r="F122" s="29" t="s">
        <v>1033</v>
      </c>
      <c r="G122" s="24">
        <v>1</v>
      </c>
      <c r="H122" s="30" t="s">
        <v>1025</v>
      </c>
      <c r="I122" s="29" t="s">
        <v>1033</v>
      </c>
      <c r="J122" s="24">
        <v>1</v>
      </c>
      <c r="K122" s="30" t="s">
        <v>1025</v>
      </c>
      <c r="L122" s="29" t="s">
        <v>1033</v>
      </c>
      <c r="M122" s="211">
        <v>1</v>
      </c>
    </row>
    <row r="123" spans="2:13" ht="30" x14ac:dyDescent="0.3">
      <c r="B123" s="210" t="s">
        <v>1025</v>
      </c>
      <c r="C123" s="29" t="s">
        <v>1032</v>
      </c>
      <c r="D123" s="25">
        <v>1</v>
      </c>
      <c r="E123" s="30" t="s">
        <v>1025</v>
      </c>
      <c r="F123" s="29" t="s">
        <v>1032</v>
      </c>
      <c r="G123" s="24">
        <v>1</v>
      </c>
      <c r="H123" s="30" t="s">
        <v>1025</v>
      </c>
      <c r="I123" s="29" t="s">
        <v>1032</v>
      </c>
      <c r="J123" s="24">
        <v>1</v>
      </c>
      <c r="K123" s="30" t="s">
        <v>1025</v>
      </c>
      <c r="L123" s="29" t="s">
        <v>1031</v>
      </c>
      <c r="M123" s="211">
        <v>1</v>
      </c>
    </row>
    <row r="124" spans="2:13" ht="20.399999999999999" x14ac:dyDescent="0.3">
      <c r="B124" s="210" t="s">
        <v>1025</v>
      </c>
      <c r="C124" s="29" t="s">
        <v>1030</v>
      </c>
      <c r="D124" s="25">
        <v>1</v>
      </c>
      <c r="E124" s="30" t="s">
        <v>1025</v>
      </c>
      <c r="F124" s="29" t="s">
        <v>1030</v>
      </c>
      <c r="G124" s="24">
        <v>1</v>
      </c>
      <c r="H124" s="30" t="s">
        <v>1025</v>
      </c>
      <c r="I124" s="29" t="s">
        <v>1030</v>
      </c>
      <c r="J124" s="24">
        <v>1</v>
      </c>
      <c r="K124" s="30" t="s">
        <v>1025</v>
      </c>
      <c r="L124" s="29" t="s">
        <v>1030</v>
      </c>
      <c r="M124" s="211">
        <v>1</v>
      </c>
    </row>
    <row r="125" spans="2:13" ht="20.399999999999999" x14ac:dyDescent="0.3">
      <c r="B125" s="210" t="s">
        <v>1025</v>
      </c>
      <c r="C125" s="29" t="s">
        <v>1029</v>
      </c>
      <c r="D125" s="25">
        <v>3</v>
      </c>
      <c r="E125" s="30" t="s">
        <v>1025</v>
      </c>
      <c r="F125" s="29" t="s">
        <v>1029</v>
      </c>
      <c r="G125" s="24">
        <v>5</v>
      </c>
      <c r="H125" s="30" t="s">
        <v>1025</v>
      </c>
      <c r="I125" s="29" t="s">
        <v>1029</v>
      </c>
      <c r="J125" s="24">
        <v>8</v>
      </c>
      <c r="K125" s="30" t="s">
        <v>1025</v>
      </c>
      <c r="L125" s="29" t="s">
        <v>1029</v>
      </c>
      <c r="M125" s="211">
        <v>10</v>
      </c>
    </row>
    <row r="126" spans="2:13" ht="39.6" x14ac:dyDescent="0.3">
      <c r="B126" s="210" t="s">
        <v>1025</v>
      </c>
      <c r="C126" s="29" t="s">
        <v>1028</v>
      </c>
      <c r="D126" s="25">
        <v>1</v>
      </c>
      <c r="E126" s="30" t="s">
        <v>1025</v>
      </c>
      <c r="F126" s="29" t="s">
        <v>1028</v>
      </c>
      <c r="G126" s="24">
        <v>1</v>
      </c>
      <c r="H126" s="30" t="s">
        <v>1025</v>
      </c>
      <c r="I126" s="29" t="s">
        <v>1028</v>
      </c>
      <c r="J126" s="24">
        <v>1</v>
      </c>
      <c r="K126" s="30" t="s">
        <v>1025</v>
      </c>
      <c r="L126" s="29" t="s">
        <v>1028</v>
      </c>
      <c r="M126" s="211">
        <v>1</v>
      </c>
    </row>
    <row r="127" spans="2:13" ht="19.2" x14ac:dyDescent="0.3">
      <c r="B127" s="210" t="s">
        <v>1025</v>
      </c>
      <c r="C127" s="29" t="s">
        <v>1027</v>
      </c>
      <c r="D127" s="25">
        <v>1</v>
      </c>
      <c r="E127" s="30" t="s">
        <v>1025</v>
      </c>
      <c r="F127" s="29" t="s">
        <v>1027</v>
      </c>
      <c r="G127" s="24">
        <v>1</v>
      </c>
      <c r="H127" s="30" t="s">
        <v>1025</v>
      </c>
      <c r="I127" s="29" t="s">
        <v>1027</v>
      </c>
      <c r="J127" s="24">
        <v>2</v>
      </c>
      <c r="K127" s="30" t="s">
        <v>1025</v>
      </c>
      <c r="L127" s="29" t="s">
        <v>1027</v>
      </c>
      <c r="M127" s="211">
        <v>2</v>
      </c>
    </row>
    <row r="128" spans="2:13" ht="19.2" x14ac:dyDescent="0.3">
      <c r="B128" s="210" t="s">
        <v>1025</v>
      </c>
      <c r="C128" s="29" t="s">
        <v>1026</v>
      </c>
      <c r="D128" s="25">
        <v>1</v>
      </c>
      <c r="E128" s="30" t="s">
        <v>1025</v>
      </c>
      <c r="F128" s="29" t="s">
        <v>1026</v>
      </c>
      <c r="G128" s="24">
        <v>1</v>
      </c>
      <c r="H128" s="30" t="s">
        <v>1025</v>
      </c>
      <c r="I128" s="29" t="s">
        <v>1026</v>
      </c>
      <c r="J128" s="24">
        <v>1</v>
      </c>
      <c r="K128" s="30" t="s">
        <v>1025</v>
      </c>
      <c r="L128" s="29" t="s">
        <v>1026</v>
      </c>
      <c r="M128" s="211">
        <v>2</v>
      </c>
    </row>
    <row r="129" spans="2:13" ht="30" x14ac:dyDescent="0.3">
      <c r="B129" s="210" t="s">
        <v>1025</v>
      </c>
      <c r="C129" s="29" t="s">
        <v>1024</v>
      </c>
      <c r="D129" s="25">
        <v>1</v>
      </c>
      <c r="E129" s="30" t="s">
        <v>1025</v>
      </c>
      <c r="F129" s="29" t="s">
        <v>1024</v>
      </c>
      <c r="G129" s="24">
        <v>1</v>
      </c>
      <c r="H129" s="30" t="s">
        <v>1025</v>
      </c>
      <c r="I129" s="29" t="s">
        <v>1024</v>
      </c>
      <c r="J129" s="24">
        <v>1</v>
      </c>
      <c r="K129" s="30" t="s">
        <v>1025</v>
      </c>
      <c r="L129" s="29" t="s">
        <v>1024</v>
      </c>
      <c r="M129" s="211">
        <v>2</v>
      </c>
    </row>
    <row r="130" spans="2:13" ht="20.399999999999999" x14ac:dyDescent="0.3">
      <c r="B130" s="212" t="s">
        <v>897</v>
      </c>
      <c r="C130" s="21" t="s">
        <v>1023</v>
      </c>
      <c r="D130" s="20">
        <v>2</v>
      </c>
      <c r="E130" s="22" t="s">
        <v>897</v>
      </c>
      <c r="F130" s="21" t="s">
        <v>1023</v>
      </c>
      <c r="G130" s="19">
        <v>4</v>
      </c>
      <c r="H130" s="22" t="s">
        <v>897</v>
      </c>
      <c r="I130" s="21" t="s">
        <v>1023</v>
      </c>
      <c r="J130" s="19">
        <v>7</v>
      </c>
      <c r="K130" s="22" t="s">
        <v>897</v>
      </c>
      <c r="L130" s="21" t="s">
        <v>1023</v>
      </c>
      <c r="M130" s="213">
        <v>9</v>
      </c>
    </row>
    <row r="131" spans="2:13" ht="20.399999999999999" x14ac:dyDescent="0.3">
      <c r="B131" s="212" t="s">
        <v>897</v>
      </c>
      <c r="C131" s="21" t="s">
        <v>1021</v>
      </c>
      <c r="D131" s="20">
        <v>2</v>
      </c>
      <c r="E131" s="22" t="s">
        <v>897</v>
      </c>
      <c r="F131" s="21" t="s">
        <v>1021</v>
      </c>
      <c r="G131" s="19">
        <v>4</v>
      </c>
      <c r="H131" s="22" t="s">
        <v>897</v>
      </c>
      <c r="I131" s="21" t="s">
        <v>1021</v>
      </c>
      <c r="J131" s="19">
        <v>7</v>
      </c>
      <c r="K131" s="22" t="s">
        <v>897</v>
      </c>
      <c r="L131" s="21" t="s">
        <v>1021</v>
      </c>
      <c r="M131" s="213">
        <v>9</v>
      </c>
    </row>
    <row r="132" spans="2:13" ht="30" x14ac:dyDescent="0.3">
      <c r="B132" s="212" t="s">
        <v>897</v>
      </c>
      <c r="C132" s="21" t="s">
        <v>1019</v>
      </c>
      <c r="D132" s="20">
        <v>4</v>
      </c>
      <c r="E132" s="22" t="s">
        <v>897</v>
      </c>
      <c r="F132" s="21" t="s">
        <v>1019</v>
      </c>
      <c r="G132" s="19">
        <v>8</v>
      </c>
      <c r="H132" s="22" t="s">
        <v>897</v>
      </c>
      <c r="I132" s="21" t="s">
        <v>1019</v>
      </c>
      <c r="J132" s="19">
        <v>14</v>
      </c>
      <c r="K132" s="22" t="s">
        <v>897</v>
      </c>
      <c r="L132" s="21" t="s">
        <v>1019</v>
      </c>
      <c r="M132" s="213">
        <v>18</v>
      </c>
    </row>
    <row r="133" spans="2:13" ht="30" x14ac:dyDescent="0.3">
      <c r="B133" s="212" t="s">
        <v>897</v>
      </c>
      <c r="C133" s="21" t="s">
        <v>1017</v>
      </c>
      <c r="D133" s="20">
        <v>3</v>
      </c>
      <c r="E133" s="22" t="s">
        <v>897</v>
      </c>
      <c r="F133" s="21" t="s">
        <v>1017</v>
      </c>
      <c r="G133" s="19">
        <v>5</v>
      </c>
      <c r="H133" s="22" t="s">
        <v>897</v>
      </c>
      <c r="I133" s="21" t="s">
        <v>1017</v>
      </c>
      <c r="J133" s="19">
        <v>8</v>
      </c>
      <c r="K133" s="22" t="s">
        <v>897</v>
      </c>
      <c r="L133" s="21" t="s">
        <v>1017</v>
      </c>
      <c r="M133" s="213">
        <v>10</v>
      </c>
    </row>
    <row r="134" spans="2:13" ht="39.6" x14ac:dyDescent="0.3">
      <c r="B134" s="212" t="s">
        <v>897</v>
      </c>
      <c r="C134" s="21" t="s">
        <v>1016</v>
      </c>
      <c r="D134" s="20">
        <v>1</v>
      </c>
      <c r="E134" s="22" t="s">
        <v>897</v>
      </c>
      <c r="F134" s="21" t="s">
        <v>1016</v>
      </c>
      <c r="G134" s="19">
        <v>1</v>
      </c>
      <c r="H134" s="22" t="s">
        <v>897</v>
      </c>
      <c r="I134" s="21" t="s">
        <v>1016</v>
      </c>
      <c r="J134" s="19">
        <v>1</v>
      </c>
      <c r="K134" s="22" t="s">
        <v>897</v>
      </c>
      <c r="L134" s="21" t="s">
        <v>1016</v>
      </c>
      <c r="M134" s="213">
        <v>1</v>
      </c>
    </row>
    <row r="135" spans="2:13" ht="20.399999999999999" x14ac:dyDescent="0.3">
      <c r="B135" s="212" t="s">
        <v>897</v>
      </c>
      <c r="C135" s="21" t="s">
        <v>1015</v>
      </c>
      <c r="D135" s="20">
        <v>1</v>
      </c>
      <c r="E135" s="22" t="s">
        <v>897</v>
      </c>
      <c r="F135" s="21" t="s">
        <v>1015</v>
      </c>
      <c r="G135" s="19">
        <v>1</v>
      </c>
      <c r="H135" s="22" t="s">
        <v>897</v>
      </c>
      <c r="I135" s="21" t="s">
        <v>1015</v>
      </c>
      <c r="J135" s="19">
        <v>1</v>
      </c>
      <c r="K135" s="22" t="s">
        <v>897</v>
      </c>
      <c r="L135" s="21" t="s">
        <v>1015</v>
      </c>
      <c r="M135" s="213">
        <v>1</v>
      </c>
    </row>
    <row r="136" spans="2:13" ht="30" x14ac:dyDescent="0.3">
      <c r="B136" s="212" t="s">
        <v>897</v>
      </c>
      <c r="C136" s="21" t="s">
        <v>1014</v>
      </c>
      <c r="D136" s="20">
        <v>3</v>
      </c>
      <c r="E136" s="22" t="s">
        <v>897</v>
      </c>
      <c r="F136" s="21" t="s">
        <v>1014</v>
      </c>
      <c r="G136" s="19">
        <v>5</v>
      </c>
      <c r="H136" s="22" t="s">
        <v>897</v>
      </c>
      <c r="I136" s="21" t="s">
        <v>1014</v>
      </c>
      <c r="J136" s="19">
        <v>8</v>
      </c>
      <c r="K136" s="22" t="s">
        <v>897</v>
      </c>
      <c r="L136" s="21" t="s">
        <v>1014</v>
      </c>
      <c r="M136" s="213">
        <v>10</v>
      </c>
    </row>
    <row r="137" spans="2:13" ht="30" x14ac:dyDescent="0.3">
      <c r="B137" s="212" t="s">
        <v>897</v>
      </c>
      <c r="C137" s="21" t="s">
        <v>1013</v>
      </c>
      <c r="D137" s="20">
        <v>1</v>
      </c>
      <c r="E137" s="22" t="s">
        <v>897</v>
      </c>
      <c r="F137" s="21" t="s">
        <v>1013</v>
      </c>
      <c r="G137" s="19">
        <v>1</v>
      </c>
      <c r="H137" s="22" t="s">
        <v>897</v>
      </c>
      <c r="I137" s="21" t="s">
        <v>1013</v>
      </c>
      <c r="J137" s="19">
        <v>1</v>
      </c>
      <c r="K137" s="22" t="s">
        <v>897</v>
      </c>
      <c r="L137" s="21" t="s">
        <v>1013</v>
      </c>
      <c r="M137" s="213">
        <v>1</v>
      </c>
    </row>
    <row r="138" spans="2:13" ht="20.399999999999999" x14ac:dyDescent="0.3">
      <c r="B138" s="212" t="s">
        <v>897</v>
      </c>
      <c r="C138" s="21" t="s">
        <v>1012</v>
      </c>
      <c r="D138" s="20">
        <v>3</v>
      </c>
      <c r="E138" s="22" t="s">
        <v>897</v>
      </c>
      <c r="F138" s="21" t="s">
        <v>1012</v>
      </c>
      <c r="G138" s="19">
        <v>5</v>
      </c>
      <c r="H138" s="22" t="s">
        <v>897</v>
      </c>
      <c r="I138" s="21" t="s">
        <v>1012</v>
      </c>
      <c r="J138" s="19">
        <v>8</v>
      </c>
      <c r="K138" s="22" t="s">
        <v>897</v>
      </c>
      <c r="L138" s="21" t="s">
        <v>1012</v>
      </c>
      <c r="M138" s="213">
        <v>10</v>
      </c>
    </row>
    <row r="139" spans="2:13" ht="30" x14ac:dyDescent="0.3">
      <c r="B139" s="212" t="s">
        <v>897</v>
      </c>
      <c r="C139" s="21" t="s">
        <v>1010</v>
      </c>
      <c r="D139" s="20">
        <v>2</v>
      </c>
      <c r="E139" s="22" t="s">
        <v>897</v>
      </c>
      <c r="F139" s="21" t="s">
        <v>1010</v>
      </c>
      <c r="G139" s="19">
        <v>2</v>
      </c>
      <c r="H139" s="22" t="s">
        <v>897</v>
      </c>
      <c r="I139" s="21" t="s">
        <v>1010</v>
      </c>
      <c r="J139" s="19">
        <v>3</v>
      </c>
      <c r="K139" s="22" t="s">
        <v>897</v>
      </c>
      <c r="L139" s="21" t="s">
        <v>1010</v>
      </c>
      <c r="M139" s="213">
        <v>3</v>
      </c>
    </row>
    <row r="140" spans="2:13" ht="30" x14ac:dyDescent="0.3">
      <c r="B140" s="212" t="s">
        <v>897</v>
      </c>
      <c r="C140" s="21" t="s">
        <v>1008</v>
      </c>
      <c r="D140" s="20">
        <v>2</v>
      </c>
      <c r="E140" s="22" t="s">
        <v>897</v>
      </c>
      <c r="F140" s="21" t="s">
        <v>1008</v>
      </c>
      <c r="G140" s="19">
        <v>3</v>
      </c>
      <c r="H140" s="22" t="s">
        <v>897</v>
      </c>
      <c r="I140" s="21" t="s">
        <v>1008</v>
      </c>
      <c r="J140" s="19">
        <v>6</v>
      </c>
      <c r="K140" s="22" t="s">
        <v>897</v>
      </c>
      <c r="L140" s="21" t="s">
        <v>1008</v>
      </c>
      <c r="M140" s="213">
        <v>7</v>
      </c>
    </row>
    <row r="141" spans="2:13" ht="30" x14ac:dyDescent="0.3">
      <c r="B141" s="212" t="s">
        <v>897</v>
      </c>
      <c r="C141" s="21" t="s">
        <v>1007</v>
      </c>
      <c r="D141" s="20">
        <v>2</v>
      </c>
      <c r="E141" s="22" t="s">
        <v>897</v>
      </c>
      <c r="F141" s="21" t="s">
        <v>1007</v>
      </c>
      <c r="G141" s="19">
        <v>3</v>
      </c>
      <c r="H141" s="22" t="s">
        <v>897</v>
      </c>
      <c r="I141" s="21" t="s">
        <v>1007</v>
      </c>
      <c r="J141" s="19">
        <v>6</v>
      </c>
      <c r="K141" s="22" t="s">
        <v>897</v>
      </c>
      <c r="L141" s="21" t="s">
        <v>1007</v>
      </c>
      <c r="M141" s="213">
        <v>7</v>
      </c>
    </row>
    <row r="142" spans="2:13" ht="20.399999999999999" x14ac:dyDescent="0.3">
      <c r="B142" s="212" t="s">
        <v>897</v>
      </c>
      <c r="C142" s="21" t="s">
        <v>1006</v>
      </c>
      <c r="D142" s="20">
        <v>2</v>
      </c>
      <c r="E142" s="22" t="s">
        <v>897</v>
      </c>
      <c r="F142" s="21" t="s">
        <v>1006</v>
      </c>
      <c r="G142" s="19">
        <v>3</v>
      </c>
      <c r="H142" s="22" t="s">
        <v>897</v>
      </c>
      <c r="I142" s="21" t="s">
        <v>1006</v>
      </c>
      <c r="J142" s="19">
        <v>6</v>
      </c>
      <c r="K142" s="22" t="s">
        <v>897</v>
      </c>
      <c r="L142" s="21" t="s">
        <v>1006</v>
      </c>
      <c r="M142" s="213">
        <v>7</v>
      </c>
    </row>
    <row r="143" spans="2:13" ht="20.399999999999999" x14ac:dyDescent="0.3">
      <c r="B143" s="212" t="s">
        <v>897</v>
      </c>
      <c r="C143" s="21" t="s">
        <v>1005</v>
      </c>
      <c r="D143" s="20">
        <v>1</v>
      </c>
      <c r="E143" s="22" t="s">
        <v>897</v>
      </c>
      <c r="F143" s="21" t="s">
        <v>1005</v>
      </c>
      <c r="G143" s="19">
        <v>1</v>
      </c>
      <c r="H143" s="22" t="s">
        <v>897</v>
      </c>
      <c r="I143" s="21" t="s">
        <v>1005</v>
      </c>
      <c r="J143" s="19">
        <v>1</v>
      </c>
      <c r="K143" s="22" t="s">
        <v>897</v>
      </c>
      <c r="L143" s="21" t="s">
        <v>1005</v>
      </c>
      <c r="M143" s="213">
        <v>2</v>
      </c>
    </row>
    <row r="144" spans="2:13" ht="20.399999999999999" x14ac:dyDescent="0.3">
      <c r="B144" s="212" t="s">
        <v>897</v>
      </c>
      <c r="C144" s="21" t="s">
        <v>1004</v>
      </c>
      <c r="D144" s="20">
        <v>3</v>
      </c>
      <c r="E144" s="22" t="s">
        <v>897</v>
      </c>
      <c r="F144" s="21" t="s">
        <v>1004</v>
      </c>
      <c r="G144" s="19">
        <v>5</v>
      </c>
      <c r="H144" s="22" t="s">
        <v>897</v>
      </c>
      <c r="I144" s="21" t="s">
        <v>1004</v>
      </c>
      <c r="J144" s="19">
        <v>8</v>
      </c>
      <c r="K144" s="22" t="s">
        <v>897</v>
      </c>
      <c r="L144" s="21" t="s">
        <v>1004</v>
      </c>
      <c r="M144" s="213">
        <v>10</v>
      </c>
    </row>
    <row r="145" spans="2:13" ht="30" x14ac:dyDescent="0.3">
      <c r="B145" s="212" t="s">
        <v>897</v>
      </c>
      <c r="C145" s="21" t="s">
        <v>1003</v>
      </c>
      <c r="D145" s="20">
        <v>1</v>
      </c>
      <c r="E145" s="22" t="s">
        <v>897</v>
      </c>
      <c r="F145" s="21" t="s">
        <v>1003</v>
      </c>
      <c r="G145" s="19">
        <v>1</v>
      </c>
      <c r="H145" s="22" t="s">
        <v>897</v>
      </c>
      <c r="I145" s="21" t="s">
        <v>1003</v>
      </c>
      <c r="J145" s="19">
        <v>1</v>
      </c>
      <c r="K145" s="22" t="s">
        <v>897</v>
      </c>
      <c r="L145" s="21" t="s">
        <v>1003</v>
      </c>
      <c r="M145" s="213">
        <v>1</v>
      </c>
    </row>
    <row r="146" spans="2:13" ht="30" x14ac:dyDescent="0.3">
      <c r="B146" s="212" t="s">
        <v>897</v>
      </c>
      <c r="C146" s="21" t="s">
        <v>1002</v>
      </c>
      <c r="D146" s="20">
        <v>1</v>
      </c>
      <c r="E146" s="22" t="s">
        <v>897</v>
      </c>
      <c r="F146" s="21" t="s">
        <v>1002</v>
      </c>
      <c r="G146" s="19">
        <v>1</v>
      </c>
      <c r="H146" s="22" t="s">
        <v>897</v>
      </c>
      <c r="I146" s="21" t="s">
        <v>1002</v>
      </c>
      <c r="J146" s="19">
        <v>1</v>
      </c>
      <c r="K146" s="22" t="s">
        <v>897</v>
      </c>
      <c r="L146" s="21" t="s">
        <v>1002</v>
      </c>
      <c r="M146" s="213">
        <v>1</v>
      </c>
    </row>
    <row r="147" spans="2:13" ht="19.2" x14ac:dyDescent="0.3">
      <c r="B147" s="212" t="s">
        <v>897</v>
      </c>
      <c r="C147" s="21" t="s">
        <v>1000</v>
      </c>
      <c r="D147" s="20">
        <v>4</v>
      </c>
      <c r="E147" s="22" t="s">
        <v>897</v>
      </c>
      <c r="F147" s="21" t="s">
        <v>1000</v>
      </c>
      <c r="G147" s="19">
        <v>4</v>
      </c>
      <c r="H147" s="22" t="s">
        <v>897</v>
      </c>
      <c r="I147" s="21" t="s">
        <v>1000</v>
      </c>
      <c r="J147" s="19">
        <v>6</v>
      </c>
      <c r="K147" s="22" t="s">
        <v>897</v>
      </c>
      <c r="L147" s="21" t="s">
        <v>1000</v>
      </c>
      <c r="M147" s="213">
        <v>6</v>
      </c>
    </row>
    <row r="148" spans="2:13" ht="20.399999999999999" x14ac:dyDescent="0.3">
      <c r="B148" s="212" t="s">
        <v>897</v>
      </c>
      <c r="C148" s="21" t="s">
        <v>998</v>
      </c>
      <c r="D148" s="20">
        <v>2</v>
      </c>
      <c r="E148" s="22" t="s">
        <v>897</v>
      </c>
      <c r="F148" s="21" t="s">
        <v>998</v>
      </c>
      <c r="G148" s="19">
        <v>2</v>
      </c>
      <c r="H148" s="22" t="s">
        <v>897</v>
      </c>
      <c r="I148" s="21" t="s">
        <v>998</v>
      </c>
      <c r="J148" s="19">
        <v>3</v>
      </c>
      <c r="K148" s="22" t="s">
        <v>897</v>
      </c>
      <c r="L148" s="21" t="s">
        <v>998</v>
      </c>
      <c r="M148" s="213">
        <v>3</v>
      </c>
    </row>
    <row r="149" spans="2:13" ht="20.399999999999999" x14ac:dyDescent="0.3">
      <c r="B149" s="212" t="s">
        <v>897</v>
      </c>
      <c r="C149" s="21" t="s">
        <v>997</v>
      </c>
      <c r="D149" s="20">
        <v>2</v>
      </c>
      <c r="E149" s="22" t="s">
        <v>897</v>
      </c>
      <c r="F149" s="21" t="s">
        <v>997</v>
      </c>
      <c r="G149" s="19">
        <v>2</v>
      </c>
      <c r="H149" s="22" t="s">
        <v>897</v>
      </c>
      <c r="I149" s="21" t="s">
        <v>997</v>
      </c>
      <c r="J149" s="19">
        <v>3</v>
      </c>
      <c r="K149" s="22" t="s">
        <v>897</v>
      </c>
      <c r="L149" s="21" t="s">
        <v>997</v>
      </c>
      <c r="M149" s="213">
        <v>3</v>
      </c>
    </row>
    <row r="150" spans="2:13" ht="30" x14ac:dyDescent="0.3">
      <c r="B150" s="212" t="s">
        <v>897</v>
      </c>
      <c r="C150" s="21" t="s">
        <v>996</v>
      </c>
      <c r="D150" s="20">
        <v>2</v>
      </c>
      <c r="E150" s="22" t="s">
        <v>897</v>
      </c>
      <c r="F150" s="21" t="s">
        <v>996</v>
      </c>
      <c r="G150" s="19">
        <v>2</v>
      </c>
      <c r="H150" s="22" t="s">
        <v>897</v>
      </c>
      <c r="I150" s="21" t="s">
        <v>996</v>
      </c>
      <c r="J150" s="19">
        <v>3</v>
      </c>
      <c r="K150" s="22" t="s">
        <v>897</v>
      </c>
      <c r="L150" s="21" t="s">
        <v>996</v>
      </c>
      <c r="M150" s="213">
        <v>3</v>
      </c>
    </row>
    <row r="151" spans="2:13" ht="19.2" x14ac:dyDescent="0.3">
      <c r="B151" s="212" t="s">
        <v>897</v>
      </c>
      <c r="C151" s="21" t="s">
        <v>995</v>
      </c>
      <c r="D151" s="20">
        <v>3</v>
      </c>
      <c r="E151" s="22" t="s">
        <v>897</v>
      </c>
      <c r="F151" s="21" t="s">
        <v>995</v>
      </c>
      <c r="G151" s="19">
        <v>4</v>
      </c>
      <c r="H151" s="22" t="s">
        <v>897</v>
      </c>
      <c r="I151" s="21" t="s">
        <v>995</v>
      </c>
      <c r="J151" s="19">
        <v>7</v>
      </c>
      <c r="K151" s="22" t="s">
        <v>897</v>
      </c>
      <c r="L151" s="21" t="s">
        <v>995</v>
      </c>
      <c r="M151" s="213">
        <v>8</v>
      </c>
    </row>
    <row r="152" spans="2:13" ht="20.399999999999999" x14ac:dyDescent="0.3">
      <c r="B152" s="212" t="s">
        <v>897</v>
      </c>
      <c r="C152" s="21" t="s">
        <v>993</v>
      </c>
      <c r="D152" s="20">
        <v>1</v>
      </c>
      <c r="E152" s="22" t="s">
        <v>897</v>
      </c>
      <c r="F152" s="21" t="s">
        <v>993</v>
      </c>
      <c r="G152" s="19">
        <v>1</v>
      </c>
      <c r="H152" s="22" t="s">
        <v>897</v>
      </c>
      <c r="I152" s="21" t="s">
        <v>993</v>
      </c>
      <c r="J152" s="19">
        <v>1</v>
      </c>
      <c r="K152" s="22" t="s">
        <v>897</v>
      </c>
      <c r="L152" s="21" t="s">
        <v>993</v>
      </c>
      <c r="M152" s="213">
        <v>2</v>
      </c>
    </row>
    <row r="153" spans="2:13" ht="19.2" x14ac:dyDescent="0.3">
      <c r="B153" s="212" t="s">
        <v>897</v>
      </c>
      <c r="C153" s="21" t="s">
        <v>992</v>
      </c>
      <c r="D153" s="20">
        <v>1</v>
      </c>
      <c r="E153" s="22" t="s">
        <v>897</v>
      </c>
      <c r="F153" s="21" t="s">
        <v>992</v>
      </c>
      <c r="G153" s="19">
        <v>1</v>
      </c>
      <c r="H153" s="22" t="s">
        <v>897</v>
      </c>
      <c r="I153" s="21" t="s">
        <v>992</v>
      </c>
      <c r="J153" s="19">
        <v>1</v>
      </c>
      <c r="K153" s="22" t="s">
        <v>897</v>
      </c>
      <c r="L153" s="21" t="s">
        <v>992</v>
      </c>
      <c r="M153" s="213">
        <v>2</v>
      </c>
    </row>
    <row r="154" spans="2:13" ht="19.2" x14ac:dyDescent="0.3">
      <c r="B154" s="212" t="s">
        <v>897</v>
      </c>
      <c r="C154" s="21" t="s">
        <v>991</v>
      </c>
      <c r="D154" s="20">
        <v>4</v>
      </c>
      <c r="E154" s="22" t="s">
        <v>897</v>
      </c>
      <c r="F154" s="21" t="s">
        <v>991</v>
      </c>
      <c r="G154" s="19">
        <v>4</v>
      </c>
      <c r="H154" s="22" t="s">
        <v>897</v>
      </c>
      <c r="I154" s="21" t="s">
        <v>991</v>
      </c>
      <c r="J154" s="19">
        <v>4</v>
      </c>
      <c r="K154" s="22" t="s">
        <v>897</v>
      </c>
      <c r="L154" s="21" t="s">
        <v>991</v>
      </c>
      <c r="M154" s="213">
        <v>4</v>
      </c>
    </row>
    <row r="155" spans="2:13" ht="20.399999999999999" x14ac:dyDescent="0.3">
      <c r="B155" s="212" t="s">
        <v>897</v>
      </c>
      <c r="C155" s="21" t="s">
        <v>987</v>
      </c>
      <c r="D155" s="20">
        <v>3</v>
      </c>
      <c r="E155" s="22" t="s">
        <v>897</v>
      </c>
      <c r="F155" s="21" t="s">
        <v>987</v>
      </c>
      <c r="G155" s="19">
        <v>4</v>
      </c>
      <c r="H155" s="22" t="s">
        <v>897</v>
      </c>
      <c r="I155" s="21" t="s">
        <v>987</v>
      </c>
      <c r="J155" s="19">
        <v>7</v>
      </c>
      <c r="K155" s="22" t="s">
        <v>897</v>
      </c>
      <c r="L155" s="21" t="s">
        <v>987</v>
      </c>
      <c r="M155" s="213">
        <v>8</v>
      </c>
    </row>
    <row r="156" spans="2:13" ht="20.399999999999999" x14ac:dyDescent="0.3">
      <c r="B156" s="212" t="s">
        <v>897</v>
      </c>
      <c r="C156" s="21" t="s">
        <v>986</v>
      </c>
      <c r="D156" s="20">
        <v>1</v>
      </c>
      <c r="E156" s="22" t="s">
        <v>897</v>
      </c>
      <c r="F156" s="21" t="s">
        <v>986</v>
      </c>
      <c r="G156" s="19">
        <v>1</v>
      </c>
      <c r="H156" s="22" t="s">
        <v>897</v>
      </c>
      <c r="I156" s="21" t="s">
        <v>986</v>
      </c>
      <c r="J156" s="19">
        <v>1</v>
      </c>
      <c r="K156" s="22" t="s">
        <v>897</v>
      </c>
      <c r="L156" s="21" t="s">
        <v>986</v>
      </c>
      <c r="M156" s="213">
        <v>2</v>
      </c>
    </row>
    <row r="157" spans="2:13" ht="30" x14ac:dyDescent="0.3">
      <c r="B157" s="212" t="s">
        <v>897</v>
      </c>
      <c r="C157" s="21" t="s">
        <v>984</v>
      </c>
      <c r="D157" s="20">
        <v>1</v>
      </c>
      <c r="E157" s="22" t="s">
        <v>897</v>
      </c>
      <c r="F157" s="21" t="s">
        <v>984</v>
      </c>
      <c r="G157" s="19">
        <v>1</v>
      </c>
      <c r="H157" s="22" t="s">
        <v>897</v>
      </c>
      <c r="I157" s="21" t="s">
        <v>984</v>
      </c>
      <c r="J157" s="19">
        <v>1</v>
      </c>
      <c r="K157" s="22" t="s">
        <v>897</v>
      </c>
      <c r="L157" s="21" t="s">
        <v>984</v>
      </c>
      <c r="M157" s="213">
        <v>2</v>
      </c>
    </row>
    <row r="158" spans="2:13" ht="39.6" x14ac:dyDescent="0.3">
      <c r="B158" s="212" t="s">
        <v>897</v>
      </c>
      <c r="C158" s="21" t="s">
        <v>983</v>
      </c>
      <c r="D158" s="20">
        <v>1</v>
      </c>
      <c r="E158" s="22" t="s">
        <v>897</v>
      </c>
      <c r="F158" s="21" t="s">
        <v>983</v>
      </c>
      <c r="G158" s="19">
        <v>1</v>
      </c>
      <c r="H158" s="22" t="s">
        <v>897</v>
      </c>
      <c r="I158" s="21" t="s">
        <v>983</v>
      </c>
      <c r="J158" s="19">
        <v>1</v>
      </c>
      <c r="K158" s="22" t="s">
        <v>897</v>
      </c>
      <c r="L158" s="21" t="s">
        <v>983</v>
      </c>
      <c r="M158" s="213">
        <v>2</v>
      </c>
    </row>
    <row r="159" spans="2:13" ht="20.399999999999999" x14ac:dyDescent="0.3">
      <c r="B159" s="212" t="s">
        <v>897</v>
      </c>
      <c r="C159" s="21" t="s">
        <v>981</v>
      </c>
      <c r="D159" s="20">
        <v>4</v>
      </c>
      <c r="E159" s="22" t="s">
        <v>897</v>
      </c>
      <c r="F159" s="21" t="s">
        <v>981</v>
      </c>
      <c r="G159" s="19">
        <v>4</v>
      </c>
      <c r="H159" s="22" t="s">
        <v>897</v>
      </c>
      <c r="I159" s="21" t="s">
        <v>981</v>
      </c>
      <c r="J159" s="19">
        <v>6</v>
      </c>
      <c r="K159" s="22" t="s">
        <v>897</v>
      </c>
      <c r="L159" s="21" t="s">
        <v>981</v>
      </c>
      <c r="M159" s="213">
        <v>6</v>
      </c>
    </row>
    <row r="160" spans="2:13" ht="19.2" x14ac:dyDescent="0.3">
      <c r="B160" s="212" t="s">
        <v>897</v>
      </c>
      <c r="C160" s="21" t="s">
        <v>978</v>
      </c>
      <c r="D160" s="20">
        <v>2</v>
      </c>
      <c r="E160" s="22" t="s">
        <v>897</v>
      </c>
      <c r="F160" s="21" t="s">
        <v>978</v>
      </c>
      <c r="G160" s="19">
        <v>2</v>
      </c>
      <c r="H160" s="22" t="s">
        <v>897</v>
      </c>
      <c r="I160" s="21" t="s">
        <v>978</v>
      </c>
      <c r="J160" s="19">
        <v>2</v>
      </c>
      <c r="K160" s="22" t="s">
        <v>897</v>
      </c>
      <c r="L160" s="21" t="s">
        <v>978</v>
      </c>
      <c r="M160" s="213">
        <v>4</v>
      </c>
    </row>
    <row r="161" spans="2:13" ht="20.399999999999999" x14ac:dyDescent="0.3">
      <c r="B161" s="212" t="s">
        <v>897</v>
      </c>
      <c r="C161" s="21" t="s">
        <v>977</v>
      </c>
      <c r="D161" s="20">
        <v>2</v>
      </c>
      <c r="E161" s="22" t="s">
        <v>897</v>
      </c>
      <c r="F161" s="21" t="s">
        <v>977</v>
      </c>
      <c r="G161" s="19">
        <v>2</v>
      </c>
      <c r="H161" s="22" t="s">
        <v>897</v>
      </c>
      <c r="I161" s="21" t="s">
        <v>977</v>
      </c>
      <c r="J161" s="19">
        <v>2</v>
      </c>
      <c r="K161" s="22" t="s">
        <v>897</v>
      </c>
      <c r="L161" s="21" t="s">
        <v>977</v>
      </c>
      <c r="M161" s="213">
        <v>4</v>
      </c>
    </row>
    <row r="162" spans="2:13" ht="19.2" x14ac:dyDescent="0.3">
      <c r="B162" s="212" t="s">
        <v>897</v>
      </c>
      <c r="C162" s="21" t="s">
        <v>976</v>
      </c>
      <c r="D162" s="20">
        <v>1</v>
      </c>
      <c r="E162" s="22" t="s">
        <v>897</v>
      </c>
      <c r="F162" s="21" t="s">
        <v>976</v>
      </c>
      <c r="G162" s="19">
        <v>1</v>
      </c>
      <c r="H162" s="22" t="s">
        <v>897</v>
      </c>
      <c r="I162" s="21" t="s">
        <v>976</v>
      </c>
      <c r="J162" s="19">
        <v>1</v>
      </c>
      <c r="K162" s="22" t="s">
        <v>897</v>
      </c>
      <c r="L162" s="21" t="s">
        <v>976</v>
      </c>
      <c r="M162" s="213">
        <v>1</v>
      </c>
    </row>
    <row r="163" spans="2:13" ht="20.399999999999999" x14ac:dyDescent="0.3">
      <c r="B163" s="212" t="s">
        <v>897</v>
      </c>
      <c r="C163" s="21" t="s">
        <v>975</v>
      </c>
      <c r="D163" s="20">
        <v>2</v>
      </c>
      <c r="E163" s="22" t="s">
        <v>897</v>
      </c>
      <c r="F163" s="21" t="s">
        <v>975</v>
      </c>
      <c r="G163" s="19">
        <v>2</v>
      </c>
      <c r="H163" s="22" t="s">
        <v>897</v>
      </c>
      <c r="I163" s="21" t="s">
        <v>975</v>
      </c>
      <c r="J163" s="19">
        <v>2</v>
      </c>
      <c r="K163" s="22" t="s">
        <v>897</v>
      </c>
      <c r="L163" s="21" t="s">
        <v>975</v>
      </c>
      <c r="M163" s="213">
        <v>2</v>
      </c>
    </row>
    <row r="164" spans="2:13" ht="30" x14ac:dyDescent="0.3">
      <c r="B164" s="212" t="s">
        <v>897</v>
      </c>
      <c r="C164" s="21" t="s">
        <v>974</v>
      </c>
      <c r="D164" s="20">
        <v>3</v>
      </c>
      <c r="E164" s="22" t="s">
        <v>897</v>
      </c>
      <c r="F164" s="21" t="s">
        <v>974</v>
      </c>
      <c r="G164" s="19">
        <v>4</v>
      </c>
      <c r="H164" s="22" t="s">
        <v>897</v>
      </c>
      <c r="I164" s="21" t="s">
        <v>974</v>
      </c>
      <c r="J164" s="19">
        <v>7</v>
      </c>
      <c r="K164" s="22" t="s">
        <v>897</v>
      </c>
      <c r="L164" s="21" t="s">
        <v>974</v>
      </c>
      <c r="M164" s="213">
        <v>8</v>
      </c>
    </row>
    <row r="165" spans="2:13" ht="19.2" x14ac:dyDescent="0.3">
      <c r="B165" s="212" t="s">
        <v>897</v>
      </c>
      <c r="C165" s="21" t="s">
        <v>973</v>
      </c>
      <c r="D165" s="20">
        <v>4</v>
      </c>
      <c r="E165" s="22" t="s">
        <v>897</v>
      </c>
      <c r="F165" s="21" t="s">
        <v>973</v>
      </c>
      <c r="G165" s="19">
        <v>6</v>
      </c>
      <c r="H165" s="22" t="s">
        <v>897</v>
      </c>
      <c r="I165" s="21" t="s">
        <v>973</v>
      </c>
      <c r="J165" s="19">
        <v>12</v>
      </c>
      <c r="K165" s="22" t="s">
        <v>897</v>
      </c>
      <c r="L165" s="21" t="s">
        <v>973</v>
      </c>
      <c r="M165" s="213">
        <v>14</v>
      </c>
    </row>
    <row r="166" spans="2:13" ht="19.2" x14ac:dyDescent="0.3">
      <c r="B166" s="212" t="s">
        <v>897</v>
      </c>
      <c r="C166" s="21" t="s">
        <v>972</v>
      </c>
      <c r="D166" s="20">
        <v>4</v>
      </c>
      <c r="E166" s="22" t="s">
        <v>897</v>
      </c>
      <c r="F166" s="21" t="s">
        <v>972</v>
      </c>
      <c r="G166" s="19">
        <v>6</v>
      </c>
      <c r="H166" s="22" t="s">
        <v>897</v>
      </c>
      <c r="I166" s="21" t="s">
        <v>972</v>
      </c>
      <c r="J166" s="19">
        <v>12</v>
      </c>
      <c r="K166" s="22" t="s">
        <v>897</v>
      </c>
      <c r="L166" s="21" t="s">
        <v>972</v>
      </c>
      <c r="M166" s="213">
        <v>14</v>
      </c>
    </row>
    <row r="167" spans="2:13" ht="19.2" x14ac:dyDescent="0.3">
      <c r="B167" s="212" t="s">
        <v>897</v>
      </c>
      <c r="C167" s="21" t="s">
        <v>971</v>
      </c>
      <c r="D167" s="20">
        <v>4</v>
      </c>
      <c r="E167" s="22" t="s">
        <v>897</v>
      </c>
      <c r="F167" s="21" t="s">
        <v>971</v>
      </c>
      <c r="G167" s="19">
        <v>6</v>
      </c>
      <c r="H167" s="22" t="s">
        <v>897</v>
      </c>
      <c r="I167" s="21" t="s">
        <v>971</v>
      </c>
      <c r="J167" s="19">
        <v>12</v>
      </c>
      <c r="K167" s="22" t="s">
        <v>897</v>
      </c>
      <c r="L167" s="21" t="s">
        <v>971</v>
      </c>
      <c r="M167" s="213">
        <v>14</v>
      </c>
    </row>
    <row r="168" spans="2:13" ht="19.2" x14ac:dyDescent="0.3">
      <c r="B168" s="212" t="s">
        <v>897</v>
      </c>
      <c r="C168" s="21" t="s">
        <v>970</v>
      </c>
      <c r="D168" s="20">
        <v>4</v>
      </c>
      <c r="E168" s="22" t="s">
        <v>897</v>
      </c>
      <c r="F168" s="21" t="s">
        <v>970</v>
      </c>
      <c r="G168" s="19">
        <v>6</v>
      </c>
      <c r="H168" s="22" t="s">
        <v>897</v>
      </c>
      <c r="I168" s="21" t="s">
        <v>970</v>
      </c>
      <c r="J168" s="19">
        <v>12</v>
      </c>
      <c r="K168" s="22" t="s">
        <v>897</v>
      </c>
      <c r="L168" s="21" t="s">
        <v>970</v>
      </c>
      <c r="M168" s="213">
        <v>14</v>
      </c>
    </row>
    <row r="169" spans="2:13" ht="19.2" x14ac:dyDescent="0.3">
      <c r="B169" s="212" t="s">
        <v>897</v>
      </c>
      <c r="C169" s="21" t="s">
        <v>969</v>
      </c>
      <c r="D169" s="20">
        <v>4</v>
      </c>
      <c r="E169" s="22" t="s">
        <v>897</v>
      </c>
      <c r="F169" s="21" t="s">
        <v>969</v>
      </c>
      <c r="G169" s="19">
        <v>6</v>
      </c>
      <c r="H169" s="22" t="s">
        <v>897</v>
      </c>
      <c r="I169" s="21" t="s">
        <v>969</v>
      </c>
      <c r="J169" s="19">
        <v>12</v>
      </c>
      <c r="K169" s="22" t="s">
        <v>897</v>
      </c>
      <c r="L169" s="21" t="s">
        <v>969</v>
      </c>
      <c r="M169" s="213">
        <v>14</v>
      </c>
    </row>
    <row r="170" spans="2:13" ht="30" x14ac:dyDescent="0.3">
      <c r="B170" s="212" t="s">
        <v>897</v>
      </c>
      <c r="C170" s="21" t="s">
        <v>968</v>
      </c>
      <c r="D170" s="20">
        <v>6</v>
      </c>
      <c r="E170" s="22" t="s">
        <v>897</v>
      </c>
      <c r="F170" s="21" t="s">
        <v>968</v>
      </c>
      <c r="G170" s="19">
        <v>8</v>
      </c>
      <c r="H170" s="22" t="s">
        <v>897</v>
      </c>
      <c r="I170" s="21" t="s">
        <v>968</v>
      </c>
      <c r="J170" s="19">
        <v>14</v>
      </c>
      <c r="K170" s="22" t="s">
        <v>897</v>
      </c>
      <c r="L170" s="21" t="s">
        <v>968</v>
      </c>
      <c r="M170" s="213">
        <v>16</v>
      </c>
    </row>
    <row r="171" spans="2:13" ht="20.399999999999999" x14ac:dyDescent="0.3">
      <c r="B171" s="212" t="s">
        <v>897</v>
      </c>
      <c r="C171" s="21" t="s">
        <v>967</v>
      </c>
      <c r="D171" s="20">
        <v>4</v>
      </c>
      <c r="E171" s="22" t="s">
        <v>897</v>
      </c>
      <c r="F171" s="21" t="s">
        <v>967</v>
      </c>
      <c r="G171" s="19">
        <v>6</v>
      </c>
      <c r="H171" s="22" t="s">
        <v>897</v>
      </c>
      <c r="I171" s="21" t="s">
        <v>967</v>
      </c>
      <c r="J171" s="19">
        <v>12</v>
      </c>
      <c r="K171" s="22" t="s">
        <v>897</v>
      </c>
      <c r="L171" s="21" t="s">
        <v>967</v>
      </c>
      <c r="M171" s="213">
        <v>14</v>
      </c>
    </row>
    <row r="172" spans="2:13" ht="20.399999999999999" x14ac:dyDescent="0.3">
      <c r="B172" s="212" t="s">
        <v>897</v>
      </c>
      <c r="C172" s="21" t="s">
        <v>966</v>
      </c>
      <c r="D172" s="20">
        <v>1</v>
      </c>
      <c r="E172" s="22" t="s">
        <v>897</v>
      </c>
      <c r="F172" s="21" t="s">
        <v>966</v>
      </c>
      <c r="G172" s="19">
        <v>1</v>
      </c>
      <c r="H172" s="22" t="s">
        <v>897</v>
      </c>
      <c r="I172" s="21" t="s">
        <v>966</v>
      </c>
      <c r="J172" s="19">
        <v>1</v>
      </c>
      <c r="K172" s="22" t="s">
        <v>897</v>
      </c>
      <c r="L172" s="21" t="s">
        <v>966</v>
      </c>
      <c r="M172" s="213">
        <v>1</v>
      </c>
    </row>
    <row r="173" spans="2:13" ht="19.2" x14ac:dyDescent="0.3">
      <c r="B173" s="212" t="s">
        <v>897</v>
      </c>
      <c r="C173" s="21" t="s">
        <v>965</v>
      </c>
      <c r="D173" s="20">
        <v>4</v>
      </c>
      <c r="E173" s="22" t="s">
        <v>897</v>
      </c>
      <c r="F173" s="21" t="s">
        <v>965</v>
      </c>
      <c r="G173" s="19">
        <v>6</v>
      </c>
      <c r="H173" s="22" t="s">
        <v>897</v>
      </c>
      <c r="I173" s="21" t="s">
        <v>965</v>
      </c>
      <c r="J173" s="19">
        <v>12</v>
      </c>
      <c r="K173" s="22" t="s">
        <v>897</v>
      </c>
      <c r="L173" s="21" t="s">
        <v>965</v>
      </c>
      <c r="M173" s="213">
        <v>14</v>
      </c>
    </row>
    <row r="174" spans="2:13" ht="19.2" x14ac:dyDescent="0.3">
      <c r="B174" s="212" t="s">
        <v>897</v>
      </c>
      <c r="C174" s="21" t="s">
        <v>964</v>
      </c>
      <c r="D174" s="20">
        <v>4</v>
      </c>
      <c r="E174" s="22" t="s">
        <v>897</v>
      </c>
      <c r="F174" s="21" t="s">
        <v>964</v>
      </c>
      <c r="G174" s="19">
        <v>6</v>
      </c>
      <c r="H174" s="22" t="s">
        <v>897</v>
      </c>
      <c r="I174" s="21" t="s">
        <v>964</v>
      </c>
      <c r="J174" s="19">
        <v>12</v>
      </c>
      <c r="K174" s="22" t="s">
        <v>897</v>
      </c>
      <c r="L174" s="21" t="s">
        <v>964</v>
      </c>
      <c r="M174" s="213">
        <v>14</v>
      </c>
    </row>
    <row r="175" spans="2:13" ht="20.399999999999999" x14ac:dyDescent="0.3">
      <c r="B175" s="212" t="s">
        <v>897</v>
      </c>
      <c r="C175" s="21" t="s">
        <v>963</v>
      </c>
      <c r="D175" s="20">
        <v>2</v>
      </c>
      <c r="E175" s="22" t="s">
        <v>897</v>
      </c>
      <c r="F175" s="21" t="s">
        <v>963</v>
      </c>
      <c r="G175" s="19">
        <v>2</v>
      </c>
      <c r="H175" s="22" t="s">
        <v>897</v>
      </c>
      <c r="I175" s="21" t="s">
        <v>963</v>
      </c>
      <c r="J175" s="19">
        <v>3</v>
      </c>
      <c r="K175" s="22" t="s">
        <v>897</v>
      </c>
      <c r="L175" s="21" t="s">
        <v>963</v>
      </c>
      <c r="M175" s="213">
        <v>3</v>
      </c>
    </row>
    <row r="176" spans="2:13" ht="19.2" x14ac:dyDescent="0.3">
      <c r="B176" s="212" t="s">
        <v>897</v>
      </c>
      <c r="C176" s="21" t="s">
        <v>962</v>
      </c>
      <c r="D176" s="20">
        <v>4</v>
      </c>
      <c r="E176" s="22" t="s">
        <v>897</v>
      </c>
      <c r="F176" s="21" t="s">
        <v>962</v>
      </c>
      <c r="G176" s="19">
        <v>6</v>
      </c>
      <c r="H176" s="22" t="s">
        <v>897</v>
      </c>
      <c r="I176" s="21" t="s">
        <v>962</v>
      </c>
      <c r="J176" s="19">
        <v>12</v>
      </c>
      <c r="K176" s="22" t="s">
        <v>897</v>
      </c>
      <c r="L176" s="21" t="s">
        <v>962</v>
      </c>
      <c r="M176" s="213">
        <v>14</v>
      </c>
    </row>
    <row r="177" spans="2:13" ht="20.399999999999999" x14ac:dyDescent="0.3">
      <c r="B177" s="212" t="s">
        <v>897</v>
      </c>
      <c r="C177" s="21" t="s">
        <v>961</v>
      </c>
      <c r="D177" s="20">
        <v>1</v>
      </c>
      <c r="E177" s="22" t="s">
        <v>897</v>
      </c>
      <c r="F177" s="21" t="s">
        <v>961</v>
      </c>
      <c r="G177" s="19">
        <v>1</v>
      </c>
      <c r="H177" s="22" t="s">
        <v>897</v>
      </c>
      <c r="I177" s="21" t="s">
        <v>961</v>
      </c>
      <c r="J177" s="19">
        <v>1</v>
      </c>
      <c r="K177" s="22" t="s">
        <v>897</v>
      </c>
      <c r="L177" s="21" t="s">
        <v>961</v>
      </c>
      <c r="M177" s="213">
        <v>1</v>
      </c>
    </row>
    <row r="178" spans="2:13" ht="19.2" x14ac:dyDescent="0.3">
      <c r="B178" s="212" t="s">
        <v>897</v>
      </c>
      <c r="C178" s="21" t="s">
        <v>960</v>
      </c>
      <c r="D178" s="20">
        <v>4</v>
      </c>
      <c r="E178" s="22" t="s">
        <v>897</v>
      </c>
      <c r="F178" s="21" t="s">
        <v>960</v>
      </c>
      <c r="G178" s="19">
        <v>6</v>
      </c>
      <c r="H178" s="22" t="s">
        <v>897</v>
      </c>
      <c r="I178" s="21" t="s">
        <v>960</v>
      </c>
      <c r="J178" s="19">
        <v>12</v>
      </c>
      <c r="K178" s="22" t="s">
        <v>897</v>
      </c>
      <c r="L178" s="21" t="s">
        <v>960</v>
      </c>
      <c r="M178" s="213">
        <v>14</v>
      </c>
    </row>
    <row r="179" spans="2:13" ht="20.399999999999999" x14ac:dyDescent="0.3">
      <c r="B179" s="212" t="s">
        <v>897</v>
      </c>
      <c r="C179" s="21" t="s">
        <v>959</v>
      </c>
      <c r="D179" s="20">
        <v>1</v>
      </c>
      <c r="E179" s="22" t="s">
        <v>897</v>
      </c>
      <c r="F179" s="21" t="s">
        <v>959</v>
      </c>
      <c r="G179" s="19">
        <v>1</v>
      </c>
      <c r="H179" s="22" t="s">
        <v>897</v>
      </c>
      <c r="I179" s="21" t="s">
        <v>959</v>
      </c>
      <c r="J179" s="19">
        <v>1</v>
      </c>
      <c r="K179" s="22" t="s">
        <v>897</v>
      </c>
      <c r="L179" s="21" t="s">
        <v>959</v>
      </c>
      <c r="M179" s="213">
        <v>1</v>
      </c>
    </row>
    <row r="180" spans="2:13" ht="19.2" x14ac:dyDescent="0.3">
      <c r="B180" s="212" t="s">
        <v>897</v>
      </c>
      <c r="C180" s="21" t="s">
        <v>958</v>
      </c>
      <c r="D180" s="20">
        <v>4</v>
      </c>
      <c r="E180" s="22" t="s">
        <v>897</v>
      </c>
      <c r="F180" s="21" t="s">
        <v>958</v>
      </c>
      <c r="G180" s="19">
        <v>6</v>
      </c>
      <c r="H180" s="22" t="s">
        <v>897</v>
      </c>
      <c r="I180" s="21" t="s">
        <v>958</v>
      </c>
      <c r="J180" s="19">
        <v>12</v>
      </c>
      <c r="K180" s="22" t="s">
        <v>897</v>
      </c>
      <c r="L180" s="21" t="s">
        <v>958</v>
      </c>
      <c r="M180" s="213">
        <v>14</v>
      </c>
    </row>
    <row r="181" spans="2:13" ht="19.2" x14ac:dyDescent="0.3">
      <c r="B181" s="212" t="s">
        <v>897</v>
      </c>
      <c r="C181" s="21" t="s">
        <v>957</v>
      </c>
      <c r="D181" s="20">
        <v>4</v>
      </c>
      <c r="E181" s="22" t="s">
        <v>897</v>
      </c>
      <c r="F181" s="21" t="s">
        <v>957</v>
      </c>
      <c r="G181" s="19">
        <v>6</v>
      </c>
      <c r="H181" s="22" t="s">
        <v>897</v>
      </c>
      <c r="I181" s="21" t="s">
        <v>957</v>
      </c>
      <c r="J181" s="19">
        <v>12</v>
      </c>
      <c r="K181" s="22" t="s">
        <v>897</v>
      </c>
      <c r="L181" s="21" t="s">
        <v>957</v>
      </c>
      <c r="M181" s="213">
        <v>14</v>
      </c>
    </row>
    <row r="182" spans="2:13" ht="19.2" x14ac:dyDescent="0.3">
      <c r="B182" s="212" t="s">
        <v>897</v>
      </c>
      <c r="C182" s="21" t="s">
        <v>955</v>
      </c>
      <c r="D182" s="20">
        <v>4</v>
      </c>
      <c r="E182" s="22" t="s">
        <v>897</v>
      </c>
      <c r="F182" s="21" t="s">
        <v>955</v>
      </c>
      <c r="G182" s="19">
        <v>6</v>
      </c>
      <c r="H182" s="22" t="s">
        <v>897</v>
      </c>
      <c r="I182" s="21" t="s">
        <v>955</v>
      </c>
      <c r="J182" s="19">
        <v>12</v>
      </c>
      <c r="K182" s="22" t="s">
        <v>897</v>
      </c>
      <c r="L182" s="21" t="s">
        <v>955</v>
      </c>
      <c r="M182" s="213">
        <v>14</v>
      </c>
    </row>
    <row r="183" spans="2:13" ht="19.2" x14ac:dyDescent="0.3">
      <c r="B183" s="212" t="s">
        <v>897</v>
      </c>
      <c r="C183" s="21" t="s">
        <v>954</v>
      </c>
      <c r="D183" s="20">
        <v>1</v>
      </c>
      <c r="E183" s="22" t="s">
        <v>897</v>
      </c>
      <c r="F183" s="21" t="s">
        <v>954</v>
      </c>
      <c r="G183" s="19">
        <v>1</v>
      </c>
      <c r="H183" s="22" t="s">
        <v>897</v>
      </c>
      <c r="I183" s="21" t="s">
        <v>954</v>
      </c>
      <c r="J183" s="19">
        <v>1</v>
      </c>
      <c r="K183" s="22" t="s">
        <v>897</v>
      </c>
      <c r="L183" s="21" t="s">
        <v>954</v>
      </c>
      <c r="M183" s="213">
        <v>1</v>
      </c>
    </row>
    <row r="184" spans="2:13" ht="19.2" x14ac:dyDescent="0.3">
      <c r="B184" s="212" t="s">
        <v>897</v>
      </c>
      <c r="C184" s="21" t="s">
        <v>953</v>
      </c>
      <c r="D184" s="20">
        <v>4</v>
      </c>
      <c r="E184" s="22" t="s">
        <v>897</v>
      </c>
      <c r="F184" s="21" t="s">
        <v>953</v>
      </c>
      <c r="G184" s="19">
        <v>6</v>
      </c>
      <c r="H184" s="22" t="s">
        <v>897</v>
      </c>
      <c r="I184" s="21" t="s">
        <v>953</v>
      </c>
      <c r="J184" s="19">
        <v>12</v>
      </c>
      <c r="K184" s="22" t="s">
        <v>897</v>
      </c>
      <c r="L184" s="21" t="s">
        <v>953</v>
      </c>
      <c r="M184" s="213">
        <v>14</v>
      </c>
    </row>
    <row r="185" spans="2:13" ht="19.2" x14ac:dyDescent="0.3">
      <c r="B185" s="212" t="s">
        <v>897</v>
      </c>
      <c r="C185" s="21" t="s">
        <v>952</v>
      </c>
      <c r="D185" s="20">
        <v>4</v>
      </c>
      <c r="E185" s="22" t="s">
        <v>897</v>
      </c>
      <c r="F185" s="21" t="s">
        <v>952</v>
      </c>
      <c r="G185" s="19">
        <v>6</v>
      </c>
      <c r="H185" s="22" t="s">
        <v>897</v>
      </c>
      <c r="I185" s="21" t="s">
        <v>952</v>
      </c>
      <c r="J185" s="19">
        <v>12</v>
      </c>
      <c r="K185" s="22" t="s">
        <v>897</v>
      </c>
      <c r="L185" s="21" t="s">
        <v>952</v>
      </c>
      <c r="M185" s="213">
        <v>14</v>
      </c>
    </row>
    <row r="186" spans="2:13" ht="20.399999999999999" x14ac:dyDescent="0.3">
      <c r="B186" s="212" t="s">
        <v>897</v>
      </c>
      <c r="C186" s="21" t="s">
        <v>951</v>
      </c>
      <c r="D186" s="20">
        <v>1</v>
      </c>
      <c r="E186" s="22" t="s">
        <v>897</v>
      </c>
      <c r="F186" s="21" t="s">
        <v>951</v>
      </c>
      <c r="G186" s="19">
        <v>1</v>
      </c>
      <c r="H186" s="22" t="s">
        <v>897</v>
      </c>
      <c r="I186" s="21" t="s">
        <v>951</v>
      </c>
      <c r="J186" s="19">
        <v>1</v>
      </c>
      <c r="K186" s="22" t="s">
        <v>897</v>
      </c>
      <c r="L186" s="21" t="s">
        <v>951</v>
      </c>
      <c r="M186" s="213">
        <v>1</v>
      </c>
    </row>
    <row r="187" spans="2:13" ht="19.2" x14ac:dyDescent="0.3">
      <c r="B187" s="212" t="s">
        <v>897</v>
      </c>
      <c r="C187" s="21" t="s">
        <v>950</v>
      </c>
      <c r="D187" s="20">
        <v>4</v>
      </c>
      <c r="E187" s="22" t="s">
        <v>897</v>
      </c>
      <c r="F187" s="21" t="s">
        <v>950</v>
      </c>
      <c r="G187" s="19">
        <v>6</v>
      </c>
      <c r="H187" s="22" t="s">
        <v>897</v>
      </c>
      <c r="I187" s="21" t="s">
        <v>950</v>
      </c>
      <c r="J187" s="19">
        <v>12</v>
      </c>
      <c r="K187" s="22" t="s">
        <v>897</v>
      </c>
      <c r="L187" s="21" t="s">
        <v>950</v>
      </c>
      <c r="M187" s="213">
        <v>14</v>
      </c>
    </row>
    <row r="188" spans="2:13" ht="30" x14ac:dyDescent="0.3">
      <c r="B188" s="212" t="s">
        <v>897</v>
      </c>
      <c r="C188" s="21" t="s">
        <v>949</v>
      </c>
      <c r="D188" s="20">
        <v>4</v>
      </c>
      <c r="E188" s="22" t="s">
        <v>897</v>
      </c>
      <c r="F188" s="21" t="s">
        <v>949</v>
      </c>
      <c r="G188" s="19">
        <v>6</v>
      </c>
      <c r="H188" s="22" t="s">
        <v>897</v>
      </c>
      <c r="I188" s="21" t="s">
        <v>949</v>
      </c>
      <c r="J188" s="19">
        <v>12</v>
      </c>
      <c r="K188" s="22" t="s">
        <v>897</v>
      </c>
      <c r="L188" s="21" t="s">
        <v>949</v>
      </c>
      <c r="M188" s="213">
        <v>14</v>
      </c>
    </row>
    <row r="189" spans="2:13" ht="30" x14ac:dyDescent="0.3">
      <c r="B189" s="212" t="s">
        <v>897</v>
      </c>
      <c r="C189" s="21" t="s">
        <v>948</v>
      </c>
      <c r="D189" s="20">
        <v>4</v>
      </c>
      <c r="E189" s="22" t="s">
        <v>897</v>
      </c>
      <c r="F189" s="21" t="s">
        <v>948</v>
      </c>
      <c r="G189" s="19">
        <v>6</v>
      </c>
      <c r="H189" s="22" t="s">
        <v>897</v>
      </c>
      <c r="I189" s="21" t="s">
        <v>948</v>
      </c>
      <c r="J189" s="19">
        <v>12</v>
      </c>
      <c r="K189" s="22" t="s">
        <v>897</v>
      </c>
      <c r="L189" s="21" t="s">
        <v>948</v>
      </c>
      <c r="M189" s="213">
        <v>14</v>
      </c>
    </row>
    <row r="190" spans="2:13" ht="20.399999999999999" x14ac:dyDescent="0.3">
      <c r="B190" s="212" t="s">
        <v>897</v>
      </c>
      <c r="C190" s="21" t="s">
        <v>947</v>
      </c>
      <c r="D190" s="20">
        <v>1</v>
      </c>
      <c r="E190" s="22" t="s">
        <v>897</v>
      </c>
      <c r="F190" s="21" t="s">
        <v>947</v>
      </c>
      <c r="G190" s="19">
        <v>1</v>
      </c>
      <c r="H190" s="22" t="s">
        <v>897</v>
      </c>
      <c r="I190" s="21" t="s">
        <v>947</v>
      </c>
      <c r="J190" s="19">
        <v>1</v>
      </c>
      <c r="K190" s="22" t="s">
        <v>897</v>
      </c>
      <c r="L190" s="21" t="s">
        <v>947</v>
      </c>
      <c r="M190" s="213">
        <v>1</v>
      </c>
    </row>
    <row r="191" spans="2:13" ht="20.399999999999999" x14ac:dyDescent="0.3">
      <c r="B191" s="212" t="s">
        <v>897</v>
      </c>
      <c r="C191" s="21" t="s">
        <v>946</v>
      </c>
      <c r="D191" s="20">
        <v>1</v>
      </c>
      <c r="E191" s="22" t="s">
        <v>897</v>
      </c>
      <c r="F191" s="21" t="s">
        <v>946</v>
      </c>
      <c r="G191" s="19">
        <v>1</v>
      </c>
      <c r="H191" s="22" t="s">
        <v>897</v>
      </c>
      <c r="I191" s="21" t="s">
        <v>946</v>
      </c>
      <c r="J191" s="19">
        <v>1</v>
      </c>
      <c r="K191" s="22" t="s">
        <v>897</v>
      </c>
      <c r="L191" s="21" t="s">
        <v>946</v>
      </c>
      <c r="M191" s="213">
        <v>1</v>
      </c>
    </row>
    <row r="192" spans="2:13" ht="20.399999999999999" x14ac:dyDescent="0.3">
      <c r="B192" s="212" t="s">
        <v>897</v>
      </c>
      <c r="C192" s="21" t="s">
        <v>945</v>
      </c>
      <c r="D192" s="20">
        <v>4</v>
      </c>
      <c r="E192" s="22" t="s">
        <v>897</v>
      </c>
      <c r="F192" s="21" t="s">
        <v>945</v>
      </c>
      <c r="G192" s="19">
        <v>6</v>
      </c>
      <c r="H192" s="22" t="s">
        <v>897</v>
      </c>
      <c r="I192" s="21" t="s">
        <v>945</v>
      </c>
      <c r="J192" s="19">
        <v>12</v>
      </c>
      <c r="K192" s="22" t="s">
        <v>897</v>
      </c>
      <c r="L192" s="21" t="s">
        <v>945</v>
      </c>
      <c r="M192" s="213">
        <v>14</v>
      </c>
    </row>
    <row r="193" spans="2:13" ht="20.399999999999999" x14ac:dyDescent="0.3">
      <c r="B193" s="212" t="s">
        <v>897</v>
      </c>
      <c r="C193" s="21" t="s">
        <v>943</v>
      </c>
      <c r="D193" s="20">
        <v>4</v>
      </c>
      <c r="E193" s="22" t="s">
        <v>897</v>
      </c>
      <c r="F193" s="21" t="s">
        <v>943</v>
      </c>
      <c r="G193" s="19">
        <v>6</v>
      </c>
      <c r="H193" s="22" t="s">
        <v>897</v>
      </c>
      <c r="I193" s="21" t="s">
        <v>943</v>
      </c>
      <c r="J193" s="19">
        <v>12</v>
      </c>
      <c r="K193" s="22" t="s">
        <v>897</v>
      </c>
      <c r="L193" s="21" t="s">
        <v>943</v>
      </c>
      <c r="M193" s="213">
        <v>14</v>
      </c>
    </row>
    <row r="194" spans="2:13" ht="20.399999999999999" x14ac:dyDescent="0.3">
      <c r="B194" s="212" t="s">
        <v>897</v>
      </c>
      <c r="C194" s="21" t="s">
        <v>942</v>
      </c>
      <c r="D194" s="20">
        <v>2</v>
      </c>
      <c r="E194" s="22" t="s">
        <v>897</v>
      </c>
      <c r="F194" s="21" t="s">
        <v>942</v>
      </c>
      <c r="G194" s="19">
        <v>3</v>
      </c>
      <c r="H194" s="22" t="s">
        <v>897</v>
      </c>
      <c r="I194" s="21" t="s">
        <v>942</v>
      </c>
      <c r="J194" s="19">
        <v>6</v>
      </c>
      <c r="K194" s="22" t="s">
        <v>897</v>
      </c>
      <c r="L194" s="21" t="s">
        <v>942</v>
      </c>
      <c r="M194" s="213">
        <v>7</v>
      </c>
    </row>
    <row r="195" spans="2:13" ht="30" x14ac:dyDescent="0.3">
      <c r="B195" s="212" t="s">
        <v>897</v>
      </c>
      <c r="C195" s="21" t="s">
        <v>941</v>
      </c>
      <c r="D195" s="20">
        <v>2</v>
      </c>
      <c r="E195" s="22" t="s">
        <v>897</v>
      </c>
      <c r="F195" s="21" t="s">
        <v>941</v>
      </c>
      <c r="G195" s="19">
        <v>3</v>
      </c>
      <c r="H195" s="22" t="s">
        <v>897</v>
      </c>
      <c r="I195" s="21" t="s">
        <v>941</v>
      </c>
      <c r="J195" s="19">
        <v>6</v>
      </c>
      <c r="K195" s="22" t="s">
        <v>897</v>
      </c>
      <c r="L195" s="21" t="s">
        <v>941</v>
      </c>
      <c r="M195" s="213">
        <v>7</v>
      </c>
    </row>
    <row r="196" spans="2:13" ht="20.399999999999999" x14ac:dyDescent="0.3">
      <c r="B196" s="212" t="s">
        <v>897</v>
      </c>
      <c r="C196" s="21" t="s">
        <v>940</v>
      </c>
      <c r="D196" s="20">
        <v>1</v>
      </c>
      <c r="E196" s="22" t="s">
        <v>897</v>
      </c>
      <c r="F196" s="21" t="s">
        <v>940</v>
      </c>
      <c r="G196" s="19">
        <v>1</v>
      </c>
      <c r="H196" s="22" t="s">
        <v>897</v>
      </c>
      <c r="I196" s="21" t="s">
        <v>940</v>
      </c>
      <c r="J196" s="19">
        <v>1</v>
      </c>
      <c r="K196" s="22" t="s">
        <v>897</v>
      </c>
      <c r="L196" s="21" t="s">
        <v>940</v>
      </c>
      <c r="M196" s="213">
        <v>1</v>
      </c>
    </row>
    <row r="197" spans="2:13" ht="20.399999999999999" x14ac:dyDescent="0.3">
      <c r="B197" s="212" t="s">
        <v>897</v>
      </c>
      <c r="C197" s="21" t="s">
        <v>939</v>
      </c>
      <c r="D197" s="20">
        <v>2</v>
      </c>
      <c r="E197" s="22" t="s">
        <v>897</v>
      </c>
      <c r="F197" s="21" t="s">
        <v>939</v>
      </c>
      <c r="G197" s="19">
        <v>3</v>
      </c>
      <c r="H197" s="22" t="s">
        <v>897</v>
      </c>
      <c r="I197" s="21" t="s">
        <v>939</v>
      </c>
      <c r="J197" s="19">
        <v>6</v>
      </c>
      <c r="K197" s="22" t="s">
        <v>897</v>
      </c>
      <c r="L197" s="21" t="s">
        <v>939</v>
      </c>
      <c r="M197" s="213">
        <v>7</v>
      </c>
    </row>
    <row r="198" spans="2:13" ht="20.399999999999999" x14ac:dyDescent="0.3">
      <c r="B198" s="212" t="s">
        <v>897</v>
      </c>
      <c r="C198" s="21" t="s">
        <v>938</v>
      </c>
      <c r="D198" s="20">
        <v>8</v>
      </c>
      <c r="E198" s="22" t="s">
        <v>897</v>
      </c>
      <c r="F198" s="21" t="s">
        <v>938</v>
      </c>
      <c r="G198" s="19">
        <v>12</v>
      </c>
      <c r="H198" s="22" t="s">
        <v>897</v>
      </c>
      <c r="I198" s="21" t="s">
        <v>938</v>
      </c>
      <c r="J198" s="19">
        <v>24</v>
      </c>
      <c r="K198" s="22" t="s">
        <v>897</v>
      </c>
      <c r="L198" s="21" t="s">
        <v>938</v>
      </c>
      <c r="M198" s="213">
        <v>28</v>
      </c>
    </row>
    <row r="199" spans="2:13" ht="30" x14ac:dyDescent="0.3">
      <c r="B199" s="212" t="s">
        <v>897</v>
      </c>
      <c r="C199" s="21" t="s">
        <v>937</v>
      </c>
      <c r="D199" s="20">
        <v>2</v>
      </c>
      <c r="E199" s="22" t="s">
        <v>897</v>
      </c>
      <c r="F199" s="21" t="s">
        <v>937</v>
      </c>
      <c r="G199" s="19">
        <v>3</v>
      </c>
      <c r="H199" s="22" t="s">
        <v>897</v>
      </c>
      <c r="I199" s="21" t="s">
        <v>937</v>
      </c>
      <c r="J199" s="19">
        <v>6</v>
      </c>
      <c r="K199" s="22" t="s">
        <v>897</v>
      </c>
      <c r="L199" s="21" t="s">
        <v>937</v>
      </c>
      <c r="M199" s="213">
        <v>7</v>
      </c>
    </row>
    <row r="200" spans="2:13" ht="20.399999999999999" x14ac:dyDescent="0.3">
      <c r="B200" s="212" t="s">
        <v>897</v>
      </c>
      <c r="C200" s="21" t="s">
        <v>936</v>
      </c>
      <c r="D200" s="20">
        <v>2</v>
      </c>
      <c r="E200" s="22" t="s">
        <v>897</v>
      </c>
      <c r="F200" s="21" t="s">
        <v>936</v>
      </c>
      <c r="G200" s="19">
        <v>2</v>
      </c>
      <c r="H200" s="22" t="s">
        <v>897</v>
      </c>
      <c r="I200" s="21" t="s">
        <v>936</v>
      </c>
      <c r="J200" s="19">
        <v>3</v>
      </c>
      <c r="K200" s="22" t="s">
        <v>897</v>
      </c>
      <c r="L200" s="21" t="s">
        <v>936</v>
      </c>
      <c r="M200" s="213">
        <v>3</v>
      </c>
    </row>
    <row r="201" spans="2:13" ht="30" x14ac:dyDescent="0.3">
      <c r="B201" s="212" t="s">
        <v>897</v>
      </c>
      <c r="C201" s="21" t="s">
        <v>935</v>
      </c>
      <c r="D201" s="20">
        <v>2</v>
      </c>
      <c r="E201" s="22" t="s">
        <v>897</v>
      </c>
      <c r="F201" s="21" t="s">
        <v>935</v>
      </c>
      <c r="G201" s="19">
        <v>3</v>
      </c>
      <c r="H201" s="22" t="s">
        <v>897</v>
      </c>
      <c r="I201" s="21" t="s">
        <v>935</v>
      </c>
      <c r="J201" s="19">
        <v>6</v>
      </c>
      <c r="K201" s="22" t="s">
        <v>897</v>
      </c>
      <c r="L201" s="21" t="s">
        <v>935</v>
      </c>
      <c r="M201" s="213">
        <v>7</v>
      </c>
    </row>
    <row r="202" spans="2:13" ht="30" x14ac:dyDescent="0.3">
      <c r="B202" s="212" t="s">
        <v>897</v>
      </c>
      <c r="C202" s="21" t="s">
        <v>934</v>
      </c>
      <c r="D202" s="20">
        <v>2</v>
      </c>
      <c r="E202" s="22" t="s">
        <v>897</v>
      </c>
      <c r="F202" s="21" t="s">
        <v>934</v>
      </c>
      <c r="G202" s="19">
        <v>3</v>
      </c>
      <c r="H202" s="22" t="s">
        <v>897</v>
      </c>
      <c r="I202" s="21" t="s">
        <v>934</v>
      </c>
      <c r="J202" s="19">
        <v>6</v>
      </c>
      <c r="K202" s="22" t="s">
        <v>897</v>
      </c>
      <c r="L202" s="21" t="s">
        <v>934</v>
      </c>
      <c r="M202" s="213">
        <v>7</v>
      </c>
    </row>
    <row r="203" spans="2:13" ht="39.6" x14ac:dyDescent="0.3">
      <c r="B203" s="212" t="s">
        <v>897</v>
      </c>
      <c r="C203" s="21" t="s">
        <v>933</v>
      </c>
      <c r="D203" s="20">
        <v>2</v>
      </c>
      <c r="E203" s="22" t="s">
        <v>897</v>
      </c>
      <c r="F203" s="21" t="s">
        <v>933</v>
      </c>
      <c r="G203" s="19">
        <v>3</v>
      </c>
      <c r="H203" s="22" t="s">
        <v>897</v>
      </c>
      <c r="I203" s="21" t="s">
        <v>933</v>
      </c>
      <c r="J203" s="19">
        <v>6</v>
      </c>
      <c r="K203" s="22" t="s">
        <v>897</v>
      </c>
      <c r="L203" s="21" t="s">
        <v>933</v>
      </c>
      <c r="M203" s="213">
        <v>7</v>
      </c>
    </row>
    <row r="204" spans="2:13" ht="39.6" x14ac:dyDescent="0.3">
      <c r="B204" s="212" t="s">
        <v>897</v>
      </c>
      <c r="C204" s="21" t="s">
        <v>931</v>
      </c>
      <c r="D204" s="20">
        <v>2</v>
      </c>
      <c r="E204" s="22" t="s">
        <v>897</v>
      </c>
      <c r="F204" s="21" t="s">
        <v>931</v>
      </c>
      <c r="G204" s="19">
        <v>3</v>
      </c>
      <c r="H204" s="22" t="s">
        <v>897</v>
      </c>
      <c r="I204" s="21" t="s">
        <v>931</v>
      </c>
      <c r="J204" s="19">
        <v>6</v>
      </c>
      <c r="K204" s="22" t="s">
        <v>897</v>
      </c>
      <c r="L204" s="21" t="s">
        <v>931</v>
      </c>
      <c r="M204" s="213">
        <v>7</v>
      </c>
    </row>
    <row r="205" spans="2:13" ht="19.2" x14ac:dyDescent="0.3">
      <c r="B205" s="212" t="s">
        <v>897</v>
      </c>
      <c r="C205" s="21" t="s">
        <v>929</v>
      </c>
      <c r="D205" s="20">
        <v>2</v>
      </c>
      <c r="E205" s="22" t="s">
        <v>897</v>
      </c>
      <c r="F205" s="21" t="s">
        <v>929</v>
      </c>
      <c r="G205" s="19">
        <v>3</v>
      </c>
      <c r="H205" s="22" t="s">
        <v>897</v>
      </c>
      <c r="I205" s="21" t="s">
        <v>929</v>
      </c>
      <c r="J205" s="19">
        <v>6</v>
      </c>
      <c r="K205" s="22" t="s">
        <v>897</v>
      </c>
      <c r="L205" s="21" t="s">
        <v>929</v>
      </c>
      <c r="M205" s="213">
        <v>7</v>
      </c>
    </row>
    <row r="206" spans="2:13" ht="20.399999999999999" x14ac:dyDescent="0.3">
      <c r="B206" s="212" t="s">
        <v>897</v>
      </c>
      <c r="C206" s="21" t="s">
        <v>928</v>
      </c>
      <c r="D206" s="20">
        <v>2</v>
      </c>
      <c r="E206" s="22" t="s">
        <v>897</v>
      </c>
      <c r="F206" s="21" t="s">
        <v>928</v>
      </c>
      <c r="G206" s="19">
        <v>3</v>
      </c>
      <c r="H206" s="22" t="s">
        <v>897</v>
      </c>
      <c r="I206" s="21" t="s">
        <v>928</v>
      </c>
      <c r="J206" s="19">
        <v>6</v>
      </c>
      <c r="K206" s="22" t="s">
        <v>897</v>
      </c>
      <c r="L206" s="21" t="s">
        <v>928</v>
      </c>
      <c r="M206" s="213">
        <v>7</v>
      </c>
    </row>
    <row r="207" spans="2:13" ht="19.2" x14ac:dyDescent="0.3">
      <c r="B207" s="212" t="s">
        <v>897</v>
      </c>
      <c r="C207" s="21" t="s">
        <v>927</v>
      </c>
      <c r="D207" s="20">
        <v>2</v>
      </c>
      <c r="E207" s="22" t="s">
        <v>897</v>
      </c>
      <c r="F207" s="21" t="s">
        <v>927</v>
      </c>
      <c r="G207" s="19">
        <v>3</v>
      </c>
      <c r="H207" s="22" t="s">
        <v>897</v>
      </c>
      <c r="I207" s="21" t="s">
        <v>927</v>
      </c>
      <c r="J207" s="19">
        <v>6</v>
      </c>
      <c r="K207" s="22" t="s">
        <v>897</v>
      </c>
      <c r="L207" s="21" t="s">
        <v>927</v>
      </c>
      <c r="M207" s="213">
        <v>7</v>
      </c>
    </row>
    <row r="208" spans="2:13" ht="20.399999999999999" x14ac:dyDescent="0.3">
      <c r="B208" s="212" t="s">
        <v>897</v>
      </c>
      <c r="C208" s="21" t="s">
        <v>925</v>
      </c>
      <c r="D208" s="20">
        <v>2</v>
      </c>
      <c r="E208" s="22" t="s">
        <v>897</v>
      </c>
      <c r="F208" s="21" t="s">
        <v>925</v>
      </c>
      <c r="G208" s="19">
        <v>3</v>
      </c>
      <c r="H208" s="22" t="s">
        <v>897</v>
      </c>
      <c r="I208" s="21" t="s">
        <v>925</v>
      </c>
      <c r="J208" s="19">
        <v>6</v>
      </c>
      <c r="K208" s="22" t="s">
        <v>897</v>
      </c>
      <c r="L208" s="21" t="s">
        <v>925</v>
      </c>
      <c r="M208" s="213">
        <v>7</v>
      </c>
    </row>
    <row r="209" spans="2:13" ht="20.399999999999999" x14ac:dyDescent="0.3">
      <c r="B209" s="212" t="s">
        <v>897</v>
      </c>
      <c r="C209" s="21" t="s">
        <v>923</v>
      </c>
      <c r="D209" s="20">
        <v>2</v>
      </c>
      <c r="E209" s="22" t="s">
        <v>897</v>
      </c>
      <c r="F209" s="21" t="s">
        <v>923</v>
      </c>
      <c r="G209" s="19">
        <v>3</v>
      </c>
      <c r="H209" s="22" t="s">
        <v>897</v>
      </c>
      <c r="I209" s="21" t="s">
        <v>923</v>
      </c>
      <c r="J209" s="19">
        <v>6</v>
      </c>
      <c r="K209" s="22" t="s">
        <v>897</v>
      </c>
      <c r="L209" s="21" t="s">
        <v>923</v>
      </c>
      <c r="M209" s="213">
        <v>7</v>
      </c>
    </row>
    <row r="210" spans="2:13" ht="30" x14ac:dyDescent="0.3">
      <c r="B210" s="212" t="s">
        <v>897</v>
      </c>
      <c r="C210" s="21" t="s">
        <v>922</v>
      </c>
      <c r="D210" s="20">
        <v>1</v>
      </c>
      <c r="E210" s="22" t="s">
        <v>897</v>
      </c>
      <c r="F210" s="21" t="s">
        <v>922</v>
      </c>
      <c r="G210" s="19">
        <v>2</v>
      </c>
      <c r="H210" s="22" t="s">
        <v>897</v>
      </c>
      <c r="I210" s="21" t="s">
        <v>922</v>
      </c>
      <c r="J210" s="19">
        <v>4</v>
      </c>
      <c r="K210" s="22" t="s">
        <v>897</v>
      </c>
      <c r="L210" s="21" t="s">
        <v>922</v>
      </c>
      <c r="M210" s="213">
        <v>5</v>
      </c>
    </row>
    <row r="211" spans="2:13" ht="30" x14ac:dyDescent="0.3">
      <c r="B211" s="212" t="s">
        <v>897</v>
      </c>
      <c r="C211" s="21" t="s">
        <v>921</v>
      </c>
      <c r="D211" s="20">
        <v>2</v>
      </c>
      <c r="E211" s="22" t="s">
        <v>897</v>
      </c>
      <c r="F211" s="21" t="s">
        <v>921</v>
      </c>
      <c r="G211" s="19">
        <v>3</v>
      </c>
      <c r="H211" s="22" t="s">
        <v>897</v>
      </c>
      <c r="I211" s="21" t="s">
        <v>921</v>
      </c>
      <c r="J211" s="19">
        <v>6</v>
      </c>
      <c r="K211" s="22" t="s">
        <v>897</v>
      </c>
      <c r="L211" s="21" t="s">
        <v>921</v>
      </c>
      <c r="M211" s="213">
        <v>7</v>
      </c>
    </row>
    <row r="212" spans="2:13" ht="20.399999999999999" x14ac:dyDescent="0.3">
      <c r="B212" s="212" t="s">
        <v>897</v>
      </c>
      <c r="C212" s="21" t="s">
        <v>920</v>
      </c>
      <c r="D212" s="20">
        <v>2</v>
      </c>
      <c r="E212" s="22" t="s">
        <v>897</v>
      </c>
      <c r="F212" s="21" t="s">
        <v>920</v>
      </c>
      <c r="G212" s="19">
        <v>4</v>
      </c>
      <c r="H212" s="22" t="s">
        <v>897</v>
      </c>
      <c r="I212" s="21" t="s">
        <v>920</v>
      </c>
      <c r="J212" s="19">
        <v>7</v>
      </c>
      <c r="K212" s="22" t="s">
        <v>897</v>
      </c>
      <c r="L212" s="21" t="s">
        <v>920</v>
      </c>
      <c r="M212" s="213">
        <v>9</v>
      </c>
    </row>
    <row r="213" spans="2:13" ht="19.2" x14ac:dyDescent="0.3">
      <c r="B213" s="212" t="s">
        <v>897</v>
      </c>
      <c r="C213" s="21" t="s">
        <v>919</v>
      </c>
      <c r="D213" s="20">
        <v>2</v>
      </c>
      <c r="E213" s="22" t="s">
        <v>897</v>
      </c>
      <c r="F213" s="21" t="s">
        <v>919</v>
      </c>
      <c r="G213" s="19">
        <v>3</v>
      </c>
      <c r="H213" s="22" t="s">
        <v>897</v>
      </c>
      <c r="I213" s="21" t="s">
        <v>919</v>
      </c>
      <c r="J213" s="19">
        <v>6</v>
      </c>
      <c r="K213" s="22" t="s">
        <v>897</v>
      </c>
      <c r="L213" s="21" t="s">
        <v>919</v>
      </c>
      <c r="M213" s="213">
        <v>7</v>
      </c>
    </row>
    <row r="214" spans="2:13" ht="20.399999999999999" x14ac:dyDescent="0.3">
      <c r="B214" s="212" t="s">
        <v>897</v>
      </c>
      <c r="C214" s="21" t="s">
        <v>918</v>
      </c>
      <c r="D214" s="20">
        <v>1</v>
      </c>
      <c r="E214" s="22" t="s">
        <v>897</v>
      </c>
      <c r="F214" s="21" t="s">
        <v>918</v>
      </c>
      <c r="G214" s="19">
        <v>1</v>
      </c>
      <c r="H214" s="22" t="s">
        <v>897</v>
      </c>
      <c r="I214" s="21" t="s">
        <v>918</v>
      </c>
      <c r="J214" s="19">
        <v>1</v>
      </c>
      <c r="K214" s="22" t="s">
        <v>897</v>
      </c>
      <c r="L214" s="21" t="s">
        <v>918</v>
      </c>
      <c r="M214" s="213">
        <v>2</v>
      </c>
    </row>
    <row r="215" spans="2:13" ht="39.6" x14ac:dyDescent="0.3">
      <c r="B215" s="212" t="s">
        <v>897</v>
      </c>
      <c r="C215" s="21" t="s">
        <v>917</v>
      </c>
      <c r="D215" s="20">
        <v>1</v>
      </c>
      <c r="E215" s="22" t="s">
        <v>897</v>
      </c>
      <c r="F215" s="21" t="s">
        <v>917</v>
      </c>
      <c r="G215" s="19">
        <v>1</v>
      </c>
      <c r="H215" s="22" t="s">
        <v>897</v>
      </c>
      <c r="I215" s="21" t="s">
        <v>917</v>
      </c>
      <c r="J215" s="19">
        <v>1</v>
      </c>
      <c r="K215" s="22" t="s">
        <v>897</v>
      </c>
      <c r="L215" s="21" t="s">
        <v>917</v>
      </c>
      <c r="M215" s="213">
        <v>2</v>
      </c>
    </row>
    <row r="216" spans="2:13" ht="39.6" x14ac:dyDescent="0.3">
      <c r="B216" s="212" t="s">
        <v>897</v>
      </c>
      <c r="C216" s="21" t="s">
        <v>915</v>
      </c>
      <c r="D216" s="20">
        <v>1</v>
      </c>
      <c r="E216" s="22" t="s">
        <v>897</v>
      </c>
      <c r="F216" s="21" t="s">
        <v>915</v>
      </c>
      <c r="G216" s="19">
        <v>1</v>
      </c>
      <c r="H216" s="22" t="s">
        <v>897</v>
      </c>
      <c r="I216" s="21" t="s">
        <v>915</v>
      </c>
      <c r="J216" s="19">
        <v>1</v>
      </c>
      <c r="K216" s="22" t="s">
        <v>897</v>
      </c>
      <c r="L216" s="21" t="s">
        <v>915</v>
      </c>
      <c r="M216" s="213">
        <v>2</v>
      </c>
    </row>
    <row r="217" spans="2:13" ht="39.6" x14ac:dyDescent="0.3">
      <c r="B217" s="212" t="s">
        <v>897</v>
      </c>
      <c r="C217" s="21" t="s">
        <v>914</v>
      </c>
      <c r="D217" s="20">
        <v>1</v>
      </c>
      <c r="E217" s="22" t="s">
        <v>897</v>
      </c>
      <c r="F217" s="21" t="s">
        <v>914</v>
      </c>
      <c r="G217" s="19">
        <v>1</v>
      </c>
      <c r="H217" s="22" t="s">
        <v>897</v>
      </c>
      <c r="I217" s="21" t="s">
        <v>914</v>
      </c>
      <c r="J217" s="19">
        <v>1</v>
      </c>
      <c r="K217" s="22" t="s">
        <v>897</v>
      </c>
      <c r="L217" s="21" t="s">
        <v>914</v>
      </c>
      <c r="M217" s="213">
        <v>2</v>
      </c>
    </row>
    <row r="218" spans="2:13" ht="30" x14ac:dyDescent="0.3">
      <c r="B218" s="212" t="s">
        <v>897</v>
      </c>
      <c r="C218" s="21" t="s">
        <v>912</v>
      </c>
      <c r="D218" s="20">
        <v>1</v>
      </c>
      <c r="E218" s="22" t="s">
        <v>897</v>
      </c>
      <c r="F218" s="21" t="s">
        <v>912</v>
      </c>
      <c r="G218" s="19">
        <v>1</v>
      </c>
      <c r="H218" s="22" t="s">
        <v>897</v>
      </c>
      <c r="I218" s="21" t="s">
        <v>912</v>
      </c>
      <c r="J218" s="19">
        <v>1</v>
      </c>
      <c r="K218" s="22" t="s">
        <v>897</v>
      </c>
      <c r="L218" s="21" t="s">
        <v>912</v>
      </c>
      <c r="M218" s="213">
        <v>2</v>
      </c>
    </row>
    <row r="219" spans="2:13" ht="30" x14ac:dyDescent="0.3">
      <c r="B219" s="212" t="s">
        <v>897</v>
      </c>
      <c r="C219" s="21" t="s">
        <v>910</v>
      </c>
      <c r="D219" s="20">
        <v>1</v>
      </c>
      <c r="E219" s="22" t="s">
        <v>897</v>
      </c>
      <c r="F219" s="21" t="s">
        <v>910</v>
      </c>
      <c r="G219" s="19">
        <v>1</v>
      </c>
      <c r="H219" s="22" t="s">
        <v>897</v>
      </c>
      <c r="I219" s="21" t="s">
        <v>910</v>
      </c>
      <c r="J219" s="19">
        <v>1</v>
      </c>
      <c r="K219" s="22" t="s">
        <v>897</v>
      </c>
      <c r="L219" s="21" t="s">
        <v>910</v>
      </c>
      <c r="M219" s="213">
        <v>2</v>
      </c>
    </row>
    <row r="220" spans="2:13" ht="19.2" x14ac:dyDescent="0.3">
      <c r="B220" s="212" t="s">
        <v>897</v>
      </c>
      <c r="C220" s="21" t="s">
        <v>909</v>
      </c>
      <c r="D220" s="20">
        <v>1</v>
      </c>
      <c r="E220" s="22" t="s">
        <v>897</v>
      </c>
      <c r="F220" s="21" t="s">
        <v>909</v>
      </c>
      <c r="G220" s="19">
        <v>1</v>
      </c>
      <c r="H220" s="22" t="s">
        <v>897</v>
      </c>
      <c r="I220" s="21" t="s">
        <v>909</v>
      </c>
      <c r="J220" s="19">
        <v>1</v>
      </c>
      <c r="K220" s="22" t="s">
        <v>897</v>
      </c>
      <c r="L220" s="21" t="s">
        <v>909</v>
      </c>
      <c r="M220" s="213">
        <v>1</v>
      </c>
    </row>
    <row r="221" spans="2:13" ht="20.399999999999999" x14ac:dyDescent="0.3">
      <c r="B221" s="212" t="s">
        <v>897</v>
      </c>
      <c r="C221" s="21" t="s">
        <v>906</v>
      </c>
      <c r="D221" s="20">
        <v>4</v>
      </c>
      <c r="E221" s="22" t="s">
        <v>897</v>
      </c>
      <c r="F221" s="21" t="s">
        <v>906</v>
      </c>
      <c r="G221" s="19">
        <v>8</v>
      </c>
      <c r="H221" s="22" t="s">
        <v>897</v>
      </c>
      <c r="I221" s="21" t="s">
        <v>906</v>
      </c>
      <c r="J221" s="19">
        <v>14</v>
      </c>
      <c r="K221" s="22" t="s">
        <v>897</v>
      </c>
      <c r="L221" s="21" t="s">
        <v>906</v>
      </c>
      <c r="M221" s="213">
        <v>18</v>
      </c>
    </row>
    <row r="222" spans="2:13" ht="20.399999999999999" x14ac:dyDescent="0.3">
      <c r="B222" s="214" t="s">
        <v>897</v>
      </c>
      <c r="C222" s="17" t="s">
        <v>905</v>
      </c>
      <c r="D222" s="180">
        <v>4</v>
      </c>
      <c r="E222" s="18" t="s">
        <v>897</v>
      </c>
      <c r="F222" s="17" t="s">
        <v>905</v>
      </c>
      <c r="G222" s="181">
        <v>8</v>
      </c>
      <c r="H222" s="18" t="s">
        <v>897</v>
      </c>
      <c r="I222" s="17" t="s">
        <v>905</v>
      </c>
      <c r="J222" s="181">
        <v>14</v>
      </c>
      <c r="K222" s="22" t="s">
        <v>897</v>
      </c>
      <c r="L222" s="21" t="s">
        <v>905</v>
      </c>
      <c r="M222" s="213">
        <v>18</v>
      </c>
    </row>
    <row r="223" spans="2:13" ht="20.399999999999999" x14ac:dyDescent="0.3">
      <c r="B223" s="215" t="s">
        <v>897</v>
      </c>
      <c r="C223" s="186" t="s">
        <v>904</v>
      </c>
      <c r="D223" s="187">
        <v>4</v>
      </c>
      <c r="E223" s="188" t="s">
        <v>897</v>
      </c>
      <c r="F223" s="186" t="s">
        <v>904</v>
      </c>
      <c r="G223" s="189">
        <v>8</v>
      </c>
      <c r="H223" s="188" t="s">
        <v>897</v>
      </c>
      <c r="I223" s="186" t="s">
        <v>904</v>
      </c>
      <c r="J223" s="190">
        <v>14</v>
      </c>
      <c r="K223" s="179" t="s">
        <v>897</v>
      </c>
      <c r="L223" s="21" t="s">
        <v>904</v>
      </c>
      <c r="M223" s="213">
        <v>18</v>
      </c>
    </row>
    <row r="224" spans="2:13" ht="20.399999999999999" x14ac:dyDescent="0.3">
      <c r="B224" s="212" t="s">
        <v>897</v>
      </c>
      <c r="C224" s="21" t="s">
        <v>903</v>
      </c>
      <c r="D224" s="20">
        <v>2</v>
      </c>
      <c r="E224" s="22" t="s">
        <v>897</v>
      </c>
      <c r="F224" s="21" t="s">
        <v>903</v>
      </c>
      <c r="G224" s="19">
        <v>4</v>
      </c>
      <c r="H224" s="22" t="s">
        <v>897</v>
      </c>
      <c r="I224" s="21" t="s">
        <v>903</v>
      </c>
      <c r="J224" s="191">
        <v>7</v>
      </c>
      <c r="K224" s="179" t="s">
        <v>897</v>
      </c>
      <c r="L224" s="21" t="s">
        <v>903</v>
      </c>
      <c r="M224" s="213">
        <v>9</v>
      </c>
    </row>
    <row r="225" spans="2:13" ht="20.399999999999999" x14ac:dyDescent="0.3">
      <c r="B225" s="212" t="s">
        <v>897</v>
      </c>
      <c r="C225" s="21" t="s">
        <v>902</v>
      </c>
      <c r="D225" s="20">
        <v>2</v>
      </c>
      <c r="E225" s="22" t="s">
        <v>897</v>
      </c>
      <c r="F225" s="21" t="s">
        <v>902</v>
      </c>
      <c r="G225" s="19">
        <v>4</v>
      </c>
      <c r="H225" s="22" t="s">
        <v>897</v>
      </c>
      <c r="I225" s="21" t="s">
        <v>902</v>
      </c>
      <c r="J225" s="191">
        <v>7</v>
      </c>
      <c r="K225" s="179" t="s">
        <v>897</v>
      </c>
      <c r="L225" s="21" t="s">
        <v>902</v>
      </c>
      <c r="M225" s="213">
        <v>9</v>
      </c>
    </row>
    <row r="226" spans="2:13" ht="20.399999999999999" x14ac:dyDescent="0.3">
      <c r="B226" s="212" t="s">
        <v>897</v>
      </c>
      <c r="C226" s="21" t="s">
        <v>901</v>
      </c>
      <c r="D226" s="20">
        <v>2</v>
      </c>
      <c r="E226" s="22" t="s">
        <v>897</v>
      </c>
      <c r="F226" s="21" t="s">
        <v>901</v>
      </c>
      <c r="G226" s="19">
        <v>4</v>
      </c>
      <c r="H226" s="22" t="s">
        <v>897</v>
      </c>
      <c r="I226" s="21" t="s">
        <v>901</v>
      </c>
      <c r="J226" s="191">
        <v>7</v>
      </c>
      <c r="K226" s="179" t="s">
        <v>897</v>
      </c>
      <c r="L226" s="21" t="s">
        <v>901</v>
      </c>
      <c r="M226" s="213">
        <v>9</v>
      </c>
    </row>
    <row r="227" spans="2:13" ht="30" x14ac:dyDescent="0.3">
      <c r="B227" s="216" t="s">
        <v>897</v>
      </c>
      <c r="C227" s="192" t="s">
        <v>900</v>
      </c>
      <c r="D227" s="193">
        <v>2</v>
      </c>
      <c r="E227" s="194" t="s">
        <v>897</v>
      </c>
      <c r="F227" s="192" t="s">
        <v>900</v>
      </c>
      <c r="G227" s="195">
        <v>4</v>
      </c>
      <c r="H227" s="194" t="s">
        <v>897</v>
      </c>
      <c r="I227" s="192" t="s">
        <v>900</v>
      </c>
      <c r="J227" s="196">
        <v>7</v>
      </c>
      <c r="K227" s="179" t="s">
        <v>897</v>
      </c>
      <c r="L227" s="21" t="s">
        <v>900</v>
      </c>
      <c r="M227" s="213">
        <v>9</v>
      </c>
    </row>
    <row r="228" spans="2:13" ht="19.2" x14ac:dyDescent="0.3">
      <c r="B228" s="217" t="s">
        <v>897</v>
      </c>
      <c r="C228" s="182" t="s">
        <v>899</v>
      </c>
      <c r="D228" s="183">
        <v>2</v>
      </c>
      <c r="E228" s="184" t="s">
        <v>897</v>
      </c>
      <c r="F228" s="182" t="s">
        <v>899</v>
      </c>
      <c r="G228" s="185">
        <v>4</v>
      </c>
      <c r="H228" s="184" t="s">
        <v>897</v>
      </c>
      <c r="I228" s="182" t="s">
        <v>899</v>
      </c>
      <c r="J228" s="185">
        <v>7</v>
      </c>
      <c r="K228" s="22" t="s">
        <v>897</v>
      </c>
      <c r="L228" s="21" t="s">
        <v>899</v>
      </c>
      <c r="M228" s="213">
        <v>9</v>
      </c>
    </row>
    <row r="229" spans="2:13" ht="21" thickBot="1" x14ac:dyDescent="0.35">
      <c r="B229" s="218" t="s">
        <v>897</v>
      </c>
      <c r="C229" s="219" t="s">
        <v>896</v>
      </c>
      <c r="D229" s="220">
        <v>2</v>
      </c>
      <c r="E229" s="221" t="s">
        <v>897</v>
      </c>
      <c r="F229" s="219" t="s">
        <v>896</v>
      </c>
      <c r="G229" s="222">
        <v>4</v>
      </c>
      <c r="H229" s="221" t="s">
        <v>897</v>
      </c>
      <c r="I229" s="219" t="s">
        <v>896</v>
      </c>
      <c r="J229" s="222">
        <v>7</v>
      </c>
      <c r="K229" s="221" t="s">
        <v>897</v>
      </c>
      <c r="L229" s="219" t="s">
        <v>896</v>
      </c>
      <c r="M229" s="223">
        <v>9</v>
      </c>
    </row>
  </sheetData>
  <protectedRanges>
    <protectedRange sqref="D4:D9 G4:G9 M4:M9" name="Rango1_2"/>
    <protectedRange sqref="J4:J9" name="Rango1_3"/>
  </protectedRanges>
  <autoFilter ref="B11:M229" xr:uid="{F14931F5-B923-CF46-B9B6-C486CDB583A7}"/>
  <mergeCells count="36">
    <mergeCell ref="K4:L4"/>
    <mergeCell ref="K6:L6"/>
    <mergeCell ref="K7:L7"/>
    <mergeCell ref="K8:L8"/>
    <mergeCell ref="K9:L9"/>
    <mergeCell ref="B2:D2"/>
    <mergeCell ref="E2:G2"/>
    <mergeCell ref="H2:J2"/>
    <mergeCell ref="K2:M2"/>
    <mergeCell ref="K5:L5"/>
    <mergeCell ref="H5:I5"/>
    <mergeCell ref="E3:F3"/>
    <mergeCell ref="E4:F4"/>
    <mergeCell ref="E5:F5"/>
    <mergeCell ref="B5:C5"/>
    <mergeCell ref="B3:C3"/>
    <mergeCell ref="B4:C4"/>
    <mergeCell ref="H3:I3"/>
    <mergeCell ref="H4:I4"/>
    <mergeCell ref="K3:L3"/>
    <mergeCell ref="K10:L10"/>
    <mergeCell ref="H10:I10"/>
    <mergeCell ref="E10:F10"/>
    <mergeCell ref="B10:C10"/>
    <mergeCell ref="B6:C6"/>
    <mergeCell ref="B7:C7"/>
    <mergeCell ref="B8:C8"/>
    <mergeCell ref="B9:C9"/>
    <mergeCell ref="E6:F6"/>
    <mergeCell ref="E7:F7"/>
    <mergeCell ref="E8:F8"/>
    <mergeCell ref="E9:F9"/>
    <mergeCell ref="H6:I6"/>
    <mergeCell ref="H7:I7"/>
    <mergeCell ref="H8:I8"/>
    <mergeCell ref="H9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1EAC-1569-4056-8B75-2AF83205C831}">
  <dimension ref="B1:M156"/>
  <sheetViews>
    <sheetView zoomScale="96" workbookViewId="0">
      <pane xSplit="3" ySplit="4" topLeftCell="D5" activePane="bottomRight" state="frozen"/>
      <selection activeCell="Q248" sqref="Q248"/>
      <selection pane="topRight" activeCell="Q248" sqref="Q248"/>
      <selection pane="bottomLeft" activeCell="Q248" sqref="Q248"/>
      <selection pane="bottomRight" activeCell="H56" sqref="H56"/>
    </sheetView>
  </sheetViews>
  <sheetFormatPr baseColWidth="10" defaultColWidth="10.77734375" defaultRowHeight="15.6" x14ac:dyDescent="0.3"/>
  <cols>
    <col min="1" max="1" width="4" style="4" customWidth="1"/>
    <col min="2" max="2" width="15.44140625" style="4" customWidth="1"/>
    <col min="3" max="3" width="20.44140625" style="4" customWidth="1"/>
    <col min="4" max="4" width="11.6640625" style="4" customWidth="1"/>
    <col min="5" max="5" width="14.109375" style="4" customWidth="1"/>
    <col min="6" max="6" width="15.33203125" style="4" customWidth="1"/>
    <col min="7" max="7" width="10.77734375" style="4"/>
    <col min="8" max="8" width="15" style="4" customWidth="1"/>
    <col min="9" max="9" width="15.6640625" style="4" customWidth="1"/>
    <col min="10" max="10" width="10.77734375" style="4" customWidth="1"/>
    <col min="11" max="11" width="13.77734375" style="4" customWidth="1"/>
    <col min="12" max="12" width="15.6640625" style="4" customWidth="1"/>
    <col min="13" max="16384" width="10.77734375" style="4"/>
  </cols>
  <sheetData>
    <row r="1" spans="2:13" ht="16.2" thickBot="1" x14ac:dyDescent="0.35"/>
    <row r="2" spans="2:13" ht="16.2" thickBot="1" x14ac:dyDescent="0.35">
      <c r="B2" s="278" t="s">
        <v>48</v>
      </c>
      <c r="C2" s="278"/>
      <c r="D2" s="279"/>
      <c r="E2" s="256" t="s">
        <v>112</v>
      </c>
      <c r="F2" s="277"/>
      <c r="G2" s="257"/>
      <c r="H2" s="256" t="s">
        <v>154</v>
      </c>
      <c r="I2" s="277"/>
      <c r="J2" s="257"/>
      <c r="K2" s="256" t="s">
        <v>80</v>
      </c>
      <c r="L2" s="277"/>
      <c r="M2" s="257"/>
    </row>
    <row r="3" spans="2:13" ht="16.2" thickBot="1" x14ac:dyDescent="0.35">
      <c r="B3" s="280" t="s">
        <v>1176</v>
      </c>
      <c r="C3" s="280"/>
      <c r="D3" s="281"/>
      <c r="E3" s="256" t="s">
        <v>1178</v>
      </c>
      <c r="F3" s="277"/>
      <c r="G3" s="257"/>
      <c r="H3" s="256" t="s">
        <v>1177</v>
      </c>
      <c r="I3" s="277"/>
      <c r="J3" s="257"/>
      <c r="K3" s="256" t="s">
        <v>1176</v>
      </c>
      <c r="L3" s="277"/>
      <c r="M3" s="257"/>
    </row>
    <row r="4" spans="2:13" ht="21" thickBot="1" x14ac:dyDescent="0.35">
      <c r="B4" s="110" t="s">
        <v>1164</v>
      </c>
      <c r="C4" s="109" t="s">
        <v>1163</v>
      </c>
      <c r="D4" s="106" t="s">
        <v>1155</v>
      </c>
      <c r="E4" s="110" t="s">
        <v>1164</v>
      </c>
      <c r="F4" s="109" t="s">
        <v>1163</v>
      </c>
      <c r="G4" s="106" t="s">
        <v>1155</v>
      </c>
      <c r="H4" s="110" t="s">
        <v>1164</v>
      </c>
      <c r="I4" s="109" t="s">
        <v>1163</v>
      </c>
      <c r="J4" s="106" t="s">
        <v>1155</v>
      </c>
      <c r="K4" s="110" t="s">
        <v>1164</v>
      </c>
      <c r="L4" s="109" t="s">
        <v>1163</v>
      </c>
      <c r="M4" s="106" t="s">
        <v>1155</v>
      </c>
    </row>
    <row r="5" spans="2:13" ht="30" x14ac:dyDescent="0.3">
      <c r="B5" s="104" t="s">
        <v>1146</v>
      </c>
      <c r="C5" s="103" t="s">
        <v>1152</v>
      </c>
      <c r="D5" s="124">
        <v>1</v>
      </c>
      <c r="E5" s="104" t="s">
        <v>1146</v>
      </c>
      <c r="F5" s="103" t="s">
        <v>1152</v>
      </c>
      <c r="G5" s="124">
        <v>1</v>
      </c>
      <c r="H5" s="104" t="s">
        <v>1146</v>
      </c>
      <c r="I5" s="103" t="s">
        <v>1152</v>
      </c>
      <c r="J5" s="124">
        <v>1</v>
      </c>
      <c r="K5" s="104" t="s">
        <v>1146</v>
      </c>
      <c r="L5" s="103" t="s">
        <v>1152</v>
      </c>
      <c r="M5" s="124">
        <v>1</v>
      </c>
    </row>
    <row r="6" spans="2:13" ht="30" x14ac:dyDescent="0.3">
      <c r="B6" s="104" t="s">
        <v>1146</v>
      </c>
      <c r="C6" s="103" t="s">
        <v>1151</v>
      </c>
      <c r="D6" s="124">
        <v>1</v>
      </c>
      <c r="E6" s="104" t="s">
        <v>1146</v>
      </c>
      <c r="F6" s="103" t="s">
        <v>1151</v>
      </c>
      <c r="G6" s="124">
        <v>1</v>
      </c>
      <c r="H6" s="104" t="s">
        <v>1146</v>
      </c>
      <c r="I6" s="103" t="s">
        <v>1151</v>
      </c>
      <c r="J6" s="124">
        <v>1</v>
      </c>
      <c r="K6" s="104" t="s">
        <v>1146</v>
      </c>
      <c r="L6" s="103" t="s">
        <v>1151</v>
      </c>
      <c r="M6" s="124">
        <v>1</v>
      </c>
    </row>
    <row r="7" spans="2:13" ht="20.399999999999999" x14ac:dyDescent="0.3">
      <c r="B7" s="104" t="s">
        <v>1146</v>
      </c>
      <c r="C7" s="103" t="s">
        <v>1150</v>
      </c>
      <c r="D7" s="124">
        <v>1</v>
      </c>
      <c r="E7" s="104" t="s">
        <v>1146</v>
      </c>
      <c r="F7" s="103" t="s">
        <v>1150</v>
      </c>
      <c r="G7" s="124">
        <v>1</v>
      </c>
      <c r="H7" s="104" t="s">
        <v>1146</v>
      </c>
      <c r="I7" s="103" t="s">
        <v>1150</v>
      </c>
      <c r="J7" s="124">
        <v>2</v>
      </c>
      <c r="K7" s="104" t="s">
        <v>1146</v>
      </c>
      <c r="L7" s="103" t="s">
        <v>1150</v>
      </c>
      <c r="M7" s="124">
        <v>1</v>
      </c>
    </row>
    <row r="8" spans="2:13" ht="30" x14ac:dyDescent="0.3">
      <c r="B8" s="104" t="s">
        <v>1146</v>
      </c>
      <c r="C8" s="103" t="s">
        <v>1149</v>
      </c>
      <c r="D8" s="124">
        <v>1</v>
      </c>
      <c r="E8" s="104" t="s">
        <v>1146</v>
      </c>
      <c r="F8" s="103" t="s">
        <v>1149</v>
      </c>
      <c r="G8" s="124">
        <v>1</v>
      </c>
      <c r="H8" s="104" t="s">
        <v>1146</v>
      </c>
      <c r="I8" s="103" t="s">
        <v>1149</v>
      </c>
      <c r="J8" s="124">
        <v>1</v>
      </c>
      <c r="K8" s="104" t="s">
        <v>1146</v>
      </c>
      <c r="L8" s="103" t="s">
        <v>1149</v>
      </c>
      <c r="M8" s="124">
        <v>1</v>
      </c>
    </row>
    <row r="9" spans="2:13" ht="30" x14ac:dyDescent="0.3">
      <c r="B9" s="75" t="s">
        <v>1084</v>
      </c>
      <c r="C9" s="74" t="s">
        <v>1143</v>
      </c>
      <c r="D9" s="125">
        <v>1</v>
      </c>
      <c r="E9" s="75" t="s">
        <v>1084</v>
      </c>
      <c r="F9" s="74" t="s">
        <v>1143</v>
      </c>
      <c r="G9" s="125">
        <v>1</v>
      </c>
      <c r="H9" s="104" t="s">
        <v>1146</v>
      </c>
      <c r="I9" s="103" t="s">
        <v>1145</v>
      </c>
      <c r="J9" s="124">
        <v>1</v>
      </c>
      <c r="K9" s="75" t="s">
        <v>1084</v>
      </c>
      <c r="L9" s="74" t="s">
        <v>1143</v>
      </c>
      <c r="M9" s="125">
        <v>1</v>
      </c>
    </row>
    <row r="10" spans="2:13" ht="20.399999999999999" x14ac:dyDescent="0.3">
      <c r="B10" s="75" t="s">
        <v>1084</v>
      </c>
      <c r="C10" s="74" t="s">
        <v>1142</v>
      </c>
      <c r="D10" s="125">
        <v>1</v>
      </c>
      <c r="E10" s="75" t="s">
        <v>1084</v>
      </c>
      <c r="F10" s="74" t="s">
        <v>1142</v>
      </c>
      <c r="G10" s="125">
        <v>1</v>
      </c>
      <c r="H10" s="75" t="s">
        <v>1084</v>
      </c>
      <c r="I10" s="74" t="s">
        <v>1143</v>
      </c>
      <c r="J10" s="125">
        <v>1</v>
      </c>
      <c r="K10" s="75" t="s">
        <v>1084</v>
      </c>
      <c r="L10" s="74" t="s">
        <v>1142</v>
      </c>
      <c r="M10" s="125">
        <v>1</v>
      </c>
    </row>
    <row r="11" spans="2:13" ht="20.399999999999999" x14ac:dyDescent="0.3">
      <c r="B11" s="75" t="s">
        <v>1084</v>
      </c>
      <c r="C11" s="74" t="s">
        <v>1140</v>
      </c>
      <c r="D11" s="125">
        <v>1</v>
      </c>
      <c r="E11" s="75" t="s">
        <v>1084</v>
      </c>
      <c r="F11" s="74" t="s">
        <v>1140</v>
      </c>
      <c r="G11" s="125">
        <v>1</v>
      </c>
      <c r="H11" s="75" t="s">
        <v>1084</v>
      </c>
      <c r="I11" s="74" t="s">
        <v>1142</v>
      </c>
      <c r="J11" s="125">
        <v>1</v>
      </c>
      <c r="K11" s="75" t="s">
        <v>1084</v>
      </c>
      <c r="L11" s="74" t="s">
        <v>1140</v>
      </c>
      <c r="M11" s="125">
        <v>1</v>
      </c>
    </row>
    <row r="12" spans="2:13" ht="20.399999999999999" x14ac:dyDescent="0.3">
      <c r="B12" s="75" t="s">
        <v>1084</v>
      </c>
      <c r="C12" s="74" t="s">
        <v>1136</v>
      </c>
      <c r="D12" s="125">
        <v>1</v>
      </c>
      <c r="E12" s="75" t="s">
        <v>1084</v>
      </c>
      <c r="F12" s="74" t="s">
        <v>1136</v>
      </c>
      <c r="G12" s="125">
        <v>1</v>
      </c>
      <c r="H12" s="75" t="s">
        <v>1084</v>
      </c>
      <c r="I12" s="74" t="s">
        <v>1140</v>
      </c>
      <c r="J12" s="125">
        <v>1</v>
      </c>
      <c r="K12" s="75" t="s">
        <v>1084</v>
      </c>
      <c r="L12" s="74" t="s">
        <v>1136</v>
      </c>
      <c r="M12" s="125">
        <v>1</v>
      </c>
    </row>
    <row r="13" spans="2:13" ht="20.399999999999999" x14ac:dyDescent="0.3">
      <c r="B13" s="75" t="s">
        <v>1084</v>
      </c>
      <c r="C13" s="74" t="s">
        <v>1135</v>
      </c>
      <c r="D13" s="125">
        <v>1</v>
      </c>
      <c r="E13" s="75" t="s">
        <v>1084</v>
      </c>
      <c r="F13" s="74" t="s">
        <v>1135</v>
      </c>
      <c r="G13" s="125">
        <v>1</v>
      </c>
      <c r="H13" s="75" t="s">
        <v>1084</v>
      </c>
      <c r="I13" s="74" t="s">
        <v>1138</v>
      </c>
      <c r="J13" s="125">
        <v>1</v>
      </c>
      <c r="K13" s="75" t="s">
        <v>1084</v>
      </c>
      <c r="L13" s="74" t="s">
        <v>1135</v>
      </c>
      <c r="M13" s="125">
        <v>1</v>
      </c>
    </row>
    <row r="14" spans="2:13" ht="20.399999999999999" x14ac:dyDescent="0.3">
      <c r="B14" s="75" t="s">
        <v>1084</v>
      </c>
      <c r="C14" s="74" t="s">
        <v>1134</v>
      </c>
      <c r="D14" s="125">
        <v>1</v>
      </c>
      <c r="E14" s="75" t="s">
        <v>1084</v>
      </c>
      <c r="F14" s="74" t="s">
        <v>1134</v>
      </c>
      <c r="G14" s="125">
        <v>1</v>
      </c>
      <c r="H14" s="75" t="s">
        <v>1084</v>
      </c>
      <c r="I14" s="74" t="s">
        <v>1137</v>
      </c>
      <c r="J14" s="125">
        <v>1</v>
      </c>
      <c r="K14" s="75" t="s">
        <v>1084</v>
      </c>
      <c r="L14" s="74" t="s">
        <v>1134</v>
      </c>
      <c r="M14" s="125">
        <v>1</v>
      </c>
    </row>
    <row r="15" spans="2:13" ht="39.6" x14ac:dyDescent="0.3">
      <c r="B15" s="75" t="s">
        <v>1084</v>
      </c>
      <c r="C15" s="74" t="s">
        <v>1133</v>
      </c>
      <c r="D15" s="125">
        <v>15</v>
      </c>
      <c r="E15" s="75" t="s">
        <v>1084</v>
      </c>
      <c r="F15" s="74" t="s">
        <v>1133</v>
      </c>
      <c r="G15" s="125">
        <v>42</v>
      </c>
      <c r="H15" s="75" t="s">
        <v>1084</v>
      </c>
      <c r="I15" s="74" t="s">
        <v>1136</v>
      </c>
      <c r="J15" s="125">
        <v>1</v>
      </c>
      <c r="K15" s="75" t="s">
        <v>1084</v>
      </c>
      <c r="L15" s="74" t="s">
        <v>1133</v>
      </c>
      <c r="M15" s="125">
        <v>15</v>
      </c>
    </row>
    <row r="16" spans="2:13" ht="38.4" x14ac:dyDescent="0.3">
      <c r="B16" s="75" t="s">
        <v>1084</v>
      </c>
      <c r="C16" s="91" t="s">
        <v>1132</v>
      </c>
      <c r="D16" s="125">
        <v>15</v>
      </c>
      <c r="E16" s="75" t="s">
        <v>1084</v>
      </c>
      <c r="F16" s="91" t="s">
        <v>1132</v>
      </c>
      <c r="G16" s="125">
        <v>42</v>
      </c>
      <c r="H16" s="75" t="s">
        <v>1084</v>
      </c>
      <c r="I16" s="74" t="s">
        <v>1135</v>
      </c>
      <c r="J16" s="125">
        <v>1</v>
      </c>
      <c r="K16" s="75" t="s">
        <v>1084</v>
      </c>
      <c r="L16" s="91" t="s">
        <v>1132</v>
      </c>
      <c r="M16" s="125">
        <v>15</v>
      </c>
    </row>
    <row r="17" spans="2:13" ht="20.399999999999999" x14ac:dyDescent="0.3">
      <c r="B17" s="75" t="s">
        <v>1084</v>
      </c>
      <c r="C17" s="74" t="s">
        <v>1120</v>
      </c>
      <c r="D17" s="125">
        <v>1</v>
      </c>
      <c r="E17" s="75" t="s">
        <v>1084</v>
      </c>
      <c r="F17" s="74" t="s">
        <v>1120</v>
      </c>
      <c r="G17" s="125">
        <v>1</v>
      </c>
      <c r="H17" s="75" t="s">
        <v>1084</v>
      </c>
      <c r="I17" s="74" t="s">
        <v>1134</v>
      </c>
      <c r="J17" s="125">
        <v>1</v>
      </c>
      <c r="K17" s="75" t="s">
        <v>1084</v>
      </c>
      <c r="L17" s="74" t="s">
        <v>1120</v>
      </c>
      <c r="M17" s="125">
        <v>1</v>
      </c>
    </row>
    <row r="18" spans="2:13" ht="30" x14ac:dyDescent="0.3">
      <c r="B18" s="75" t="s">
        <v>1084</v>
      </c>
      <c r="C18" s="74" t="s">
        <v>1119</v>
      </c>
      <c r="D18" s="125">
        <v>1</v>
      </c>
      <c r="E18" s="75" t="s">
        <v>1084</v>
      </c>
      <c r="F18" s="74" t="s">
        <v>1119</v>
      </c>
      <c r="G18" s="125">
        <v>1</v>
      </c>
      <c r="H18" s="75" t="s">
        <v>1084</v>
      </c>
      <c r="I18" s="74" t="s">
        <v>1133</v>
      </c>
      <c r="J18" s="125">
        <v>84</v>
      </c>
      <c r="K18" s="75" t="s">
        <v>1084</v>
      </c>
      <c r="L18" s="74" t="s">
        <v>1119</v>
      </c>
      <c r="M18" s="125">
        <v>1</v>
      </c>
    </row>
    <row r="19" spans="2:13" ht="38.4" x14ac:dyDescent="0.3">
      <c r="B19" s="75" t="s">
        <v>1084</v>
      </c>
      <c r="C19" s="74" t="s">
        <v>1116</v>
      </c>
      <c r="D19" s="125">
        <v>1</v>
      </c>
      <c r="E19" s="75" t="s">
        <v>1084</v>
      </c>
      <c r="F19" s="74" t="s">
        <v>1116</v>
      </c>
      <c r="G19" s="125">
        <v>1</v>
      </c>
      <c r="H19" s="75" t="s">
        <v>1084</v>
      </c>
      <c r="I19" s="91" t="s">
        <v>1132</v>
      </c>
      <c r="J19" s="125">
        <v>84</v>
      </c>
      <c r="K19" s="75" t="s">
        <v>1084</v>
      </c>
      <c r="L19" s="74" t="s">
        <v>1116</v>
      </c>
      <c r="M19" s="125">
        <v>1</v>
      </c>
    </row>
    <row r="20" spans="2:13" ht="20.399999999999999" x14ac:dyDescent="0.3">
      <c r="B20" s="75" t="s">
        <v>1084</v>
      </c>
      <c r="C20" s="74" t="s">
        <v>1112</v>
      </c>
      <c r="D20" s="125">
        <v>1</v>
      </c>
      <c r="E20" s="75" t="s">
        <v>1084</v>
      </c>
      <c r="F20" s="74" t="s">
        <v>1112</v>
      </c>
      <c r="G20" s="125">
        <v>1</v>
      </c>
      <c r="H20" s="75" t="s">
        <v>1084</v>
      </c>
      <c r="I20" s="74" t="s">
        <v>1130</v>
      </c>
      <c r="J20" s="125">
        <v>1</v>
      </c>
      <c r="K20" s="75" t="s">
        <v>1084</v>
      </c>
      <c r="L20" s="74" t="s">
        <v>1112</v>
      </c>
      <c r="M20" s="125">
        <v>1</v>
      </c>
    </row>
    <row r="21" spans="2:13" x14ac:dyDescent="0.3">
      <c r="B21" s="75" t="s">
        <v>1084</v>
      </c>
      <c r="C21" s="74" t="s">
        <v>1111</v>
      </c>
      <c r="D21" s="125">
        <v>1</v>
      </c>
      <c r="E21" s="75" t="s">
        <v>1084</v>
      </c>
      <c r="F21" s="74" t="s">
        <v>1111</v>
      </c>
      <c r="G21" s="125">
        <v>1</v>
      </c>
      <c r="H21" s="75" t="s">
        <v>1084</v>
      </c>
      <c r="I21" s="74" t="s">
        <v>1122</v>
      </c>
      <c r="J21" s="125">
        <v>1</v>
      </c>
      <c r="K21" s="75" t="s">
        <v>1084</v>
      </c>
      <c r="L21" s="74" t="s">
        <v>1111</v>
      </c>
      <c r="M21" s="125">
        <v>1</v>
      </c>
    </row>
    <row r="22" spans="2:13" ht="30" x14ac:dyDescent="0.3">
      <c r="B22" s="75" t="s">
        <v>1084</v>
      </c>
      <c r="C22" s="74" t="s">
        <v>1109</v>
      </c>
      <c r="D22" s="125">
        <v>1</v>
      </c>
      <c r="E22" s="75" t="s">
        <v>1084</v>
      </c>
      <c r="F22" s="74" t="s">
        <v>1109</v>
      </c>
      <c r="G22" s="125">
        <v>1</v>
      </c>
      <c r="H22" s="75" t="s">
        <v>1084</v>
      </c>
      <c r="I22" s="74" t="s">
        <v>1121</v>
      </c>
      <c r="J22" s="125">
        <v>1</v>
      </c>
      <c r="K22" s="75" t="s">
        <v>1084</v>
      </c>
      <c r="L22" s="74" t="s">
        <v>1109</v>
      </c>
      <c r="M22" s="125">
        <v>1</v>
      </c>
    </row>
    <row r="23" spans="2:13" ht="20.399999999999999" x14ac:dyDescent="0.3">
      <c r="B23" s="75" t="s">
        <v>1084</v>
      </c>
      <c r="C23" s="74" t="s">
        <v>1105</v>
      </c>
      <c r="D23" s="125">
        <v>1</v>
      </c>
      <c r="E23" s="75" t="s">
        <v>1084</v>
      </c>
      <c r="F23" s="74" t="s">
        <v>1105</v>
      </c>
      <c r="G23" s="125">
        <v>1</v>
      </c>
      <c r="H23" s="75" t="s">
        <v>1084</v>
      </c>
      <c r="I23" s="74" t="s">
        <v>1120</v>
      </c>
      <c r="J23" s="125">
        <v>1</v>
      </c>
      <c r="K23" s="75" t="s">
        <v>1084</v>
      </c>
      <c r="L23" s="74" t="s">
        <v>1105</v>
      </c>
      <c r="M23" s="125">
        <v>1</v>
      </c>
    </row>
    <row r="24" spans="2:13" ht="20.399999999999999" x14ac:dyDescent="0.3">
      <c r="B24" s="75" t="s">
        <v>1084</v>
      </c>
      <c r="C24" s="74" t="s">
        <v>1104</v>
      </c>
      <c r="D24" s="125">
        <v>1</v>
      </c>
      <c r="E24" s="75" t="s">
        <v>1084</v>
      </c>
      <c r="F24" s="74" t="s">
        <v>1104</v>
      </c>
      <c r="G24" s="125">
        <v>1</v>
      </c>
      <c r="H24" s="75" t="s">
        <v>1084</v>
      </c>
      <c r="I24" s="74" t="s">
        <v>1119</v>
      </c>
      <c r="J24" s="125">
        <v>1</v>
      </c>
      <c r="K24" s="75" t="s">
        <v>1084</v>
      </c>
      <c r="L24" s="74" t="s">
        <v>1104</v>
      </c>
      <c r="M24" s="125">
        <v>1</v>
      </c>
    </row>
    <row r="25" spans="2:13" ht="20.399999999999999" x14ac:dyDescent="0.3">
      <c r="B25" s="75" t="s">
        <v>1084</v>
      </c>
      <c r="C25" s="74" t="s">
        <v>1103</v>
      </c>
      <c r="D25" s="125">
        <v>1</v>
      </c>
      <c r="E25" s="75" t="s">
        <v>1084</v>
      </c>
      <c r="F25" s="74" t="s">
        <v>1103</v>
      </c>
      <c r="G25" s="125">
        <v>1</v>
      </c>
      <c r="H25" s="75" t="s">
        <v>1084</v>
      </c>
      <c r="I25" s="74" t="s">
        <v>1117</v>
      </c>
      <c r="J25" s="125">
        <v>1</v>
      </c>
      <c r="K25" s="75" t="s">
        <v>1084</v>
      </c>
      <c r="L25" s="74" t="s">
        <v>1103</v>
      </c>
      <c r="M25" s="125">
        <v>1</v>
      </c>
    </row>
    <row r="26" spans="2:13" ht="30" x14ac:dyDescent="0.3">
      <c r="B26" s="75" t="s">
        <v>1084</v>
      </c>
      <c r="C26" s="74" t="s">
        <v>1101</v>
      </c>
      <c r="D26" s="125">
        <v>1</v>
      </c>
      <c r="E26" s="75" t="s">
        <v>1084</v>
      </c>
      <c r="F26" s="74" t="s">
        <v>1101</v>
      </c>
      <c r="G26" s="125">
        <v>1</v>
      </c>
      <c r="H26" s="75" t="s">
        <v>1084</v>
      </c>
      <c r="I26" s="74" t="s">
        <v>1116</v>
      </c>
      <c r="J26" s="125"/>
      <c r="K26" s="75" t="s">
        <v>1084</v>
      </c>
      <c r="L26" s="74" t="s">
        <v>1101</v>
      </c>
      <c r="M26" s="125">
        <v>1</v>
      </c>
    </row>
    <row r="27" spans="2:13" ht="20.399999999999999" x14ac:dyDescent="0.3">
      <c r="B27" s="75" t="s">
        <v>1084</v>
      </c>
      <c r="C27" s="74" t="s">
        <v>1099</v>
      </c>
      <c r="D27" s="125">
        <v>1</v>
      </c>
      <c r="E27" s="75" t="s">
        <v>1084</v>
      </c>
      <c r="F27" s="74" t="s">
        <v>1099</v>
      </c>
      <c r="G27" s="125">
        <v>1</v>
      </c>
      <c r="H27" s="75" t="s">
        <v>1084</v>
      </c>
      <c r="I27" s="74" t="s">
        <v>1114</v>
      </c>
      <c r="J27" s="125">
        <v>1</v>
      </c>
      <c r="K27" s="75" t="s">
        <v>1084</v>
      </c>
      <c r="L27" s="74" t="s">
        <v>1099</v>
      </c>
      <c r="M27" s="125">
        <v>1</v>
      </c>
    </row>
    <row r="28" spans="2:13" ht="30" x14ac:dyDescent="0.3">
      <c r="B28" s="75" t="s">
        <v>1084</v>
      </c>
      <c r="C28" s="74" t="s">
        <v>1097</v>
      </c>
      <c r="D28" s="125">
        <v>1</v>
      </c>
      <c r="E28" s="75" t="s">
        <v>1084</v>
      </c>
      <c r="F28" s="74" t="s">
        <v>1097</v>
      </c>
      <c r="G28" s="125">
        <v>1</v>
      </c>
      <c r="H28" s="75" t="s">
        <v>1084</v>
      </c>
      <c r="I28" s="74" t="s">
        <v>1112</v>
      </c>
      <c r="J28" s="125">
        <v>2</v>
      </c>
      <c r="K28" s="75" t="s">
        <v>1084</v>
      </c>
      <c r="L28" s="74" t="s">
        <v>1097</v>
      </c>
      <c r="M28" s="125">
        <v>1</v>
      </c>
    </row>
    <row r="29" spans="2:13" ht="20.399999999999999" x14ac:dyDescent="0.3">
      <c r="B29" s="75" t="s">
        <v>1084</v>
      </c>
      <c r="C29" s="74" t="s">
        <v>1096</v>
      </c>
      <c r="D29" s="125">
        <v>1</v>
      </c>
      <c r="E29" s="75" t="s">
        <v>1084</v>
      </c>
      <c r="F29" s="74" t="s">
        <v>1096</v>
      </c>
      <c r="G29" s="125">
        <v>1</v>
      </c>
      <c r="H29" s="75" t="s">
        <v>1084</v>
      </c>
      <c r="I29" s="74" t="s">
        <v>1111</v>
      </c>
      <c r="J29" s="125">
        <v>1</v>
      </c>
      <c r="K29" s="75" t="s">
        <v>1084</v>
      </c>
      <c r="L29" s="74" t="s">
        <v>1096</v>
      </c>
      <c r="M29" s="125">
        <v>1</v>
      </c>
    </row>
    <row r="30" spans="2:13" ht="30" x14ac:dyDescent="0.3">
      <c r="B30" s="75" t="s">
        <v>1084</v>
      </c>
      <c r="C30" s="74" t="s">
        <v>1095</v>
      </c>
      <c r="D30" s="125">
        <v>1</v>
      </c>
      <c r="E30" s="75" t="s">
        <v>1084</v>
      </c>
      <c r="F30" s="74" t="s">
        <v>1095</v>
      </c>
      <c r="G30" s="125">
        <v>1</v>
      </c>
      <c r="H30" s="75" t="s">
        <v>1084</v>
      </c>
      <c r="I30" s="74" t="s">
        <v>1109</v>
      </c>
      <c r="J30" s="125">
        <v>1</v>
      </c>
      <c r="K30" s="75" t="s">
        <v>1084</v>
      </c>
      <c r="L30" s="74" t="s">
        <v>1095</v>
      </c>
      <c r="M30" s="125">
        <v>1</v>
      </c>
    </row>
    <row r="31" spans="2:13" ht="30" x14ac:dyDescent="0.3">
      <c r="B31" s="75" t="s">
        <v>1084</v>
      </c>
      <c r="C31" s="74" t="s">
        <v>1094</v>
      </c>
      <c r="D31" s="125">
        <v>1</v>
      </c>
      <c r="E31" s="75" t="s">
        <v>1084</v>
      </c>
      <c r="F31" s="74" t="s">
        <v>1094</v>
      </c>
      <c r="G31" s="125">
        <v>1</v>
      </c>
      <c r="H31" s="75" t="s">
        <v>1084</v>
      </c>
      <c r="I31" s="74" t="s">
        <v>1106</v>
      </c>
      <c r="J31" s="125">
        <v>3</v>
      </c>
      <c r="K31" s="75" t="s">
        <v>1084</v>
      </c>
      <c r="L31" s="74" t="s">
        <v>1094</v>
      </c>
      <c r="M31" s="125">
        <v>1</v>
      </c>
    </row>
    <row r="32" spans="2:13" ht="20.399999999999999" x14ac:dyDescent="0.3">
      <c r="B32" s="75" t="s">
        <v>1084</v>
      </c>
      <c r="C32" s="74" t="s">
        <v>1091</v>
      </c>
      <c r="D32" s="125">
        <v>1</v>
      </c>
      <c r="E32" s="75" t="s">
        <v>1084</v>
      </c>
      <c r="F32" s="74" t="s">
        <v>1091</v>
      </c>
      <c r="G32" s="125">
        <v>1</v>
      </c>
      <c r="H32" s="75" t="s">
        <v>1084</v>
      </c>
      <c r="I32" s="74" t="s">
        <v>1105</v>
      </c>
      <c r="J32" s="125">
        <v>1</v>
      </c>
      <c r="K32" s="75" t="s">
        <v>1084</v>
      </c>
      <c r="L32" s="74" t="s">
        <v>1091</v>
      </c>
      <c r="M32" s="125">
        <v>1</v>
      </c>
    </row>
    <row r="33" spans="2:13" ht="20.399999999999999" x14ac:dyDescent="0.3">
      <c r="B33" s="75" t="s">
        <v>1084</v>
      </c>
      <c r="C33" s="74" t="s">
        <v>1090</v>
      </c>
      <c r="D33" s="125">
        <v>1</v>
      </c>
      <c r="E33" s="75" t="s">
        <v>1084</v>
      </c>
      <c r="F33" s="74" t="s">
        <v>1090</v>
      </c>
      <c r="G33" s="125">
        <v>1</v>
      </c>
      <c r="H33" s="75" t="s">
        <v>1084</v>
      </c>
      <c r="I33" s="74" t="s">
        <v>1104</v>
      </c>
      <c r="J33" s="125">
        <v>1</v>
      </c>
      <c r="K33" s="75" t="s">
        <v>1084</v>
      </c>
      <c r="L33" s="74" t="s">
        <v>1090</v>
      </c>
      <c r="M33" s="125">
        <v>1</v>
      </c>
    </row>
    <row r="34" spans="2:13" ht="20.399999999999999" x14ac:dyDescent="0.3">
      <c r="B34" s="75" t="s">
        <v>1084</v>
      </c>
      <c r="C34" s="74" t="s">
        <v>1089</v>
      </c>
      <c r="D34" s="125">
        <v>1</v>
      </c>
      <c r="E34" s="75" t="s">
        <v>1084</v>
      </c>
      <c r="F34" s="74" t="s">
        <v>1089</v>
      </c>
      <c r="G34" s="125">
        <v>1</v>
      </c>
      <c r="H34" s="75" t="s">
        <v>1084</v>
      </c>
      <c r="I34" s="74" t="s">
        <v>1103</v>
      </c>
      <c r="J34" s="125">
        <v>1</v>
      </c>
      <c r="K34" s="75" t="s">
        <v>1084</v>
      </c>
      <c r="L34" s="74" t="s">
        <v>1089</v>
      </c>
      <c r="M34" s="125">
        <v>1</v>
      </c>
    </row>
    <row r="35" spans="2:13" ht="30" x14ac:dyDescent="0.3">
      <c r="B35" s="75" t="s">
        <v>1084</v>
      </c>
      <c r="C35" s="74" t="s">
        <v>1088</v>
      </c>
      <c r="D35" s="125">
        <v>1</v>
      </c>
      <c r="E35" s="75" t="s">
        <v>1084</v>
      </c>
      <c r="F35" s="74" t="s">
        <v>1088</v>
      </c>
      <c r="G35" s="125">
        <v>1</v>
      </c>
      <c r="H35" s="75" t="s">
        <v>1084</v>
      </c>
      <c r="I35" s="74" t="s">
        <v>1101</v>
      </c>
      <c r="J35" s="125">
        <v>1</v>
      </c>
      <c r="K35" s="75" t="s">
        <v>1084</v>
      </c>
      <c r="L35" s="74" t="s">
        <v>1088</v>
      </c>
      <c r="M35" s="125">
        <v>1</v>
      </c>
    </row>
    <row r="36" spans="2:13" ht="20.399999999999999" x14ac:dyDescent="0.3">
      <c r="B36" s="75" t="s">
        <v>1084</v>
      </c>
      <c r="C36" s="74" t="s">
        <v>1086</v>
      </c>
      <c r="D36" s="125">
        <v>1</v>
      </c>
      <c r="E36" s="75" t="s">
        <v>1084</v>
      </c>
      <c r="F36" s="74" t="s">
        <v>1086</v>
      </c>
      <c r="G36" s="125">
        <v>1</v>
      </c>
      <c r="H36" s="75" t="s">
        <v>1084</v>
      </c>
      <c r="I36" s="74" t="s">
        <v>1100</v>
      </c>
      <c r="J36" s="125">
        <v>1</v>
      </c>
      <c r="K36" s="75" t="s">
        <v>1084</v>
      </c>
      <c r="L36" s="74" t="s">
        <v>1086</v>
      </c>
      <c r="M36" s="125">
        <v>1</v>
      </c>
    </row>
    <row r="37" spans="2:13" ht="20.399999999999999" x14ac:dyDescent="0.3">
      <c r="B37" s="75" t="s">
        <v>1084</v>
      </c>
      <c r="C37" s="74" t="s">
        <v>1083</v>
      </c>
      <c r="D37" s="125">
        <v>15</v>
      </c>
      <c r="E37" s="75" t="s">
        <v>1084</v>
      </c>
      <c r="F37" s="74" t="s">
        <v>1083</v>
      </c>
      <c r="G37" s="125">
        <v>42</v>
      </c>
      <c r="H37" s="75" t="s">
        <v>1084</v>
      </c>
      <c r="I37" s="74" t="s">
        <v>1099</v>
      </c>
      <c r="J37" s="125">
        <v>1</v>
      </c>
      <c r="K37" s="75" t="s">
        <v>1084</v>
      </c>
      <c r="L37" s="74" t="s">
        <v>1083</v>
      </c>
      <c r="M37" s="125">
        <v>15</v>
      </c>
    </row>
    <row r="38" spans="2:13" ht="30" x14ac:dyDescent="0.3">
      <c r="B38" s="59" t="s">
        <v>1072</v>
      </c>
      <c r="C38" s="58" t="s">
        <v>1077</v>
      </c>
      <c r="D38" s="127">
        <v>1</v>
      </c>
      <c r="E38" s="67" t="s">
        <v>1079</v>
      </c>
      <c r="F38" s="66" t="s">
        <v>1082</v>
      </c>
      <c r="G38" s="126">
        <v>1</v>
      </c>
      <c r="H38" s="75" t="s">
        <v>1084</v>
      </c>
      <c r="I38" s="74" t="s">
        <v>1097</v>
      </c>
      <c r="J38" s="125">
        <v>1</v>
      </c>
      <c r="K38" s="59" t="s">
        <v>1072</v>
      </c>
      <c r="L38" s="58" t="s">
        <v>1077</v>
      </c>
      <c r="M38" s="127">
        <v>1</v>
      </c>
    </row>
    <row r="39" spans="2:13" ht="30" x14ac:dyDescent="0.3">
      <c r="B39" s="59" t="s">
        <v>1072</v>
      </c>
      <c r="C39" s="58" t="s">
        <v>1073</v>
      </c>
      <c r="D39" s="127">
        <v>2</v>
      </c>
      <c r="E39" s="67" t="s">
        <v>1079</v>
      </c>
      <c r="F39" s="66" t="s">
        <v>1081</v>
      </c>
      <c r="G39" s="126">
        <v>1</v>
      </c>
      <c r="H39" s="75" t="s">
        <v>1084</v>
      </c>
      <c r="I39" s="74" t="s">
        <v>1096</v>
      </c>
      <c r="J39" s="125">
        <v>1</v>
      </c>
      <c r="K39" s="46" t="s">
        <v>1062</v>
      </c>
      <c r="L39" s="51" t="s">
        <v>1069</v>
      </c>
      <c r="M39" s="128">
        <v>8</v>
      </c>
    </row>
    <row r="40" spans="2:13" ht="20.399999999999999" x14ac:dyDescent="0.3">
      <c r="B40" s="46" t="s">
        <v>1062</v>
      </c>
      <c r="C40" s="51" t="s">
        <v>1069</v>
      </c>
      <c r="D40" s="128">
        <v>8</v>
      </c>
      <c r="E40" s="67" t="s">
        <v>1079</v>
      </c>
      <c r="F40" s="66" t="s">
        <v>1080</v>
      </c>
      <c r="G40" s="126">
        <v>1</v>
      </c>
      <c r="H40" s="75" t="s">
        <v>1084</v>
      </c>
      <c r="I40" s="74" t="s">
        <v>1095</v>
      </c>
      <c r="J40" s="125">
        <v>1</v>
      </c>
      <c r="K40" s="282" t="s">
        <v>1062</v>
      </c>
      <c r="L40" s="284" t="s">
        <v>1065</v>
      </c>
      <c r="M40" s="286">
        <v>1</v>
      </c>
    </row>
    <row r="41" spans="2:13" ht="19.2" x14ac:dyDescent="0.3">
      <c r="B41" s="46" t="s">
        <v>1062</v>
      </c>
      <c r="C41" s="45" t="s">
        <v>1065</v>
      </c>
      <c r="D41" s="128">
        <v>1</v>
      </c>
      <c r="E41" s="67" t="s">
        <v>1079</v>
      </c>
      <c r="F41" s="66" t="s">
        <v>1078</v>
      </c>
      <c r="G41" s="126">
        <v>1</v>
      </c>
      <c r="H41" s="75" t="s">
        <v>1084</v>
      </c>
      <c r="I41" s="74" t="s">
        <v>1094</v>
      </c>
      <c r="J41" s="125">
        <v>1</v>
      </c>
      <c r="K41" s="283"/>
      <c r="L41" s="285"/>
      <c r="M41" s="287"/>
    </row>
    <row r="42" spans="2:13" ht="20.399999999999999" x14ac:dyDescent="0.3">
      <c r="B42" s="46" t="s">
        <v>1062</v>
      </c>
      <c r="C42" s="45" t="s">
        <v>1063</v>
      </c>
      <c r="D42" s="128">
        <v>15</v>
      </c>
      <c r="E42" s="59" t="s">
        <v>1072</v>
      </c>
      <c r="F42" s="58" t="s">
        <v>1077</v>
      </c>
      <c r="G42" s="127">
        <v>1</v>
      </c>
      <c r="H42" s="75" t="s">
        <v>1084</v>
      </c>
      <c r="I42" s="74" t="s">
        <v>1093</v>
      </c>
      <c r="J42" s="125">
        <v>1</v>
      </c>
      <c r="K42" s="46" t="s">
        <v>1062</v>
      </c>
      <c r="L42" s="45" t="s">
        <v>1063</v>
      </c>
      <c r="M42" s="128">
        <v>15</v>
      </c>
    </row>
    <row r="43" spans="2:13" ht="30" x14ac:dyDescent="0.3">
      <c r="B43" s="38" t="s">
        <v>1035</v>
      </c>
      <c r="C43" s="37" t="s">
        <v>1060</v>
      </c>
      <c r="D43" s="129">
        <v>2</v>
      </c>
      <c r="E43" s="59" t="s">
        <v>1072</v>
      </c>
      <c r="F43" s="58" t="s">
        <v>1073</v>
      </c>
      <c r="G43" s="127">
        <v>2</v>
      </c>
      <c r="H43" s="75" t="s">
        <v>1084</v>
      </c>
      <c r="I43" s="74" t="s">
        <v>1091</v>
      </c>
      <c r="J43" s="125">
        <v>1</v>
      </c>
      <c r="K43" s="38" t="s">
        <v>1035</v>
      </c>
      <c r="L43" s="37" t="s">
        <v>1060</v>
      </c>
      <c r="M43" s="129">
        <v>2</v>
      </c>
    </row>
    <row r="44" spans="2:13" ht="30" x14ac:dyDescent="0.3">
      <c r="B44" s="38" t="s">
        <v>1035</v>
      </c>
      <c r="C44" s="37" t="s">
        <v>1050</v>
      </c>
      <c r="D44" s="129">
        <v>1</v>
      </c>
      <c r="E44" s="46" t="s">
        <v>1062</v>
      </c>
      <c r="F44" s="51" t="s">
        <v>1069</v>
      </c>
      <c r="G44" s="128">
        <v>21</v>
      </c>
      <c r="H44" s="75" t="s">
        <v>1084</v>
      </c>
      <c r="I44" s="74" t="s">
        <v>1090</v>
      </c>
      <c r="J44" s="125">
        <v>1</v>
      </c>
      <c r="K44" s="38" t="s">
        <v>1035</v>
      </c>
      <c r="L44" s="37" t="s">
        <v>1050</v>
      </c>
      <c r="M44" s="129">
        <v>1</v>
      </c>
    </row>
    <row r="45" spans="2:13" ht="30" x14ac:dyDescent="0.3">
      <c r="B45" s="38" t="s">
        <v>1035</v>
      </c>
      <c r="C45" s="37" t="s">
        <v>1185</v>
      </c>
      <c r="D45" s="129">
        <v>4</v>
      </c>
      <c r="E45" s="46" t="s">
        <v>1062</v>
      </c>
      <c r="F45" s="45" t="s">
        <v>1065</v>
      </c>
      <c r="G45" s="128">
        <v>1</v>
      </c>
      <c r="H45" s="75" t="s">
        <v>1084</v>
      </c>
      <c r="I45" s="74" t="s">
        <v>1089</v>
      </c>
      <c r="J45" s="125">
        <v>1</v>
      </c>
      <c r="K45" s="38" t="s">
        <v>1035</v>
      </c>
      <c r="L45" s="37" t="s">
        <v>1185</v>
      </c>
      <c r="M45" s="129">
        <v>4</v>
      </c>
    </row>
    <row r="46" spans="2:13" ht="20.399999999999999" x14ac:dyDescent="0.3">
      <c r="B46" s="38" t="s">
        <v>1035</v>
      </c>
      <c r="C46" s="37" t="s">
        <v>1181</v>
      </c>
      <c r="D46" s="129">
        <v>15</v>
      </c>
      <c r="E46" s="46" t="s">
        <v>1062</v>
      </c>
      <c r="F46" s="45" t="s">
        <v>1063</v>
      </c>
      <c r="G46" s="128">
        <v>42</v>
      </c>
      <c r="H46" s="75" t="s">
        <v>1084</v>
      </c>
      <c r="I46" s="74" t="s">
        <v>1088</v>
      </c>
      <c r="J46" s="125">
        <v>1</v>
      </c>
      <c r="K46" s="38" t="s">
        <v>1035</v>
      </c>
      <c r="L46" s="37" t="s">
        <v>1181</v>
      </c>
      <c r="M46" s="129">
        <v>15</v>
      </c>
    </row>
    <row r="47" spans="2:13" ht="30" x14ac:dyDescent="0.3">
      <c r="B47" s="30" t="s">
        <v>1025</v>
      </c>
      <c r="C47" s="29" t="s">
        <v>1034</v>
      </c>
      <c r="D47" s="130">
        <v>1</v>
      </c>
      <c r="E47" s="38" t="s">
        <v>1035</v>
      </c>
      <c r="F47" s="37" t="s">
        <v>1060</v>
      </c>
      <c r="G47" s="129">
        <v>2</v>
      </c>
      <c r="H47" s="75" t="s">
        <v>1084</v>
      </c>
      <c r="I47" s="74" t="s">
        <v>1086</v>
      </c>
      <c r="J47" s="125">
        <v>1</v>
      </c>
      <c r="K47" s="30" t="s">
        <v>1025</v>
      </c>
      <c r="L47" s="29" t="s">
        <v>1034</v>
      </c>
      <c r="M47" s="130">
        <v>1</v>
      </c>
    </row>
    <row r="48" spans="2:13" ht="30" x14ac:dyDescent="0.3">
      <c r="B48" s="30" t="s">
        <v>1025</v>
      </c>
      <c r="C48" s="29" t="s">
        <v>1030</v>
      </c>
      <c r="D48" s="130">
        <v>1</v>
      </c>
      <c r="E48" s="38" t="s">
        <v>1035</v>
      </c>
      <c r="F48" s="37" t="s">
        <v>1050</v>
      </c>
      <c r="G48" s="129">
        <v>1</v>
      </c>
      <c r="H48" s="75" t="s">
        <v>1084</v>
      </c>
      <c r="I48" s="74" t="s">
        <v>1085</v>
      </c>
      <c r="J48" s="125">
        <v>1</v>
      </c>
      <c r="K48" s="30" t="s">
        <v>1025</v>
      </c>
      <c r="L48" s="29" t="s">
        <v>1030</v>
      </c>
      <c r="M48" s="130">
        <v>1</v>
      </c>
    </row>
    <row r="49" spans="2:13" ht="30" x14ac:dyDescent="0.3">
      <c r="B49" s="30" t="s">
        <v>1025</v>
      </c>
      <c r="C49" s="29" t="s">
        <v>1029</v>
      </c>
      <c r="D49" s="130">
        <v>1</v>
      </c>
      <c r="E49" s="38" t="s">
        <v>1035</v>
      </c>
      <c r="F49" s="37" t="s">
        <v>1185</v>
      </c>
      <c r="G49" s="129">
        <v>11</v>
      </c>
      <c r="H49" s="75" t="s">
        <v>1084</v>
      </c>
      <c r="I49" s="74" t="s">
        <v>1083</v>
      </c>
      <c r="J49" s="125">
        <v>84</v>
      </c>
      <c r="K49" s="30" t="s">
        <v>1025</v>
      </c>
      <c r="L49" s="29" t="s">
        <v>1029</v>
      </c>
      <c r="M49" s="130">
        <v>1</v>
      </c>
    </row>
    <row r="50" spans="2:13" ht="30" x14ac:dyDescent="0.3">
      <c r="B50" s="22" t="s">
        <v>897</v>
      </c>
      <c r="C50" s="21" t="s">
        <v>1023</v>
      </c>
      <c r="D50" s="131">
        <v>1</v>
      </c>
      <c r="E50" s="38" t="s">
        <v>1035</v>
      </c>
      <c r="F50" s="37" t="s">
        <v>1181</v>
      </c>
      <c r="G50" s="129">
        <v>42</v>
      </c>
      <c r="H50" s="67" t="s">
        <v>1079</v>
      </c>
      <c r="I50" s="66" t="s">
        <v>1082</v>
      </c>
      <c r="J50" s="126">
        <v>1</v>
      </c>
      <c r="K50" s="22" t="s">
        <v>897</v>
      </c>
      <c r="L50" s="21" t="s">
        <v>1023</v>
      </c>
      <c r="M50" s="131">
        <v>1</v>
      </c>
    </row>
    <row r="51" spans="2:13" ht="30" x14ac:dyDescent="0.3">
      <c r="B51" s="22" t="s">
        <v>897</v>
      </c>
      <c r="C51" s="21" t="s">
        <v>1021</v>
      </c>
      <c r="D51" s="131">
        <v>1</v>
      </c>
      <c r="E51" s="30" t="s">
        <v>1025</v>
      </c>
      <c r="F51" s="29" t="s">
        <v>1034</v>
      </c>
      <c r="G51" s="130">
        <v>1</v>
      </c>
      <c r="H51" s="67" t="s">
        <v>1079</v>
      </c>
      <c r="I51" s="66" t="s">
        <v>1081</v>
      </c>
      <c r="J51" s="126">
        <v>1</v>
      </c>
      <c r="K51" s="22" t="s">
        <v>897</v>
      </c>
      <c r="L51" s="21" t="s">
        <v>1021</v>
      </c>
      <c r="M51" s="131">
        <v>1</v>
      </c>
    </row>
    <row r="52" spans="2:13" ht="20.399999999999999" x14ac:dyDescent="0.3">
      <c r="B52" s="22" t="s">
        <v>897</v>
      </c>
      <c r="C52" s="21" t="s">
        <v>1019</v>
      </c>
      <c r="D52" s="131">
        <v>1</v>
      </c>
      <c r="E52" s="30" t="s">
        <v>1025</v>
      </c>
      <c r="F52" s="29" t="s">
        <v>1030</v>
      </c>
      <c r="G52" s="130">
        <v>1</v>
      </c>
      <c r="H52" s="67" t="s">
        <v>1079</v>
      </c>
      <c r="I52" s="66" t="s">
        <v>1080</v>
      </c>
      <c r="J52" s="126">
        <v>1</v>
      </c>
      <c r="K52" s="22" t="s">
        <v>897</v>
      </c>
      <c r="L52" s="21" t="s">
        <v>1019</v>
      </c>
      <c r="M52" s="131">
        <v>1</v>
      </c>
    </row>
    <row r="53" spans="2:13" ht="20.399999999999999" x14ac:dyDescent="0.3">
      <c r="B53" s="22" t="s">
        <v>897</v>
      </c>
      <c r="C53" s="21" t="s">
        <v>1017</v>
      </c>
      <c r="D53" s="131">
        <v>1</v>
      </c>
      <c r="E53" s="30" t="s">
        <v>1025</v>
      </c>
      <c r="F53" s="29" t="s">
        <v>1029</v>
      </c>
      <c r="G53" s="130">
        <v>1</v>
      </c>
      <c r="H53" s="67" t="s">
        <v>1079</v>
      </c>
      <c r="I53" s="66" t="s">
        <v>1078</v>
      </c>
      <c r="J53" s="126">
        <v>1</v>
      </c>
      <c r="K53" s="22" t="s">
        <v>897</v>
      </c>
      <c r="L53" s="21" t="s">
        <v>1017</v>
      </c>
      <c r="M53" s="131">
        <v>1</v>
      </c>
    </row>
    <row r="54" spans="2:13" ht="30" x14ac:dyDescent="0.3">
      <c r="B54" s="22" t="s">
        <v>897</v>
      </c>
      <c r="C54" s="21" t="s">
        <v>1016</v>
      </c>
      <c r="D54" s="131">
        <v>1</v>
      </c>
      <c r="E54" s="22" t="s">
        <v>897</v>
      </c>
      <c r="F54" s="21" t="s">
        <v>1023</v>
      </c>
      <c r="G54" s="131">
        <v>1</v>
      </c>
      <c r="H54" s="59" t="s">
        <v>1072</v>
      </c>
      <c r="I54" s="58" t="s">
        <v>1077</v>
      </c>
      <c r="J54" s="127">
        <v>1</v>
      </c>
      <c r="K54" s="22" t="s">
        <v>897</v>
      </c>
      <c r="L54" s="21" t="s">
        <v>1016</v>
      </c>
      <c r="M54" s="131">
        <v>1</v>
      </c>
    </row>
    <row r="55" spans="2:13" ht="30" x14ac:dyDescent="0.3">
      <c r="B55" s="22" t="s">
        <v>897</v>
      </c>
      <c r="C55" s="21" t="s">
        <v>1014</v>
      </c>
      <c r="D55" s="131">
        <v>1</v>
      </c>
      <c r="E55" s="22" t="s">
        <v>897</v>
      </c>
      <c r="F55" s="21" t="s">
        <v>1021</v>
      </c>
      <c r="G55" s="131">
        <v>1</v>
      </c>
      <c r="H55" s="59" t="s">
        <v>1072</v>
      </c>
      <c r="I55" s="58" t="s">
        <v>1073</v>
      </c>
      <c r="J55" s="127">
        <v>2</v>
      </c>
      <c r="K55" s="22" t="s">
        <v>897</v>
      </c>
      <c r="L55" s="21" t="s">
        <v>1014</v>
      </c>
      <c r="M55" s="131">
        <v>1</v>
      </c>
    </row>
    <row r="56" spans="2:13" ht="20.399999999999999" x14ac:dyDescent="0.3">
      <c r="B56" s="22" t="s">
        <v>897</v>
      </c>
      <c r="C56" s="21" t="s">
        <v>1012</v>
      </c>
      <c r="D56" s="131">
        <v>1</v>
      </c>
      <c r="E56" s="22" t="s">
        <v>897</v>
      </c>
      <c r="F56" s="21" t="s">
        <v>1019</v>
      </c>
      <c r="G56" s="131">
        <v>1</v>
      </c>
      <c r="H56" s="46" t="s">
        <v>1062</v>
      </c>
      <c r="I56" s="51" t="s">
        <v>1069</v>
      </c>
      <c r="J56" s="128">
        <v>84</v>
      </c>
      <c r="K56" s="22" t="s">
        <v>897</v>
      </c>
      <c r="L56" s="21" t="s">
        <v>1012</v>
      </c>
      <c r="M56" s="131">
        <v>1</v>
      </c>
    </row>
    <row r="57" spans="2:13" ht="30" x14ac:dyDescent="0.3">
      <c r="B57" s="22" t="s">
        <v>897</v>
      </c>
      <c r="C57" s="21" t="s">
        <v>1008</v>
      </c>
      <c r="D57" s="131">
        <v>1</v>
      </c>
      <c r="E57" s="22" t="s">
        <v>897</v>
      </c>
      <c r="F57" s="21" t="s">
        <v>1017</v>
      </c>
      <c r="G57" s="131">
        <v>1</v>
      </c>
      <c r="H57" s="46" t="s">
        <v>1062</v>
      </c>
      <c r="I57" s="45" t="s">
        <v>1068</v>
      </c>
      <c r="J57" s="128">
        <v>1</v>
      </c>
      <c r="K57" s="22" t="s">
        <v>897</v>
      </c>
      <c r="L57" s="21" t="s">
        <v>1008</v>
      </c>
      <c r="M57" s="131">
        <v>1</v>
      </c>
    </row>
    <row r="58" spans="2:13" ht="30" x14ac:dyDescent="0.3">
      <c r="B58" s="22" t="s">
        <v>897</v>
      </c>
      <c r="C58" s="21" t="s">
        <v>1007</v>
      </c>
      <c r="D58" s="131">
        <v>1</v>
      </c>
      <c r="E58" s="22" t="s">
        <v>897</v>
      </c>
      <c r="F58" s="21" t="s">
        <v>1016</v>
      </c>
      <c r="G58" s="131">
        <v>1</v>
      </c>
      <c r="H58" s="282" t="s">
        <v>1062</v>
      </c>
      <c r="I58" s="284" t="s">
        <v>1065</v>
      </c>
      <c r="J58" s="288">
        <v>5</v>
      </c>
      <c r="K58" s="22" t="s">
        <v>897</v>
      </c>
      <c r="L58" s="21" t="s">
        <v>1007</v>
      </c>
      <c r="M58" s="131">
        <v>1</v>
      </c>
    </row>
    <row r="59" spans="2:13" ht="20.399999999999999" x14ac:dyDescent="0.3">
      <c r="B59" s="22" t="s">
        <v>897</v>
      </c>
      <c r="C59" s="21" t="s">
        <v>1006</v>
      </c>
      <c r="D59" s="131">
        <v>1</v>
      </c>
      <c r="E59" s="22" t="s">
        <v>897</v>
      </c>
      <c r="F59" s="21" t="s">
        <v>1014</v>
      </c>
      <c r="G59" s="131">
        <v>1</v>
      </c>
      <c r="H59" s="283"/>
      <c r="I59" s="285"/>
      <c r="J59" s="289"/>
      <c r="K59" s="22" t="s">
        <v>897</v>
      </c>
      <c r="L59" s="21" t="s">
        <v>1006</v>
      </c>
      <c r="M59" s="131">
        <v>1</v>
      </c>
    </row>
    <row r="60" spans="2:13" ht="20.399999999999999" x14ac:dyDescent="0.3">
      <c r="B60" s="22" t="s">
        <v>897</v>
      </c>
      <c r="C60" s="21" t="s">
        <v>998</v>
      </c>
      <c r="D60" s="131">
        <v>1</v>
      </c>
      <c r="E60" s="22" t="s">
        <v>897</v>
      </c>
      <c r="F60" s="21" t="s">
        <v>1012</v>
      </c>
      <c r="G60" s="131">
        <v>1</v>
      </c>
      <c r="H60" s="46" t="s">
        <v>1062</v>
      </c>
      <c r="I60" s="45" t="s">
        <v>1063</v>
      </c>
      <c r="J60" s="128">
        <v>84</v>
      </c>
      <c r="K60" s="22" t="s">
        <v>897</v>
      </c>
      <c r="L60" s="21" t="s">
        <v>998</v>
      </c>
      <c r="M60" s="131">
        <v>1</v>
      </c>
    </row>
    <row r="61" spans="2:13" ht="30" x14ac:dyDescent="0.3">
      <c r="B61" s="22" t="s">
        <v>897</v>
      </c>
      <c r="C61" s="21" t="s">
        <v>995</v>
      </c>
      <c r="D61" s="131">
        <v>1</v>
      </c>
      <c r="E61" s="22" t="s">
        <v>897</v>
      </c>
      <c r="F61" s="21" t="s">
        <v>1008</v>
      </c>
      <c r="G61" s="131">
        <v>1</v>
      </c>
      <c r="H61" s="38" t="s">
        <v>1035</v>
      </c>
      <c r="I61" s="37" t="s">
        <v>1060</v>
      </c>
      <c r="J61" s="129">
        <v>4</v>
      </c>
      <c r="K61" s="22" t="s">
        <v>897</v>
      </c>
      <c r="L61" s="21" t="s">
        <v>995</v>
      </c>
      <c r="M61" s="131">
        <v>1</v>
      </c>
    </row>
    <row r="62" spans="2:13" ht="30" x14ac:dyDescent="0.3">
      <c r="B62" s="22" t="s">
        <v>897</v>
      </c>
      <c r="C62" s="21" t="s">
        <v>992</v>
      </c>
      <c r="D62" s="131">
        <v>1</v>
      </c>
      <c r="E62" s="22" t="s">
        <v>897</v>
      </c>
      <c r="F62" s="21" t="s">
        <v>1007</v>
      </c>
      <c r="G62" s="131">
        <v>1</v>
      </c>
      <c r="H62" s="38" t="s">
        <v>1035</v>
      </c>
      <c r="I62" s="37" t="s">
        <v>1056</v>
      </c>
      <c r="J62" s="129">
        <v>1</v>
      </c>
      <c r="K62" s="22" t="s">
        <v>897</v>
      </c>
      <c r="L62" s="21" t="s">
        <v>992</v>
      </c>
      <c r="M62" s="131">
        <v>1</v>
      </c>
    </row>
    <row r="63" spans="2:13" ht="20.399999999999999" x14ac:dyDescent="0.3">
      <c r="B63" s="22" t="s">
        <v>897</v>
      </c>
      <c r="C63" s="21" t="s">
        <v>986</v>
      </c>
      <c r="D63" s="131">
        <v>1</v>
      </c>
      <c r="E63" s="22" t="s">
        <v>897</v>
      </c>
      <c r="F63" s="21" t="s">
        <v>1006</v>
      </c>
      <c r="G63" s="131">
        <v>1</v>
      </c>
      <c r="H63" s="38" t="s">
        <v>1035</v>
      </c>
      <c r="I63" s="37" t="s">
        <v>1055</v>
      </c>
      <c r="J63" s="129">
        <v>1</v>
      </c>
      <c r="K63" s="22" t="s">
        <v>897</v>
      </c>
      <c r="L63" s="21" t="s">
        <v>986</v>
      </c>
      <c r="M63" s="131">
        <v>1</v>
      </c>
    </row>
    <row r="64" spans="2:13" ht="20.399999999999999" x14ac:dyDescent="0.3">
      <c r="B64" s="22" t="s">
        <v>897</v>
      </c>
      <c r="C64" s="21" t="s">
        <v>984</v>
      </c>
      <c r="D64" s="131">
        <v>1</v>
      </c>
      <c r="E64" s="22" t="s">
        <v>897</v>
      </c>
      <c r="F64" s="21" t="s">
        <v>998</v>
      </c>
      <c r="G64" s="131">
        <v>1</v>
      </c>
      <c r="H64" s="38" t="s">
        <v>1035</v>
      </c>
      <c r="I64" s="37" t="s">
        <v>1052</v>
      </c>
      <c r="J64" s="129">
        <v>1</v>
      </c>
      <c r="K64" s="22" t="s">
        <v>897</v>
      </c>
      <c r="L64" s="21" t="s">
        <v>984</v>
      </c>
      <c r="M64" s="131">
        <v>1</v>
      </c>
    </row>
    <row r="65" spans="2:13" ht="30" x14ac:dyDescent="0.3">
      <c r="B65" s="22" t="s">
        <v>897</v>
      </c>
      <c r="C65" s="21" t="s">
        <v>983</v>
      </c>
      <c r="D65" s="131">
        <v>1</v>
      </c>
      <c r="E65" s="22" t="s">
        <v>897</v>
      </c>
      <c r="F65" s="21" t="s">
        <v>995</v>
      </c>
      <c r="G65" s="131">
        <v>1</v>
      </c>
      <c r="H65" s="38" t="s">
        <v>1035</v>
      </c>
      <c r="I65" s="37" t="s">
        <v>1050</v>
      </c>
      <c r="J65" s="129">
        <v>2</v>
      </c>
      <c r="K65" s="22" t="s">
        <v>897</v>
      </c>
      <c r="L65" s="21" t="s">
        <v>983</v>
      </c>
      <c r="M65" s="131">
        <v>1</v>
      </c>
    </row>
    <row r="66" spans="2:13" ht="39.6" x14ac:dyDescent="0.3">
      <c r="B66" s="22" t="s">
        <v>897</v>
      </c>
      <c r="C66" s="21" t="s">
        <v>981</v>
      </c>
      <c r="D66" s="131">
        <v>1</v>
      </c>
      <c r="E66" s="22" t="s">
        <v>897</v>
      </c>
      <c r="F66" s="21" t="s">
        <v>992</v>
      </c>
      <c r="G66" s="131">
        <v>1</v>
      </c>
      <c r="H66" s="38" t="s">
        <v>1035</v>
      </c>
      <c r="I66" s="37" t="s">
        <v>1048</v>
      </c>
      <c r="J66" s="129">
        <v>1</v>
      </c>
      <c r="K66" s="22" t="s">
        <v>897</v>
      </c>
      <c r="L66" s="21" t="s">
        <v>981</v>
      </c>
      <c r="M66" s="131">
        <v>1</v>
      </c>
    </row>
    <row r="67" spans="2:13" ht="19.2" x14ac:dyDescent="0.3">
      <c r="B67" s="22" t="s">
        <v>897</v>
      </c>
      <c r="C67" s="21" t="s">
        <v>978</v>
      </c>
      <c r="D67" s="131">
        <v>1</v>
      </c>
      <c r="E67" s="22" t="s">
        <v>897</v>
      </c>
      <c r="F67" s="21" t="s">
        <v>986</v>
      </c>
      <c r="G67" s="131">
        <v>1</v>
      </c>
      <c r="H67" s="38" t="s">
        <v>1035</v>
      </c>
      <c r="I67" s="37" t="s">
        <v>1047</v>
      </c>
      <c r="J67" s="129">
        <v>1</v>
      </c>
      <c r="K67" s="22" t="s">
        <v>897</v>
      </c>
      <c r="L67" s="21" t="s">
        <v>978</v>
      </c>
      <c r="M67" s="131">
        <v>1</v>
      </c>
    </row>
    <row r="68" spans="2:13" ht="20.399999999999999" x14ac:dyDescent="0.3">
      <c r="B68" s="22" t="s">
        <v>897</v>
      </c>
      <c r="C68" s="21" t="s">
        <v>977</v>
      </c>
      <c r="D68" s="131">
        <v>1</v>
      </c>
      <c r="E68" s="22" t="s">
        <v>897</v>
      </c>
      <c r="F68" s="21" t="s">
        <v>984</v>
      </c>
      <c r="G68" s="131">
        <v>1</v>
      </c>
      <c r="H68" s="38" t="s">
        <v>1035</v>
      </c>
      <c r="I68" s="37" t="s">
        <v>1046</v>
      </c>
      <c r="J68" s="129">
        <v>1</v>
      </c>
      <c r="K68" s="22" t="s">
        <v>897</v>
      </c>
      <c r="L68" s="21" t="s">
        <v>977</v>
      </c>
      <c r="M68" s="131">
        <v>1</v>
      </c>
    </row>
    <row r="69" spans="2:13" ht="30" x14ac:dyDescent="0.3">
      <c r="B69" s="22" t="s">
        <v>897</v>
      </c>
      <c r="C69" s="21" t="s">
        <v>976</v>
      </c>
      <c r="D69" s="131">
        <v>1</v>
      </c>
      <c r="E69" s="22" t="s">
        <v>897</v>
      </c>
      <c r="F69" s="21" t="s">
        <v>983</v>
      </c>
      <c r="G69" s="131">
        <v>1</v>
      </c>
      <c r="H69" s="38" t="s">
        <v>1035</v>
      </c>
      <c r="I69" s="37" t="s">
        <v>1184</v>
      </c>
      <c r="J69" s="129">
        <v>1</v>
      </c>
      <c r="K69" s="22" t="s">
        <v>897</v>
      </c>
      <c r="L69" s="21" t="s">
        <v>976</v>
      </c>
      <c r="M69" s="131">
        <v>1</v>
      </c>
    </row>
    <row r="70" spans="2:13" ht="30" x14ac:dyDescent="0.3">
      <c r="B70" s="22" t="s">
        <v>897</v>
      </c>
      <c r="C70" s="21" t="s">
        <v>973</v>
      </c>
      <c r="D70" s="131">
        <v>1</v>
      </c>
      <c r="E70" s="22" t="s">
        <v>897</v>
      </c>
      <c r="F70" s="21" t="s">
        <v>981</v>
      </c>
      <c r="G70" s="131">
        <v>1</v>
      </c>
      <c r="H70" s="38" t="s">
        <v>1035</v>
      </c>
      <c r="I70" s="37" t="s">
        <v>1185</v>
      </c>
      <c r="J70" s="129">
        <v>21</v>
      </c>
      <c r="K70" s="22" t="s">
        <v>897</v>
      </c>
      <c r="L70" s="21" t="s">
        <v>973</v>
      </c>
      <c r="M70" s="131">
        <v>1</v>
      </c>
    </row>
    <row r="71" spans="2:13" ht="20.399999999999999" x14ac:dyDescent="0.3">
      <c r="B71" s="22" t="s">
        <v>897</v>
      </c>
      <c r="C71" s="21" t="s">
        <v>972</v>
      </c>
      <c r="D71" s="131">
        <v>1</v>
      </c>
      <c r="E71" s="22" t="s">
        <v>897</v>
      </c>
      <c r="F71" s="21" t="s">
        <v>978</v>
      </c>
      <c r="G71" s="131">
        <v>1</v>
      </c>
      <c r="H71" s="38" t="s">
        <v>1035</v>
      </c>
      <c r="I71" s="37" t="s">
        <v>1181</v>
      </c>
      <c r="J71" s="129">
        <v>84</v>
      </c>
      <c r="K71" s="22" t="s">
        <v>897</v>
      </c>
      <c r="L71" s="21" t="s">
        <v>972</v>
      </c>
      <c r="M71" s="131">
        <v>1</v>
      </c>
    </row>
    <row r="72" spans="2:13" ht="19.2" x14ac:dyDescent="0.3">
      <c r="B72" s="22" t="s">
        <v>897</v>
      </c>
      <c r="C72" s="21" t="s">
        <v>969</v>
      </c>
      <c r="D72" s="131">
        <v>1</v>
      </c>
      <c r="E72" s="22" t="s">
        <v>897</v>
      </c>
      <c r="F72" s="21" t="s">
        <v>977</v>
      </c>
      <c r="G72" s="131">
        <v>1</v>
      </c>
      <c r="H72" s="38" t="s">
        <v>1035</v>
      </c>
      <c r="I72" s="37" t="s">
        <v>1044</v>
      </c>
      <c r="J72" s="129">
        <v>1</v>
      </c>
      <c r="K72" s="22" t="s">
        <v>897</v>
      </c>
      <c r="L72" s="21" t="s">
        <v>969</v>
      </c>
      <c r="M72" s="131">
        <v>1</v>
      </c>
    </row>
    <row r="73" spans="2:13" ht="19.2" x14ac:dyDescent="0.3">
      <c r="B73" s="22" t="s">
        <v>897</v>
      </c>
      <c r="C73" s="21" t="s">
        <v>967</v>
      </c>
      <c r="D73" s="131">
        <v>1</v>
      </c>
      <c r="E73" s="22" t="s">
        <v>897</v>
      </c>
      <c r="F73" s="21" t="s">
        <v>976</v>
      </c>
      <c r="G73" s="131">
        <v>1</v>
      </c>
      <c r="H73" s="38" t="s">
        <v>1035</v>
      </c>
      <c r="I73" s="37" t="s">
        <v>1043</v>
      </c>
      <c r="J73" s="129">
        <v>1</v>
      </c>
      <c r="K73" s="22" t="s">
        <v>897</v>
      </c>
      <c r="L73" s="21" t="s">
        <v>967</v>
      </c>
      <c r="M73" s="131">
        <v>1</v>
      </c>
    </row>
    <row r="74" spans="2:13" ht="30" x14ac:dyDescent="0.3">
      <c r="B74" s="22" t="s">
        <v>897</v>
      </c>
      <c r="C74" s="21" t="s">
        <v>965</v>
      </c>
      <c r="D74" s="131">
        <v>1</v>
      </c>
      <c r="E74" s="22" t="s">
        <v>897</v>
      </c>
      <c r="F74" s="21" t="s">
        <v>973</v>
      </c>
      <c r="G74" s="131">
        <v>1</v>
      </c>
      <c r="H74" s="38" t="s">
        <v>1035</v>
      </c>
      <c r="I74" s="37" t="s">
        <v>1182</v>
      </c>
      <c r="J74" s="129">
        <v>6</v>
      </c>
      <c r="K74" s="22" t="s">
        <v>897</v>
      </c>
      <c r="L74" s="21" t="s">
        <v>965</v>
      </c>
      <c r="M74" s="131">
        <v>1</v>
      </c>
    </row>
    <row r="75" spans="2:13" ht="20.399999999999999" x14ac:dyDescent="0.3">
      <c r="B75" s="22" t="s">
        <v>897</v>
      </c>
      <c r="C75" s="21" t="s">
        <v>964</v>
      </c>
      <c r="D75" s="131">
        <v>1</v>
      </c>
      <c r="E75" s="22" t="s">
        <v>897</v>
      </c>
      <c r="F75" s="21" t="s">
        <v>972</v>
      </c>
      <c r="G75" s="131">
        <v>1</v>
      </c>
      <c r="H75" s="38" t="s">
        <v>1035</v>
      </c>
      <c r="I75" s="37" t="s">
        <v>1040</v>
      </c>
      <c r="J75" s="129">
        <v>1</v>
      </c>
      <c r="K75" s="22" t="s">
        <v>897</v>
      </c>
      <c r="L75" s="21" t="s">
        <v>964</v>
      </c>
      <c r="M75" s="131">
        <v>1</v>
      </c>
    </row>
    <row r="76" spans="2:13" ht="19.2" x14ac:dyDescent="0.3">
      <c r="B76" s="22" t="s">
        <v>897</v>
      </c>
      <c r="C76" s="21" t="s">
        <v>963</v>
      </c>
      <c r="D76" s="131">
        <v>1</v>
      </c>
      <c r="E76" s="22" t="s">
        <v>897</v>
      </c>
      <c r="F76" s="21" t="s">
        <v>969</v>
      </c>
      <c r="G76" s="131">
        <v>1</v>
      </c>
      <c r="H76" s="38" t="s">
        <v>1035</v>
      </c>
      <c r="I76" s="37" t="s">
        <v>1039</v>
      </c>
      <c r="J76" s="129">
        <v>1</v>
      </c>
      <c r="K76" s="22" t="s">
        <v>897</v>
      </c>
      <c r="L76" s="21" t="s">
        <v>963</v>
      </c>
      <c r="M76" s="131">
        <v>1</v>
      </c>
    </row>
    <row r="77" spans="2:13" ht="30" x14ac:dyDescent="0.3">
      <c r="B77" s="22" t="s">
        <v>897</v>
      </c>
      <c r="C77" s="21" t="s">
        <v>962</v>
      </c>
      <c r="D77" s="131">
        <v>1</v>
      </c>
      <c r="E77" s="22" t="s">
        <v>897</v>
      </c>
      <c r="F77" s="21" t="s">
        <v>967</v>
      </c>
      <c r="G77" s="131">
        <v>1</v>
      </c>
      <c r="H77" s="38" t="s">
        <v>1035</v>
      </c>
      <c r="I77" s="37" t="s">
        <v>1038</v>
      </c>
      <c r="J77" s="129">
        <v>1</v>
      </c>
      <c r="K77" s="22" t="s">
        <v>897</v>
      </c>
      <c r="L77" s="21" t="s">
        <v>962</v>
      </c>
      <c r="M77" s="131">
        <v>1</v>
      </c>
    </row>
    <row r="78" spans="2:13" ht="19.2" x14ac:dyDescent="0.3">
      <c r="B78" s="22" t="s">
        <v>897</v>
      </c>
      <c r="C78" s="21" t="s">
        <v>960</v>
      </c>
      <c r="D78" s="131">
        <v>1</v>
      </c>
      <c r="E78" s="22" t="s">
        <v>897</v>
      </c>
      <c r="F78" s="21" t="s">
        <v>965</v>
      </c>
      <c r="G78" s="131">
        <v>1</v>
      </c>
      <c r="H78" s="38" t="s">
        <v>1035</v>
      </c>
      <c r="I78" s="37" t="s">
        <v>1037</v>
      </c>
      <c r="J78" s="129">
        <v>1</v>
      </c>
      <c r="K78" s="22" t="s">
        <v>897</v>
      </c>
      <c r="L78" s="21" t="s">
        <v>960</v>
      </c>
      <c r="M78" s="131">
        <v>1</v>
      </c>
    </row>
    <row r="79" spans="2:13" ht="19.2" x14ac:dyDescent="0.3">
      <c r="B79" s="22" t="s">
        <v>897</v>
      </c>
      <c r="C79" s="21" t="s">
        <v>958</v>
      </c>
      <c r="D79" s="131">
        <v>1</v>
      </c>
      <c r="E79" s="22" t="s">
        <v>897</v>
      </c>
      <c r="F79" s="21" t="s">
        <v>964</v>
      </c>
      <c r="G79" s="131">
        <v>1</v>
      </c>
      <c r="H79" s="38" t="s">
        <v>1035</v>
      </c>
      <c r="I79" s="37" t="s">
        <v>1036</v>
      </c>
      <c r="J79" s="129">
        <v>2</v>
      </c>
      <c r="K79" s="22" t="s">
        <v>897</v>
      </c>
      <c r="L79" s="21" t="s">
        <v>958</v>
      </c>
      <c r="M79" s="131">
        <v>1</v>
      </c>
    </row>
    <row r="80" spans="2:13" ht="30" x14ac:dyDescent="0.3">
      <c r="B80" s="22" t="s">
        <v>897</v>
      </c>
      <c r="C80" s="21" t="s">
        <v>955</v>
      </c>
      <c r="D80" s="131">
        <v>1</v>
      </c>
      <c r="E80" s="22" t="s">
        <v>897</v>
      </c>
      <c r="F80" s="21" t="s">
        <v>963</v>
      </c>
      <c r="G80" s="131">
        <v>1</v>
      </c>
      <c r="H80" s="38" t="s">
        <v>1035</v>
      </c>
      <c r="I80" s="37" t="s">
        <v>1183</v>
      </c>
      <c r="J80" s="129">
        <v>6</v>
      </c>
      <c r="K80" s="22" t="s">
        <v>897</v>
      </c>
      <c r="L80" s="21" t="s">
        <v>955</v>
      </c>
      <c r="M80" s="131">
        <v>1</v>
      </c>
    </row>
    <row r="81" spans="2:13" ht="30" x14ac:dyDescent="0.3">
      <c r="B81" s="22" t="s">
        <v>897</v>
      </c>
      <c r="C81" s="21" t="s">
        <v>953</v>
      </c>
      <c r="D81" s="131">
        <v>1</v>
      </c>
      <c r="E81" s="22" t="s">
        <v>897</v>
      </c>
      <c r="F81" s="21" t="s">
        <v>962</v>
      </c>
      <c r="G81" s="131">
        <v>1</v>
      </c>
      <c r="H81" s="30" t="s">
        <v>1025</v>
      </c>
      <c r="I81" s="29" t="s">
        <v>1034</v>
      </c>
      <c r="J81" s="130">
        <v>1</v>
      </c>
      <c r="K81" s="22" t="s">
        <v>897</v>
      </c>
      <c r="L81" s="21" t="s">
        <v>953</v>
      </c>
      <c r="M81" s="131">
        <v>1</v>
      </c>
    </row>
    <row r="82" spans="2:13" ht="20.399999999999999" x14ac:dyDescent="0.3">
      <c r="B82" s="22" t="s">
        <v>897</v>
      </c>
      <c r="C82" s="21" t="s">
        <v>952</v>
      </c>
      <c r="D82" s="131">
        <v>1</v>
      </c>
      <c r="E82" s="22" t="s">
        <v>897</v>
      </c>
      <c r="F82" s="21" t="s">
        <v>960</v>
      </c>
      <c r="G82" s="131">
        <v>1</v>
      </c>
      <c r="H82" s="30" t="s">
        <v>1025</v>
      </c>
      <c r="I82" s="29" t="s">
        <v>1033</v>
      </c>
      <c r="J82" s="130">
        <v>1</v>
      </c>
      <c r="K82" s="22" t="s">
        <v>897</v>
      </c>
      <c r="L82" s="21" t="s">
        <v>952</v>
      </c>
      <c r="M82" s="131">
        <v>1</v>
      </c>
    </row>
    <row r="83" spans="2:13" ht="30" x14ac:dyDescent="0.3">
      <c r="B83" s="22" t="s">
        <v>897</v>
      </c>
      <c r="C83" s="21" t="s">
        <v>950</v>
      </c>
      <c r="D83" s="131">
        <v>1</v>
      </c>
      <c r="E83" s="22" t="s">
        <v>897</v>
      </c>
      <c r="F83" s="21" t="s">
        <v>958</v>
      </c>
      <c r="G83" s="131">
        <v>1</v>
      </c>
      <c r="H83" s="30" t="s">
        <v>1025</v>
      </c>
      <c r="I83" s="29" t="s">
        <v>1032</v>
      </c>
      <c r="J83" s="130">
        <v>1</v>
      </c>
      <c r="K83" s="22" t="s">
        <v>897</v>
      </c>
      <c r="L83" s="21" t="s">
        <v>950</v>
      </c>
      <c r="M83" s="131">
        <v>1</v>
      </c>
    </row>
    <row r="84" spans="2:13" ht="20.399999999999999" x14ac:dyDescent="0.3">
      <c r="B84" s="22" t="s">
        <v>897</v>
      </c>
      <c r="C84" s="21" t="s">
        <v>949</v>
      </c>
      <c r="D84" s="131">
        <v>1</v>
      </c>
      <c r="E84" s="22" t="s">
        <v>897</v>
      </c>
      <c r="F84" s="21" t="s">
        <v>955</v>
      </c>
      <c r="G84" s="131">
        <v>1</v>
      </c>
      <c r="H84" s="30" t="s">
        <v>1025</v>
      </c>
      <c r="I84" s="29" t="s">
        <v>1030</v>
      </c>
      <c r="J84" s="130">
        <v>1</v>
      </c>
      <c r="K84" s="22" t="s">
        <v>897</v>
      </c>
      <c r="L84" s="21" t="s">
        <v>949</v>
      </c>
      <c r="M84" s="131">
        <v>1</v>
      </c>
    </row>
    <row r="85" spans="2:13" ht="30" x14ac:dyDescent="0.3">
      <c r="B85" s="22" t="s">
        <v>897</v>
      </c>
      <c r="C85" s="21" t="s">
        <v>948</v>
      </c>
      <c r="D85" s="131">
        <v>1</v>
      </c>
      <c r="E85" s="22" t="s">
        <v>897</v>
      </c>
      <c r="F85" s="21" t="s">
        <v>953</v>
      </c>
      <c r="G85" s="131">
        <v>1</v>
      </c>
      <c r="H85" s="30" t="s">
        <v>1025</v>
      </c>
      <c r="I85" s="29" t="s">
        <v>1029</v>
      </c>
      <c r="J85" s="130">
        <v>1</v>
      </c>
      <c r="K85" s="22" t="s">
        <v>897</v>
      </c>
      <c r="L85" s="21" t="s">
        <v>948</v>
      </c>
      <c r="M85" s="131">
        <v>1</v>
      </c>
    </row>
    <row r="86" spans="2:13" ht="20.399999999999999" x14ac:dyDescent="0.3">
      <c r="B86" s="22" t="s">
        <v>897</v>
      </c>
      <c r="C86" s="21" t="s">
        <v>947</v>
      </c>
      <c r="D86" s="131">
        <v>1</v>
      </c>
      <c r="E86" s="22" t="s">
        <v>897</v>
      </c>
      <c r="F86" s="21" t="s">
        <v>952</v>
      </c>
      <c r="G86" s="131">
        <v>1</v>
      </c>
      <c r="H86" s="30" t="s">
        <v>1025</v>
      </c>
      <c r="I86" s="29" t="s">
        <v>1027</v>
      </c>
      <c r="J86" s="130">
        <v>1</v>
      </c>
      <c r="K86" s="22" t="s">
        <v>897</v>
      </c>
      <c r="L86" s="21" t="s">
        <v>947</v>
      </c>
      <c r="M86" s="131">
        <v>1</v>
      </c>
    </row>
    <row r="87" spans="2:13" ht="30" x14ac:dyDescent="0.3">
      <c r="B87" s="22" t="s">
        <v>897</v>
      </c>
      <c r="C87" s="21" t="s">
        <v>937</v>
      </c>
      <c r="D87" s="131">
        <v>1</v>
      </c>
      <c r="E87" s="22" t="s">
        <v>897</v>
      </c>
      <c r="F87" s="21" t="s">
        <v>950</v>
      </c>
      <c r="G87" s="131">
        <v>1</v>
      </c>
      <c r="H87" s="30" t="s">
        <v>1025</v>
      </c>
      <c r="I87" s="29" t="s">
        <v>1026</v>
      </c>
      <c r="J87" s="130">
        <v>1</v>
      </c>
      <c r="K87" s="22" t="s">
        <v>897</v>
      </c>
      <c r="L87" s="21" t="s">
        <v>937</v>
      </c>
      <c r="M87" s="131">
        <v>1</v>
      </c>
    </row>
    <row r="88" spans="2:13" ht="20.399999999999999" x14ac:dyDescent="0.3">
      <c r="B88" s="22" t="s">
        <v>897</v>
      </c>
      <c r="C88" s="21" t="s">
        <v>936</v>
      </c>
      <c r="D88" s="131">
        <v>1</v>
      </c>
      <c r="E88" s="22" t="s">
        <v>897</v>
      </c>
      <c r="F88" s="21" t="s">
        <v>949</v>
      </c>
      <c r="G88" s="131">
        <v>1</v>
      </c>
      <c r="H88" s="30" t="s">
        <v>1025</v>
      </c>
      <c r="I88" s="29" t="s">
        <v>1024</v>
      </c>
      <c r="J88" s="130">
        <v>1</v>
      </c>
      <c r="K88" s="22" t="s">
        <v>897</v>
      </c>
      <c r="L88" s="21" t="s">
        <v>936</v>
      </c>
      <c r="M88" s="131">
        <v>1</v>
      </c>
    </row>
    <row r="89" spans="2:13" ht="30" x14ac:dyDescent="0.3">
      <c r="B89" s="22" t="s">
        <v>897</v>
      </c>
      <c r="C89" s="21" t="s">
        <v>935</v>
      </c>
      <c r="D89" s="131">
        <v>1</v>
      </c>
      <c r="E89" s="22" t="s">
        <v>897</v>
      </c>
      <c r="F89" s="21" t="s">
        <v>948</v>
      </c>
      <c r="G89" s="131">
        <v>1</v>
      </c>
      <c r="H89" s="22" t="s">
        <v>897</v>
      </c>
      <c r="I89" s="21" t="s">
        <v>1023</v>
      </c>
      <c r="J89" s="131">
        <v>2</v>
      </c>
      <c r="K89" s="22" t="s">
        <v>897</v>
      </c>
      <c r="L89" s="21" t="s">
        <v>935</v>
      </c>
      <c r="M89" s="131">
        <v>1</v>
      </c>
    </row>
    <row r="90" spans="2:13" ht="30" x14ac:dyDescent="0.3">
      <c r="B90" s="22" t="s">
        <v>897</v>
      </c>
      <c r="C90" s="21" t="s">
        <v>934</v>
      </c>
      <c r="D90" s="131">
        <v>1</v>
      </c>
      <c r="E90" s="22" t="s">
        <v>897</v>
      </c>
      <c r="F90" s="21" t="s">
        <v>947</v>
      </c>
      <c r="G90" s="131">
        <v>1</v>
      </c>
      <c r="H90" s="22" t="s">
        <v>897</v>
      </c>
      <c r="I90" s="21" t="s">
        <v>1021</v>
      </c>
      <c r="J90" s="131">
        <v>2</v>
      </c>
      <c r="K90" s="22" t="s">
        <v>897</v>
      </c>
      <c r="L90" s="21" t="s">
        <v>934</v>
      </c>
      <c r="M90" s="131">
        <v>1</v>
      </c>
    </row>
    <row r="91" spans="2:13" ht="30" x14ac:dyDescent="0.3">
      <c r="B91" s="22" t="s">
        <v>897</v>
      </c>
      <c r="C91" s="21" t="s">
        <v>933</v>
      </c>
      <c r="D91" s="131">
        <v>1</v>
      </c>
      <c r="E91" s="22" t="s">
        <v>897</v>
      </c>
      <c r="F91" s="21" t="s">
        <v>937</v>
      </c>
      <c r="G91" s="131">
        <v>1</v>
      </c>
      <c r="H91" s="22" t="s">
        <v>897</v>
      </c>
      <c r="I91" s="21" t="s">
        <v>1019</v>
      </c>
      <c r="J91" s="131">
        <v>2</v>
      </c>
      <c r="K91" s="22" t="s">
        <v>897</v>
      </c>
      <c r="L91" s="21" t="s">
        <v>933</v>
      </c>
      <c r="M91" s="131">
        <v>1</v>
      </c>
    </row>
    <row r="92" spans="2:13" ht="39.6" x14ac:dyDescent="0.3">
      <c r="B92" s="22" t="s">
        <v>897</v>
      </c>
      <c r="C92" s="21" t="s">
        <v>931</v>
      </c>
      <c r="D92" s="131">
        <v>1</v>
      </c>
      <c r="E92" s="22" t="s">
        <v>897</v>
      </c>
      <c r="F92" s="21" t="s">
        <v>936</v>
      </c>
      <c r="G92" s="131">
        <v>1</v>
      </c>
      <c r="H92" s="22" t="s">
        <v>897</v>
      </c>
      <c r="I92" s="21" t="s">
        <v>1017</v>
      </c>
      <c r="J92" s="131">
        <v>2</v>
      </c>
      <c r="K92" s="22" t="s">
        <v>897</v>
      </c>
      <c r="L92" s="21" t="s">
        <v>931</v>
      </c>
      <c r="M92" s="131">
        <v>1</v>
      </c>
    </row>
    <row r="93" spans="2:13" ht="30" x14ac:dyDescent="0.3">
      <c r="B93" s="22" t="s">
        <v>897</v>
      </c>
      <c r="C93" s="21" t="s">
        <v>929</v>
      </c>
      <c r="D93" s="131">
        <v>1</v>
      </c>
      <c r="E93" s="22" t="s">
        <v>897</v>
      </c>
      <c r="F93" s="21" t="s">
        <v>935</v>
      </c>
      <c r="G93" s="131">
        <v>1</v>
      </c>
      <c r="H93" s="22" t="s">
        <v>897</v>
      </c>
      <c r="I93" s="21" t="s">
        <v>1016</v>
      </c>
      <c r="J93" s="131">
        <v>2</v>
      </c>
      <c r="K93" s="22" t="s">
        <v>897</v>
      </c>
      <c r="L93" s="21" t="s">
        <v>929</v>
      </c>
      <c r="M93" s="131">
        <v>1</v>
      </c>
    </row>
    <row r="94" spans="2:13" ht="30" x14ac:dyDescent="0.3">
      <c r="B94" s="22" t="s">
        <v>897</v>
      </c>
      <c r="C94" s="21" t="s">
        <v>928</v>
      </c>
      <c r="D94" s="131">
        <v>1</v>
      </c>
      <c r="E94" s="22" t="s">
        <v>897</v>
      </c>
      <c r="F94" s="21" t="s">
        <v>934</v>
      </c>
      <c r="G94" s="131">
        <v>1</v>
      </c>
      <c r="H94" s="22" t="s">
        <v>897</v>
      </c>
      <c r="I94" s="21" t="s">
        <v>1014</v>
      </c>
      <c r="J94" s="131">
        <v>2</v>
      </c>
      <c r="K94" s="22" t="s">
        <v>897</v>
      </c>
      <c r="L94" s="21" t="s">
        <v>928</v>
      </c>
      <c r="M94" s="131">
        <v>1</v>
      </c>
    </row>
    <row r="95" spans="2:13" ht="30" x14ac:dyDescent="0.3">
      <c r="B95" s="22" t="s">
        <v>897</v>
      </c>
      <c r="C95" s="21" t="s">
        <v>927</v>
      </c>
      <c r="D95" s="131">
        <v>1</v>
      </c>
      <c r="E95" s="22" t="s">
        <v>897</v>
      </c>
      <c r="F95" s="21" t="s">
        <v>933</v>
      </c>
      <c r="G95" s="131">
        <v>1</v>
      </c>
      <c r="H95" s="22" t="s">
        <v>897</v>
      </c>
      <c r="I95" s="21" t="s">
        <v>1012</v>
      </c>
      <c r="J95" s="131">
        <v>2</v>
      </c>
      <c r="K95" s="22" t="s">
        <v>897</v>
      </c>
      <c r="L95" s="21" t="s">
        <v>927</v>
      </c>
      <c r="M95" s="131">
        <v>1</v>
      </c>
    </row>
    <row r="96" spans="2:13" ht="39.6" x14ac:dyDescent="0.3">
      <c r="B96" s="22" t="s">
        <v>897</v>
      </c>
      <c r="C96" s="21" t="s">
        <v>925</v>
      </c>
      <c r="D96" s="131">
        <v>1</v>
      </c>
      <c r="E96" s="22" t="s">
        <v>897</v>
      </c>
      <c r="F96" s="21" t="s">
        <v>931</v>
      </c>
      <c r="G96" s="131">
        <v>1</v>
      </c>
      <c r="H96" s="22" t="s">
        <v>897</v>
      </c>
      <c r="I96" s="21" t="s">
        <v>1008</v>
      </c>
      <c r="J96" s="131">
        <v>2</v>
      </c>
      <c r="K96" s="22" t="s">
        <v>897</v>
      </c>
      <c r="L96" s="21" t="s">
        <v>925</v>
      </c>
      <c r="M96" s="131">
        <v>1</v>
      </c>
    </row>
    <row r="97" spans="2:13" ht="30" x14ac:dyDescent="0.3">
      <c r="B97" s="22" t="s">
        <v>897</v>
      </c>
      <c r="C97" s="21" t="s">
        <v>923</v>
      </c>
      <c r="D97" s="131">
        <v>1</v>
      </c>
      <c r="E97" s="22" t="s">
        <v>897</v>
      </c>
      <c r="F97" s="21" t="s">
        <v>929</v>
      </c>
      <c r="G97" s="131">
        <v>1</v>
      </c>
      <c r="H97" s="22" t="s">
        <v>897</v>
      </c>
      <c r="I97" s="21" t="s">
        <v>1007</v>
      </c>
      <c r="J97" s="131">
        <v>2</v>
      </c>
      <c r="K97" s="22" t="s">
        <v>897</v>
      </c>
      <c r="L97" s="21" t="s">
        <v>923</v>
      </c>
      <c r="M97" s="131">
        <v>1</v>
      </c>
    </row>
    <row r="98" spans="2:13" ht="20.399999999999999" x14ac:dyDescent="0.3">
      <c r="B98" s="22" t="s">
        <v>897</v>
      </c>
      <c r="C98" s="21" t="s">
        <v>921</v>
      </c>
      <c r="D98" s="131">
        <v>1</v>
      </c>
      <c r="E98" s="22" t="s">
        <v>897</v>
      </c>
      <c r="F98" s="21" t="s">
        <v>928</v>
      </c>
      <c r="G98" s="131">
        <v>1</v>
      </c>
      <c r="H98" s="22" t="s">
        <v>897</v>
      </c>
      <c r="I98" s="21" t="s">
        <v>1006</v>
      </c>
      <c r="J98" s="131">
        <v>2</v>
      </c>
      <c r="K98" s="22" t="s">
        <v>897</v>
      </c>
      <c r="L98" s="21" t="s">
        <v>921</v>
      </c>
      <c r="M98" s="131">
        <v>1</v>
      </c>
    </row>
    <row r="99" spans="2:13" ht="20.399999999999999" x14ac:dyDescent="0.3">
      <c r="B99" s="22" t="s">
        <v>897</v>
      </c>
      <c r="C99" s="21" t="s">
        <v>920</v>
      </c>
      <c r="D99" s="131">
        <v>1</v>
      </c>
      <c r="E99" s="22" t="s">
        <v>897</v>
      </c>
      <c r="F99" s="21" t="s">
        <v>927</v>
      </c>
      <c r="G99" s="131">
        <v>1</v>
      </c>
      <c r="H99" s="22" t="s">
        <v>897</v>
      </c>
      <c r="I99" s="21" t="s">
        <v>998</v>
      </c>
      <c r="J99" s="131">
        <v>2</v>
      </c>
      <c r="K99" s="22" t="s">
        <v>897</v>
      </c>
      <c r="L99" s="21" t="s">
        <v>920</v>
      </c>
      <c r="M99" s="131">
        <v>1</v>
      </c>
    </row>
    <row r="100" spans="2:13" ht="19.2" x14ac:dyDescent="0.3">
      <c r="B100" s="22" t="s">
        <v>897</v>
      </c>
      <c r="C100" s="21" t="s">
        <v>919</v>
      </c>
      <c r="D100" s="131">
        <v>1</v>
      </c>
      <c r="E100" s="22" t="s">
        <v>897</v>
      </c>
      <c r="F100" s="21" t="s">
        <v>925</v>
      </c>
      <c r="G100" s="131">
        <v>1</v>
      </c>
      <c r="H100" s="22" t="s">
        <v>897</v>
      </c>
      <c r="I100" s="21" t="s">
        <v>995</v>
      </c>
      <c r="J100" s="131">
        <v>2</v>
      </c>
      <c r="K100" s="22" t="s">
        <v>897</v>
      </c>
      <c r="L100" s="21" t="s">
        <v>919</v>
      </c>
      <c r="M100" s="131">
        <v>1</v>
      </c>
    </row>
    <row r="101" spans="2:13" ht="20.399999999999999" x14ac:dyDescent="0.3">
      <c r="B101" s="22" t="s">
        <v>897</v>
      </c>
      <c r="C101" s="21" t="s">
        <v>918</v>
      </c>
      <c r="D101" s="131">
        <v>1</v>
      </c>
      <c r="E101" s="22" t="s">
        <v>897</v>
      </c>
      <c r="F101" s="21" t="s">
        <v>923</v>
      </c>
      <c r="G101" s="131">
        <v>1</v>
      </c>
      <c r="H101" s="22" t="s">
        <v>897</v>
      </c>
      <c r="I101" s="21" t="s">
        <v>992</v>
      </c>
      <c r="J101" s="131">
        <v>2</v>
      </c>
      <c r="K101" s="22" t="s">
        <v>897</v>
      </c>
      <c r="L101" s="21" t="s">
        <v>918</v>
      </c>
      <c r="M101" s="131">
        <v>1</v>
      </c>
    </row>
    <row r="102" spans="2:13" ht="30" x14ac:dyDescent="0.3">
      <c r="B102" s="22" t="s">
        <v>897</v>
      </c>
      <c r="C102" s="21" t="s">
        <v>917</v>
      </c>
      <c r="D102" s="131">
        <v>1</v>
      </c>
      <c r="E102" s="22" t="s">
        <v>897</v>
      </c>
      <c r="F102" s="21" t="s">
        <v>921</v>
      </c>
      <c r="G102" s="131">
        <v>1</v>
      </c>
      <c r="H102" s="22" t="s">
        <v>897</v>
      </c>
      <c r="I102" s="21" t="s">
        <v>986</v>
      </c>
      <c r="J102" s="131">
        <v>2</v>
      </c>
      <c r="K102" s="22" t="s">
        <v>897</v>
      </c>
      <c r="L102" s="21" t="s">
        <v>917</v>
      </c>
      <c r="M102" s="131">
        <v>1</v>
      </c>
    </row>
    <row r="103" spans="2:13" ht="30" x14ac:dyDescent="0.3">
      <c r="B103" s="22" t="s">
        <v>897</v>
      </c>
      <c r="C103" s="21" t="s">
        <v>915</v>
      </c>
      <c r="D103" s="131">
        <v>1</v>
      </c>
      <c r="E103" s="22" t="s">
        <v>897</v>
      </c>
      <c r="F103" s="21" t="s">
        <v>920</v>
      </c>
      <c r="G103" s="131">
        <v>1</v>
      </c>
      <c r="H103" s="22" t="s">
        <v>897</v>
      </c>
      <c r="I103" s="21" t="s">
        <v>984</v>
      </c>
      <c r="J103" s="131">
        <v>2</v>
      </c>
      <c r="K103" s="22" t="s">
        <v>897</v>
      </c>
      <c r="L103" s="21" t="s">
        <v>915</v>
      </c>
      <c r="M103" s="131">
        <v>1</v>
      </c>
    </row>
    <row r="104" spans="2:13" ht="30" x14ac:dyDescent="0.3">
      <c r="B104" s="22" t="s">
        <v>897</v>
      </c>
      <c r="C104" s="21" t="s">
        <v>914</v>
      </c>
      <c r="D104" s="131">
        <v>1</v>
      </c>
      <c r="E104" s="22" t="s">
        <v>897</v>
      </c>
      <c r="F104" s="21" t="s">
        <v>919</v>
      </c>
      <c r="G104" s="131">
        <v>1</v>
      </c>
      <c r="H104" s="22" t="s">
        <v>897</v>
      </c>
      <c r="I104" s="21" t="s">
        <v>983</v>
      </c>
      <c r="J104" s="131">
        <v>2</v>
      </c>
      <c r="K104" s="22" t="s">
        <v>897</v>
      </c>
      <c r="L104" s="21" t="s">
        <v>914</v>
      </c>
      <c r="M104" s="131">
        <v>1</v>
      </c>
    </row>
    <row r="105" spans="2:13" ht="20.399999999999999" x14ac:dyDescent="0.3">
      <c r="B105" s="22" t="s">
        <v>897</v>
      </c>
      <c r="C105" s="21" t="s">
        <v>912</v>
      </c>
      <c r="D105" s="131">
        <v>1</v>
      </c>
      <c r="E105" s="22" t="s">
        <v>897</v>
      </c>
      <c r="F105" s="21" t="s">
        <v>918</v>
      </c>
      <c r="G105" s="131">
        <v>1</v>
      </c>
      <c r="H105" s="22" t="s">
        <v>897</v>
      </c>
      <c r="I105" s="21" t="s">
        <v>981</v>
      </c>
      <c r="J105" s="131">
        <v>2</v>
      </c>
      <c r="K105" s="22" t="s">
        <v>897</v>
      </c>
      <c r="L105" s="21" t="s">
        <v>912</v>
      </c>
      <c r="M105" s="131">
        <v>1</v>
      </c>
    </row>
    <row r="106" spans="2:13" ht="30" x14ac:dyDescent="0.3">
      <c r="B106" s="22" t="s">
        <v>897</v>
      </c>
      <c r="C106" s="21" t="s">
        <v>910</v>
      </c>
      <c r="D106" s="131">
        <v>1</v>
      </c>
      <c r="E106" s="22" t="s">
        <v>897</v>
      </c>
      <c r="F106" s="21" t="s">
        <v>917</v>
      </c>
      <c r="G106" s="131">
        <v>1</v>
      </c>
      <c r="H106" s="22" t="s">
        <v>897</v>
      </c>
      <c r="I106" s="21" t="s">
        <v>978</v>
      </c>
      <c r="J106" s="131">
        <v>2</v>
      </c>
      <c r="K106" s="22" t="s">
        <v>897</v>
      </c>
      <c r="L106" s="21" t="s">
        <v>910</v>
      </c>
      <c r="M106" s="131">
        <v>1</v>
      </c>
    </row>
    <row r="107" spans="2:13" ht="30" x14ac:dyDescent="0.3">
      <c r="B107" s="22" t="s">
        <v>897</v>
      </c>
      <c r="C107" s="21" t="s">
        <v>909</v>
      </c>
      <c r="D107" s="131">
        <v>1</v>
      </c>
      <c r="E107" s="22" t="s">
        <v>897</v>
      </c>
      <c r="F107" s="21" t="s">
        <v>915</v>
      </c>
      <c r="G107" s="131">
        <v>1</v>
      </c>
      <c r="H107" s="22" t="s">
        <v>897</v>
      </c>
      <c r="I107" s="21" t="s">
        <v>977</v>
      </c>
      <c r="J107" s="131">
        <v>2</v>
      </c>
      <c r="K107" s="22" t="s">
        <v>897</v>
      </c>
      <c r="L107" s="21" t="s">
        <v>909</v>
      </c>
      <c r="M107" s="131">
        <v>1</v>
      </c>
    </row>
    <row r="108" spans="2:13" ht="30" x14ac:dyDescent="0.3">
      <c r="B108" s="22" t="s">
        <v>897</v>
      </c>
      <c r="C108" s="21" t="s">
        <v>908</v>
      </c>
      <c r="D108" s="131">
        <v>1</v>
      </c>
      <c r="E108" s="22" t="s">
        <v>897</v>
      </c>
      <c r="F108" s="21" t="s">
        <v>914</v>
      </c>
      <c r="G108" s="131">
        <v>1</v>
      </c>
      <c r="H108" s="22" t="s">
        <v>897</v>
      </c>
      <c r="I108" s="21" t="s">
        <v>976</v>
      </c>
      <c r="J108" s="131">
        <v>2</v>
      </c>
      <c r="K108" s="22" t="s">
        <v>897</v>
      </c>
      <c r="L108" s="21" t="s">
        <v>908</v>
      </c>
      <c r="M108" s="131">
        <v>1</v>
      </c>
    </row>
    <row r="109" spans="2:13" ht="20.399999999999999" x14ac:dyDescent="0.3">
      <c r="B109" s="22" t="s">
        <v>897</v>
      </c>
      <c r="C109" s="21" t="s">
        <v>906</v>
      </c>
      <c r="D109" s="131">
        <v>1</v>
      </c>
      <c r="E109" s="22" t="s">
        <v>897</v>
      </c>
      <c r="F109" s="21" t="s">
        <v>912</v>
      </c>
      <c r="G109" s="131">
        <v>1</v>
      </c>
      <c r="H109" s="22" t="s">
        <v>897</v>
      </c>
      <c r="I109" s="21" t="s">
        <v>973</v>
      </c>
      <c r="J109" s="131">
        <v>2</v>
      </c>
      <c r="K109" s="22" t="s">
        <v>897</v>
      </c>
      <c r="L109" s="21" t="s">
        <v>906</v>
      </c>
      <c r="M109" s="131">
        <v>1</v>
      </c>
    </row>
    <row r="110" spans="2:13" ht="30" x14ac:dyDescent="0.3">
      <c r="B110" s="22" t="s">
        <v>897</v>
      </c>
      <c r="C110" s="21" t="s">
        <v>905</v>
      </c>
      <c r="D110" s="131">
        <v>1</v>
      </c>
      <c r="E110" s="22" t="s">
        <v>897</v>
      </c>
      <c r="F110" s="21" t="s">
        <v>910</v>
      </c>
      <c r="G110" s="131">
        <v>1</v>
      </c>
      <c r="H110" s="22" t="s">
        <v>897</v>
      </c>
      <c r="I110" s="21" t="s">
        <v>972</v>
      </c>
      <c r="J110" s="131">
        <v>2</v>
      </c>
      <c r="K110" s="22" t="s">
        <v>897</v>
      </c>
      <c r="L110" s="21" t="s">
        <v>905</v>
      </c>
      <c r="M110" s="131">
        <v>1</v>
      </c>
    </row>
    <row r="111" spans="2:13" ht="20.399999999999999" x14ac:dyDescent="0.3">
      <c r="B111" s="22" t="s">
        <v>897</v>
      </c>
      <c r="C111" s="21" t="s">
        <v>904</v>
      </c>
      <c r="D111" s="131">
        <v>1</v>
      </c>
      <c r="E111" s="22" t="s">
        <v>897</v>
      </c>
      <c r="F111" s="21" t="s">
        <v>909</v>
      </c>
      <c r="G111" s="131">
        <v>1</v>
      </c>
      <c r="H111" s="22" t="s">
        <v>897</v>
      </c>
      <c r="I111" s="21" t="s">
        <v>969</v>
      </c>
      <c r="J111" s="131">
        <v>2</v>
      </c>
      <c r="K111" s="22" t="s">
        <v>897</v>
      </c>
      <c r="L111" s="21" t="s">
        <v>904</v>
      </c>
      <c r="M111" s="131">
        <v>1</v>
      </c>
    </row>
    <row r="112" spans="2:13" ht="20.399999999999999" x14ac:dyDescent="0.3">
      <c r="B112" s="22" t="s">
        <v>897</v>
      </c>
      <c r="C112" s="21" t="s">
        <v>903</v>
      </c>
      <c r="D112" s="131">
        <v>1</v>
      </c>
      <c r="E112" s="22" t="s">
        <v>897</v>
      </c>
      <c r="F112" s="21" t="s">
        <v>908</v>
      </c>
      <c r="G112" s="131">
        <v>1</v>
      </c>
      <c r="H112" s="22" t="s">
        <v>897</v>
      </c>
      <c r="I112" s="21" t="s">
        <v>967</v>
      </c>
      <c r="J112" s="131">
        <v>2</v>
      </c>
      <c r="K112" s="22" t="s">
        <v>897</v>
      </c>
      <c r="L112" s="21" t="s">
        <v>903</v>
      </c>
      <c r="M112" s="131">
        <v>1</v>
      </c>
    </row>
    <row r="113" spans="2:13" ht="20.399999999999999" x14ac:dyDescent="0.3">
      <c r="B113" s="22" t="s">
        <v>897</v>
      </c>
      <c r="C113" s="21" t="s">
        <v>902</v>
      </c>
      <c r="D113" s="131">
        <v>1</v>
      </c>
      <c r="E113" s="22" t="s">
        <v>897</v>
      </c>
      <c r="F113" s="21" t="s">
        <v>906</v>
      </c>
      <c r="G113" s="131">
        <v>1</v>
      </c>
      <c r="H113" s="22" t="s">
        <v>897</v>
      </c>
      <c r="I113" s="21" t="s">
        <v>965</v>
      </c>
      <c r="J113" s="131">
        <v>2</v>
      </c>
      <c r="K113" s="22" t="s">
        <v>897</v>
      </c>
      <c r="L113" s="21" t="s">
        <v>902</v>
      </c>
      <c r="M113" s="131">
        <v>1</v>
      </c>
    </row>
    <row r="114" spans="2:13" ht="20.399999999999999" x14ac:dyDescent="0.3">
      <c r="B114" s="22" t="s">
        <v>897</v>
      </c>
      <c r="C114" s="21" t="s">
        <v>901</v>
      </c>
      <c r="D114" s="131">
        <v>1</v>
      </c>
      <c r="E114" s="22" t="s">
        <v>897</v>
      </c>
      <c r="F114" s="21" t="s">
        <v>905</v>
      </c>
      <c r="G114" s="131">
        <v>1</v>
      </c>
      <c r="H114" s="22" t="s">
        <v>897</v>
      </c>
      <c r="I114" s="21" t="s">
        <v>964</v>
      </c>
      <c r="J114" s="131">
        <v>2</v>
      </c>
      <c r="K114" s="22" t="s">
        <v>897</v>
      </c>
      <c r="L114" s="21" t="s">
        <v>901</v>
      </c>
      <c r="M114" s="131">
        <v>1</v>
      </c>
    </row>
    <row r="115" spans="2:13" ht="20.399999999999999" x14ac:dyDescent="0.3">
      <c r="B115" s="22" t="s">
        <v>897</v>
      </c>
      <c r="C115" s="21" t="s">
        <v>900</v>
      </c>
      <c r="D115" s="131">
        <v>1</v>
      </c>
      <c r="E115" s="22" t="s">
        <v>897</v>
      </c>
      <c r="F115" s="21" t="s">
        <v>904</v>
      </c>
      <c r="G115" s="131">
        <v>1</v>
      </c>
      <c r="H115" s="22" t="s">
        <v>897</v>
      </c>
      <c r="I115" s="21" t="s">
        <v>963</v>
      </c>
      <c r="J115" s="131">
        <v>2</v>
      </c>
      <c r="K115" s="22" t="s">
        <v>897</v>
      </c>
      <c r="L115" s="21" t="s">
        <v>900</v>
      </c>
      <c r="M115" s="131">
        <v>1</v>
      </c>
    </row>
    <row r="116" spans="2:13" ht="20.399999999999999" x14ac:dyDescent="0.3">
      <c r="B116" s="22" t="s">
        <v>897</v>
      </c>
      <c r="C116" s="21" t="s">
        <v>899</v>
      </c>
      <c r="D116" s="131">
        <v>1</v>
      </c>
      <c r="E116" s="22" t="s">
        <v>897</v>
      </c>
      <c r="F116" s="21" t="s">
        <v>903</v>
      </c>
      <c r="G116" s="131">
        <v>1</v>
      </c>
      <c r="H116" s="22" t="s">
        <v>897</v>
      </c>
      <c r="I116" s="21" t="s">
        <v>962</v>
      </c>
      <c r="J116" s="131">
        <v>2</v>
      </c>
      <c r="K116" s="22" t="s">
        <v>897</v>
      </c>
      <c r="L116" s="21" t="s">
        <v>899</v>
      </c>
      <c r="M116" s="131">
        <v>1</v>
      </c>
    </row>
    <row r="117" spans="2:13" ht="20.399999999999999" x14ac:dyDescent="0.3">
      <c r="B117" s="18" t="s">
        <v>897</v>
      </c>
      <c r="C117" s="17" t="s">
        <v>896</v>
      </c>
      <c r="D117" s="132">
        <v>1</v>
      </c>
      <c r="E117" s="22" t="s">
        <v>897</v>
      </c>
      <c r="F117" s="21" t="s">
        <v>902</v>
      </c>
      <c r="G117" s="131">
        <v>1</v>
      </c>
      <c r="H117" s="22" t="s">
        <v>897</v>
      </c>
      <c r="I117" s="21" t="s">
        <v>960</v>
      </c>
      <c r="J117" s="131">
        <v>2</v>
      </c>
      <c r="K117" s="18" t="s">
        <v>897</v>
      </c>
      <c r="L117" s="17" t="s">
        <v>896</v>
      </c>
      <c r="M117" s="132">
        <v>1</v>
      </c>
    </row>
    <row r="118" spans="2:13" ht="20.399999999999999" x14ac:dyDescent="0.3">
      <c r="E118" s="22" t="s">
        <v>897</v>
      </c>
      <c r="F118" s="21" t="s">
        <v>901</v>
      </c>
      <c r="G118" s="131">
        <v>1</v>
      </c>
      <c r="H118" s="22" t="s">
        <v>897</v>
      </c>
      <c r="I118" s="21" t="s">
        <v>958</v>
      </c>
      <c r="J118" s="131">
        <v>2</v>
      </c>
    </row>
    <row r="119" spans="2:13" ht="20.399999999999999" x14ac:dyDescent="0.3">
      <c r="E119" s="22" t="s">
        <v>897</v>
      </c>
      <c r="F119" s="21" t="s">
        <v>900</v>
      </c>
      <c r="G119" s="131">
        <v>1</v>
      </c>
      <c r="H119" s="22" t="s">
        <v>897</v>
      </c>
      <c r="I119" s="21" t="s">
        <v>955</v>
      </c>
      <c r="J119" s="131">
        <v>2</v>
      </c>
    </row>
    <row r="120" spans="2:13" ht="19.2" x14ac:dyDescent="0.3">
      <c r="E120" s="22" t="s">
        <v>897</v>
      </c>
      <c r="F120" s="21" t="s">
        <v>899</v>
      </c>
      <c r="G120" s="131">
        <v>1</v>
      </c>
      <c r="H120" s="22" t="s">
        <v>897</v>
      </c>
      <c r="I120" s="21" t="s">
        <v>953</v>
      </c>
      <c r="J120" s="131">
        <v>2</v>
      </c>
    </row>
    <row r="121" spans="2:13" ht="19.2" x14ac:dyDescent="0.3">
      <c r="E121" s="18" t="s">
        <v>897</v>
      </c>
      <c r="F121" s="17" t="s">
        <v>896</v>
      </c>
      <c r="G121" s="132">
        <v>1</v>
      </c>
      <c r="H121" s="22" t="s">
        <v>897</v>
      </c>
      <c r="I121" s="21" t="s">
        <v>952</v>
      </c>
      <c r="J121" s="131">
        <v>2</v>
      </c>
    </row>
    <row r="122" spans="2:13" ht="19.2" x14ac:dyDescent="0.3">
      <c r="H122" s="22" t="s">
        <v>897</v>
      </c>
      <c r="I122" s="21" t="s">
        <v>950</v>
      </c>
      <c r="J122" s="131">
        <v>2</v>
      </c>
    </row>
    <row r="123" spans="2:13" ht="20.399999999999999" x14ac:dyDescent="0.3">
      <c r="H123" s="22" t="s">
        <v>897</v>
      </c>
      <c r="I123" s="21" t="s">
        <v>949</v>
      </c>
      <c r="J123" s="131">
        <v>2</v>
      </c>
    </row>
    <row r="124" spans="2:13" ht="30" x14ac:dyDescent="0.3">
      <c r="H124" s="22" t="s">
        <v>897</v>
      </c>
      <c r="I124" s="21" t="s">
        <v>948</v>
      </c>
      <c r="J124" s="131">
        <v>2</v>
      </c>
    </row>
    <row r="125" spans="2:13" ht="20.399999999999999" x14ac:dyDescent="0.3">
      <c r="H125" s="22" t="s">
        <v>897</v>
      </c>
      <c r="I125" s="21" t="s">
        <v>947</v>
      </c>
      <c r="J125" s="131">
        <v>2</v>
      </c>
    </row>
    <row r="126" spans="2:13" ht="30" x14ac:dyDescent="0.3">
      <c r="H126" s="22" t="s">
        <v>897</v>
      </c>
      <c r="I126" s="21" t="s">
        <v>937</v>
      </c>
      <c r="J126" s="131">
        <v>2</v>
      </c>
    </row>
    <row r="127" spans="2:13" ht="19.2" x14ac:dyDescent="0.3">
      <c r="H127" s="22" t="s">
        <v>897</v>
      </c>
      <c r="I127" s="21" t="s">
        <v>936</v>
      </c>
      <c r="J127" s="131">
        <v>2</v>
      </c>
    </row>
    <row r="128" spans="2:13" ht="20.399999999999999" x14ac:dyDescent="0.3">
      <c r="H128" s="22" t="s">
        <v>897</v>
      </c>
      <c r="I128" s="21" t="s">
        <v>935</v>
      </c>
      <c r="J128" s="131">
        <v>2</v>
      </c>
    </row>
    <row r="129" spans="8:10" ht="30" x14ac:dyDescent="0.3">
      <c r="H129" s="22" t="s">
        <v>897</v>
      </c>
      <c r="I129" s="21" t="s">
        <v>934</v>
      </c>
      <c r="J129" s="131">
        <v>2</v>
      </c>
    </row>
    <row r="130" spans="8:10" ht="30" x14ac:dyDescent="0.3">
      <c r="H130" s="22" t="s">
        <v>897</v>
      </c>
      <c r="I130" s="21" t="s">
        <v>933</v>
      </c>
      <c r="J130" s="131">
        <v>2</v>
      </c>
    </row>
    <row r="131" spans="8:10" ht="39.6" x14ac:dyDescent="0.3">
      <c r="H131" s="22" t="s">
        <v>897</v>
      </c>
      <c r="I131" s="21" t="s">
        <v>931</v>
      </c>
      <c r="J131" s="131">
        <v>2</v>
      </c>
    </row>
    <row r="132" spans="8:10" ht="19.2" x14ac:dyDescent="0.3">
      <c r="H132" s="22" t="s">
        <v>897</v>
      </c>
      <c r="I132" s="21" t="s">
        <v>929</v>
      </c>
      <c r="J132" s="131">
        <v>2</v>
      </c>
    </row>
    <row r="133" spans="8:10" ht="20.399999999999999" x14ac:dyDescent="0.3">
      <c r="H133" s="22" t="s">
        <v>897</v>
      </c>
      <c r="I133" s="21" t="s">
        <v>928</v>
      </c>
      <c r="J133" s="131">
        <v>2</v>
      </c>
    </row>
    <row r="134" spans="8:10" ht="19.2" x14ac:dyDescent="0.3">
      <c r="H134" s="22" t="s">
        <v>897</v>
      </c>
      <c r="I134" s="21" t="s">
        <v>927</v>
      </c>
      <c r="J134" s="131">
        <v>2</v>
      </c>
    </row>
    <row r="135" spans="8:10" ht="19.2" x14ac:dyDescent="0.3">
      <c r="H135" s="22" t="s">
        <v>897</v>
      </c>
      <c r="I135" s="21" t="s">
        <v>925</v>
      </c>
      <c r="J135" s="131">
        <v>2</v>
      </c>
    </row>
    <row r="136" spans="8:10" ht="20.399999999999999" x14ac:dyDescent="0.3">
      <c r="H136" s="22" t="s">
        <v>897</v>
      </c>
      <c r="I136" s="21" t="s">
        <v>923</v>
      </c>
      <c r="J136" s="131">
        <v>2</v>
      </c>
    </row>
    <row r="137" spans="8:10" ht="20.399999999999999" x14ac:dyDescent="0.3">
      <c r="H137" s="22" t="s">
        <v>897</v>
      </c>
      <c r="I137" s="21" t="s">
        <v>921</v>
      </c>
      <c r="J137" s="131">
        <v>2</v>
      </c>
    </row>
    <row r="138" spans="8:10" ht="20.399999999999999" x14ac:dyDescent="0.3">
      <c r="H138" s="22" t="s">
        <v>897</v>
      </c>
      <c r="I138" s="21" t="s">
        <v>920</v>
      </c>
      <c r="J138" s="131">
        <v>2</v>
      </c>
    </row>
    <row r="139" spans="8:10" ht="19.2" x14ac:dyDescent="0.3">
      <c r="H139" s="22" t="s">
        <v>897</v>
      </c>
      <c r="I139" s="21" t="s">
        <v>919</v>
      </c>
      <c r="J139" s="131">
        <v>2</v>
      </c>
    </row>
    <row r="140" spans="8:10" ht="20.399999999999999" x14ac:dyDescent="0.3">
      <c r="H140" s="22" t="s">
        <v>897</v>
      </c>
      <c r="I140" s="21" t="s">
        <v>918</v>
      </c>
      <c r="J140" s="131">
        <v>2</v>
      </c>
    </row>
    <row r="141" spans="8:10" ht="30" x14ac:dyDescent="0.3">
      <c r="H141" s="22" t="s">
        <v>897</v>
      </c>
      <c r="I141" s="21" t="s">
        <v>917</v>
      </c>
      <c r="J141" s="131">
        <v>2</v>
      </c>
    </row>
    <row r="142" spans="8:10" ht="30" x14ac:dyDescent="0.3">
      <c r="H142" s="22" t="s">
        <v>897</v>
      </c>
      <c r="I142" s="21" t="s">
        <v>915</v>
      </c>
      <c r="J142" s="131">
        <v>2</v>
      </c>
    </row>
    <row r="143" spans="8:10" ht="30" x14ac:dyDescent="0.3">
      <c r="H143" s="22" t="s">
        <v>897</v>
      </c>
      <c r="I143" s="21" t="s">
        <v>914</v>
      </c>
      <c r="J143" s="131">
        <v>2</v>
      </c>
    </row>
    <row r="144" spans="8:10" ht="20.399999999999999" x14ac:dyDescent="0.3">
      <c r="H144" s="22" t="s">
        <v>897</v>
      </c>
      <c r="I144" s="21" t="s">
        <v>912</v>
      </c>
      <c r="J144" s="131">
        <v>2</v>
      </c>
    </row>
    <row r="145" spans="8:10" ht="30" x14ac:dyDescent="0.3">
      <c r="H145" s="22" t="s">
        <v>897</v>
      </c>
      <c r="I145" s="21" t="s">
        <v>910</v>
      </c>
      <c r="J145" s="131">
        <v>2</v>
      </c>
    </row>
    <row r="146" spans="8:10" ht="19.2" x14ac:dyDescent="0.3">
      <c r="H146" s="22" t="s">
        <v>897</v>
      </c>
      <c r="I146" s="21" t="s">
        <v>909</v>
      </c>
      <c r="J146" s="131">
        <v>2</v>
      </c>
    </row>
    <row r="147" spans="8:10" ht="19.2" x14ac:dyDescent="0.3">
      <c r="H147" s="22" t="s">
        <v>897</v>
      </c>
      <c r="I147" s="21" t="s">
        <v>908</v>
      </c>
      <c r="J147" s="131">
        <v>2</v>
      </c>
    </row>
    <row r="148" spans="8:10" ht="20.399999999999999" x14ac:dyDescent="0.3">
      <c r="H148" s="22" t="s">
        <v>897</v>
      </c>
      <c r="I148" s="21" t="s">
        <v>906</v>
      </c>
      <c r="J148" s="131">
        <v>2</v>
      </c>
    </row>
    <row r="149" spans="8:10" ht="20.399999999999999" x14ac:dyDescent="0.3">
      <c r="H149" s="22" t="s">
        <v>897</v>
      </c>
      <c r="I149" s="21" t="s">
        <v>905</v>
      </c>
      <c r="J149" s="131">
        <v>2</v>
      </c>
    </row>
    <row r="150" spans="8:10" ht="20.399999999999999" x14ac:dyDescent="0.3">
      <c r="H150" s="22" t="s">
        <v>897</v>
      </c>
      <c r="I150" s="21" t="s">
        <v>904</v>
      </c>
      <c r="J150" s="131">
        <v>2</v>
      </c>
    </row>
    <row r="151" spans="8:10" ht="20.399999999999999" x14ac:dyDescent="0.3">
      <c r="H151" s="22" t="s">
        <v>897</v>
      </c>
      <c r="I151" s="21" t="s">
        <v>903</v>
      </c>
      <c r="J151" s="131">
        <v>2</v>
      </c>
    </row>
    <row r="152" spans="8:10" ht="20.399999999999999" x14ac:dyDescent="0.3">
      <c r="H152" s="22" t="s">
        <v>897</v>
      </c>
      <c r="I152" s="21" t="s">
        <v>902</v>
      </c>
      <c r="J152" s="131">
        <v>2</v>
      </c>
    </row>
    <row r="153" spans="8:10" ht="20.399999999999999" x14ac:dyDescent="0.3">
      <c r="H153" s="22" t="s">
        <v>897</v>
      </c>
      <c r="I153" s="21" t="s">
        <v>901</v>
      </c>
      <c r="J153" s="131">
        <v>2</v>
      </c>
    </row>
    <row r="154" spans="8:10" ht="20.399999999999999" x14ac:dyDescent="0.3">
      <c r="H154" s="22" t="s">
        <v>897</v>
      </c>
      <c r="I154" s="21" t="s">
        <v>900</v>
      </c>
      <c r="J154" s="131">
        <v>2</v>
      </c>
    </row>
    <row r="155" spans="8:10" ht="19.2" x14ac:dyDescent="0.3">
      <c r="H155" s="22" t="s">
        <v>897</v>
      </c>
      <c r="I155" s="21" t="s">
        <v>899</v>
      </c>
      <c r="J155" s="131">
        <v>2</v>
      </c>
    </row>
    <row r="156" spans="8:10" ht="19.2" x14ac:dyDescent="0.3">
      <c r="H156" s="18" t="s">
        <v>897</v>
      </c>
      <c r="I156" s="17" t="s">
        <v>896</v>
      </c>
      <c r="J156" s="132">
        <v>2</v>
      </c>
    </row>
  </sheetData>
  <autoFilter ref="B4:M156" xr:uid="{2C1724C4-A38A-2947-9041-EE1CA4A35502}"/>
  <mergeCells count="14">
    <mergeCell ref="K40:K41"/>
    <mergeCell ref="L40:L41"/>
    <mergeCell ref="M40:M41"/>
    <mergeCell ref="H58:H59"/>
    <mergeCell ref="I58:I59"/>
    <mergeCell ref="J58:J59"/>
    <mergeCell ref="K2:M2"/>
    <mergeCell ref="K3:M3"/>
    <mergeCell ref="B2:D2"/>
    <mergeCell ref="B3:D3"/>
    <mergeCell ref="E2:G2"/>
    <mergeCell ref="E3:G3"/>
    <mergeCell ref="H2:J2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General</vt:lpstr>
      <vt:lpstr>UDS_30042024</vt:lpstr>
      <vt:lpstr>Resumen presupuesto</vt:lpstr>
      <vt:lpstr>Proyección Institucional</vt:lpstr>
      <vt:lpstr>Proyección Comunitaria</vt:lpstr>
      <vt:lpstr>Elementos Inst</vt:lpstr>
      <vt:lpstr>Elementos Comun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Marlon Andres Correa Mur</dc:creator>
  <cp:keywords/>
  <dc:description/>
  <cp:lastModifiedBy>Juan Jose Alvarez Penagos</cp:lastModifiedBy>
  <cp:revision/>
  <dcterms:created xsi:type="dcterms:W3CDTF">2024-05-10T14:12:01Z</dcterms:created>
  <dcterms:modified xsi:type="dcterms:W3CDTF">2025-09-04T22:27:43Z</dcterms:modified>
  <cp:category/>
  <cp:contentStatus/>
</cp:coreProperties>
</file>