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diana.mosquera\FONDO COLOMBIA EN PAZ\Repositorio Dirección Ejecutiva - Documentos\SUBDIRECCION JURIDICA\ANDREA MARQUEZ\SUBCUENTAS\FUNCIONAMIENTO\Proc. Auditoria Interna FCP\"/>
    </mc:Choice>
  </mc:AlternateContent>
  <xr:revisionPtr revIDLastSave="59" documentId="8_{EB3EA492-4D33-423E-AE46-6DE8D7C896E5}" xr6:coauthVersionLast="45" xr6:coauthVersionMax="45" xr10:uidLastSave="{06F79FDC-1A01-4F23-BC5C-8DEED38360E5}"/>
  <bookViews>
    <workbookView xWindow="-120" yWindow="-120" windowWidth="29040" windowHeight="15840" xr2:uid="{B8B5EED5-B148-4AC4-B608-80A096AA69DC}"/>
  </bookViews>
  <sheets>
    <sheet name="Matriz de riesgos " sheetId="1" r:id="rId1"/>
    <sheet name="PROBABILIDAD DEL RIESGO "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0" i="1" l="1"/>
  <c r="Q30" i="1" s="1"/>
  <c r="J30" i="1"/>
  <c r="K30" i="1" s="1"/>
  <c r="P29" i="1"/>
  <c r="Q29" i="1" s="1"/>
  <c r="J29" i="1"/>
  <c r="K29" i="1" s="1"/>
  <c r="P28" i="1"/>
  <c r="Q28" i="1" s="1"/>
  <c r="J28" i="1"/>
  <c r="K28" i="1" s="1"/>
  <c r="P27" i="1"/>
  <c r="Q27" i="1" s="1"/>
  <c r="J27" i="1"/>
  <c r="K27" i="1" s="1"/>
  <c r="P26" i="1"/>
  <c r="Q26" i="1" s="1"/>
  <c r="J26" i="1"/>
  <c r="K26" i="1" s="1"/>
  <c r="P25" i="1"/>
  <c r="Q25" i="1" s="1"/>
  <c r="J25" i="1"/>
  <c r="K25" i="1" s="1"/>
  <c r="P24" i="1"/>
  <c r="Q24" i="1" s="1"/>
  <c r="J24" i="1"/>
  <c r="K24" i="1" s="1"/>
  <c r="P23" i="1"/>
  <c r="Q23" i="1" s="1"/>
  <c r="J23" i="1"/>
  <c r="K23" i="1" s="1"/>
  <c r="P6" i="1"/>
  <c r="Q6" i="1" s="1"/>
  <c r="J6" i="1"/>
  <c r="K6" i="1" s="1"/>
  <c r="P5" i="1"/>
  <c r="Q5" i="1" s="1"/>
  <c r="J5" i="1"/>
  <c r="K5" i="1" s="1"/>
  <c r="P22" i="1" l="1"/>
  <c r="Q22" i="1" s="1"/>
  <c r="J22" i="1"/>
  <c r="K22" i="1" s="1"/>
  <c r="P21" i="1"/>
  <c r="Q21" i="1" s="1"/>
  <c r="J21" i="1"/>
  <c r="K21" i="1" s="1"/>
  <c r="P20" i="1"/>
  <c r="Q20" i="1" s="1"/>
  <c r="J20" i="1"/>
  <c r="K20" i="1" s="1"/>
  <c r="E8" i="2"/>
  <c r="E7" i="2"/>
  <c r="E6" i="2"/>
  <c r="E5" i="2"/>
  <c r="P16" i="1"/>
  <c r="Q16" i="1" s="1"/>
  <c r="J16" i="1"/>
  <c r="K16" i="1" s="1"/>
  <c r="P15" i="1"/>
  <c r="Q15" i="1" s="1"/>
  <c r="J15" i="1"/>
  <c r="K15" i="1" s="1"/>
  <c r="P14" i="1"/>
  <c r="Q14" i="1" s="1"/>
  <c r="J14" i="1"/>
  <c r="K14" i="1" s="1"/>
  <c r="P13" i="1"/>
  <c r="Q13" i="1" s="1"/>
  <c r="J13" i="1"/>
  <c r="K13" i="1" s="1"/>
  <c r="P12" i="1"/>
  <c r="Q12" i="1" s="1"/>
  <c r="J12" i="1"/>
  <c r="K12" i="1" s="1"/>
  <c r="P11" i="1"/>
  <c r="Q11" i="1" s="1"/>
  <c r="J11" i="1"/>
  <c r="K11" i="1" s="1"/>
  <c r="P10" i="1"/>
  <c r="Q10" i="1" s="1"/>
  <c r="J10" i="1"/>
  <c r="K10" i="1" s="1"/>
  <c r="P9" i="1"/>
  <c r="Q9" i="1" s="1"/>
  <c r="J9" i="1"/>
  <c r="K9" i="1" s="1"/>
  <c r="P8" i="1"/>
  <c r="Q8" i="1" s="1"/>
  <c r="J8" i="1"/>
  <c r="K8" i="1" s="1"/>
  <c r="P7" i="1"/>
  <c r="Q7" i="1" s="1"/>
  <c r="J7" i="1"/>
  <c r="K7" i="1" s="1"/>
  <c r="P4" i="1"/>
  <c r="Q4" i="1" s="1"/>
  <c r="J4" i="1"/>
  <c r="K4" i="1" s="1"/>
</calcChain>
</file>

<file path=xl/sharedStrings.xml><?xml version="1.0" encoding="utf-8"?>
<sst xmlns="http://schemas.openxmlformats.org/spreadsheetml/2006/main" count="418" uniqueCount="132">
  <si>
    <t>N°</t>
  </si>
  <si>
    <t>Clase</t>
  </si>
  <si>
    <t>Fuente</t>
  </si>
  <si>
    <t>Etapa</t>
  </si>
  <si>
    <t>Tipo</t>
  </si>
  <si>
    <t>Descripción( Que puede pasar y cómo puede ocurrir)</t>
  </si>
  <si>
    <t xml:space="preserve">Consecuencia de la ocurrencia del evento </t>
  </si>
  <si>
    <t>Probabilidad</t>
  </si>
  <si>
    <t>Impacto</t>
  </si>
  <si>
    <t>Valoración del Riesgo</t>
  </si>
  <si>
    <t>Categoría</t>
  </si>
  <si>
    <t>¿A quien se le asigna?</t>
  </si>
  <si>
    <t xml:space="preserve">Tratamiento /Controles a ser Implementados </t>
  </si>
  <si>
    <t>Impacto después del tratamiento</t>
  </si>
  <si>
    <t>Persona responsable por implementar el tratamiento</t>
  </si>
  <si>
    <t xml:space="preserve">Fecha estimada en que se inicia el tratamiento </t>
  </si>
  <si>
    <t xml:space="preserve">Fecha estimada en que se completa el tratamiento </t>
  </si>
  <si>
    <t xml:space="preserve">Monitoreo y Revisión </t>
  </si>
  <si>
    <t xml:space="preserve">Valoración del Riesgo </t>
  </si>
  <si>
    <t>¿Afecta la ejecución del contrato?</t>
  </si>
  <si>
    <t>¿Cómo se realiza el monitoreo?</t>
  </si>
  <si>
    <t>Periodicidad ¿ Cuando?</t>
  </si>
  <si>
    <t>General</t>
  </si>
  <si>
    <t>Interno</t>
  </si>
  <si>
    <t xml:space="preserve">Planeación </t>
  </si>
  <si>
    <t>Riesgos Regulatorios</t>
  </si>
  <si>
    <t>Retraso en la obtención de los productos, contemplados  en los tiempos de planeación.</t>
  </si>
  <si>
    <t>no</t>
  </si>
  <si>
    <t>En la etapa de planeación</t>
  </si>
  <si>
    <t xml:space="preserve">En la etapa de Selección </t>
  </si>
  <si>
    <t xml:space="preserve">Durante la etapa de planeación </t>
  </si>
  <si>
    <t>Riegos económicos</t>
  </si>
  <si>
    <t>El valor del contrato no corresponde a los precios del mercado.</t>
  </si>
  <si>
    <t xml:space="preserve">Supervisando los estudios previos y los estudios del sector </t>
  </si>
  <si>
    <t xml:space="preserve">Riesgos operacionales </t>
  </si>
  <si>
    <t>La descripción del bien o servicio requerido no es claro.</t>
  </si>
  <si>
    <t xml:space="preserve"> Aclarar los requisitos, requerimientos y especificaciones y productos
del contrato</t>
  </si>
  <si>
    <t>El estudio de mercado no permite identificar los aspectos de oferta y demanda del mercado
respectivo</t>
  </si>
  <si>
    <t xml:space="preserve">Sobre costo en la asignación del presupuesto </t>
  </si>
  <si>
    <t>Externo</t>
  </si>
  <si>
    <t>Selección</t>
  </si>
  <si>
    <t>Riesgo de colusión.</t>
  </si>
  <si>
    <t>Restricción de ofertas, impidiendo a otras empresas entrar al proceso</t>
  </si>
  <si>
    <t>Contratista</t>
  </si>
  <si>
    <t>Verificar la exclusividad del contratista que conlleva la modalidad de contratación directa.</t>
  </si>
  <si>
    <t>En la etapa de Selección</t>
  </si>
  <si>
    <t>En la etapa de contratación</t>
  </si>
  <si>
    <t>Contratación</t>
  </si>
  <si>
    <t>Riesgo de que no se firme el contrato.</t>
  </si>
  <si>
    <t>Incumplimiento con los objetivos y las metas</t>
  </si>
  <si>
    <t>Transferir el Riesgo haciendo responsable a otra entidad quien asume las consecuencias de la
materialización del Riesgo</t>
  </si>
  <si>
    <t xml:space="preserve">En la etapa de contratación </t>
  </si>
  <si>
    <t>En la etapa de ejecución del contrato</t>
  </si>
  <si>
    <t xml:space="preserve">Durante la etapa de contratación </t>
  </si>
  <si>
    <t>Riesgo de que no se presenten las garantías requeridas en los Documentos del Proceso de
Contratación o que su presentación sea tardía</t>
  </si>
  <si>
    <t>Incumplimiento con el cronograma previsto para la celebración del contrato</t>
  </si>
  <si>
    <t>si</t>
  </si>
  <si>
    <t>Riesgos asociados al incumplimiento de la publicación o el registro presupuestal del contrato.</t>
  </si>
  <si>
    <t>Riesgos asociados a los reclamos de terceros sobre la selección del oferente que retrasen el
perfeccionamiento del contrato.</t>
  </si>
  <si>
    <t>Ejecución</t>
  </si>
  <si>
    <t>Incumplimiento del contrato</t>
  </si>
  <si>
    <t>Incumplimiento de los objetivos y las metas.</t>
  </si>
  <si>
    <t xml:space="preserve">En la etapa de ejecución </t>
  </si>
  <si>
    <t xml:space="preserve">Durante la etapa de Ejecución </t>
  </si>
  <si>
    <t>Rompimiento del equilibrio económico
del contrato</t>
  </si>
  <si>
    <t>Mayores costos en la ejecución del contrato, terminación del contrato</t>
  </si>
  <si>
    <t xml:space="preserve">Aceptar el Riesgo </t>
  </si>
  <si>
    <t>Supervisor</t>
  </si>
  <si>
    <t>Específico</t>
  </si>
  <si>
    <t xml:space="preserve">Ejecución </t>
  </si>
  <si>
    <t>Operacional</t>
  </si>
  <si>
    <t>Medio</t>
  </si>
  <si>
    <t>Bajo</t>
  </si>
  <si>
    <t>Si</t>
  </si>
  <si>
    <t>Desde el inicio del plazo de ejecución</t>
  </si>
  <si>
    <t>Al vencimiento del plazo de ejecución</t>
  </si>
  <si>
    <t>Supervisión sobre la participación activa en el cronograma definido</t>
  </si>
  <si>
    <t>Semanal</t>
  </si>
  <si>
    <t>Incumplimiento en la aplicación, según fecha y hora programada</t>
  </si>
  <si>
    <t>Realizar aplicación extemporánea a costa del contratista incumplido</t>
  </si>
  <si>
    <t>Quincenal</t>
  </si>
  <si>
    <t xml:space="preserve">El contratista no presenta los informes de ejecución mensual. </t>
  </si>
  <si>
    <t>Entorpece el seguimiento a la ejecución de las actividades con la improbabilidad de obtener logros, hallazgos y alternativas de correción oportunas</t>
  </si>
  <si>
    <t xml:space="preserve">Si </t>
  </si>
  <si>
    <t xml:space="preserve">Demora en el inicio de la auditoría y entrega de los informes periódicos y final de auditoría. </t>
  </si>
  <si>
    <t xml:space="preserve">TABLA 2 PROBABILIDAD DEL RIESGO </t>
  </si>
  <si>
    <t xml:space="preserve">Categoria </t>
  </si>
  <si>
    <t xml:space="preserve">Valoración </t>
  </si>
  <si>
    <r>
      <rPr>
        <b/>
        <sz val="11"/>
        <rFont val="Calibri"/>
        <family val="2"/>
        <scheme val="minor"/>
      </rPr>
      <t xml:space="preserve">Raro </t>
    </r>
    <r>
      <rPr>
        <sz val="11"/>
        <rFont val="Calibri"/>
        <family val="2"/>
        <scheme val="minor"/>
      </rPr>
      <t>(Puede ocurrir exepcionalmente)</t>
    </r>
  </si>
  <si>
    <t>1 en 1000</t>
  </si>
  <si>
    <r>
      <rPr>
        <b/>
        <sz val="11"/>
        <rFont val="Calibri"/>
        <family val="2"/>
        <scheme val="minor"/>
      </rPr>
      <t>Improbable</t>
    </r>
    <r>
      <rPr>
        <sz val="11"/>
        <rFont val="Calibri"/>
        <family val="2"/>
        <scheme val="minor"/>
      </rPr>
      <t xml:space="preserve"> (Puede ocurrir ocasionalmente)</t>
    </r>
  </si>
  <si>
    <t>1 en 500</t>
  </si>
  <si>
    <r>
      <rPr>
        <b/>
        <sz val="11"/>
        <color theme="1"/>
        <rFont val="Calibri"/>
        <family val="2"/>
        <scheme val="minor"/>
      </rPr>
      <t>Posible</t>
    </r>
    <r>
      <rPr>
        <sz val="11"/>
        <color theme="1"/>
        <rFont val="Calibri"/>
        <family val="2"/>
        <scheme val="minor"/>
      </rPr>
      <t xml:space="preserve"> (Puede Ocurrir en cualquier momento futuro)</t>
    </r>
  </si>
  <si>
    <t>1 en 250</t>
  </si>
  <si>
    <r>
      <rPr>
        <b/>
        <sz val="11"/>
        <color theme="1"/>
        <rFont val="Calibri"/>
        <family val="2"/>
        <scheme val="minor"/>
      </rPr>
      <t>Probable</t>
    </r>
    <r>
      <rPr>
        <sz val="11"/>
        <color theme="1"/>
        <rFont val="Calibri"/>
        <family val="2"/>
        <scheme val="minor"/>
      </rPr>
      <t xml:space="preserve"> (Probablemente va a ocurrir)</t>
    </r>
  </si>
  <si>
    <t>1 en 100</t>
  </si>
  <si>
    <r>
      <rPr>
        <b/>
        <sz val="11"/>
        <color theme="1"/>
        <rFont val="Calibri"/>
        <family val="2"/>
        <scheme val="minor"/>
      </rPr>
      <t>Casi cierto</t>
    </r>
    <r>
      <rPr>
        <sz val="11"/>
        <color theme="1"/>
        <rFont val="Calibri"/>
        <family val="2"/>
        <scheme val="minor"/>
      </rPr>
      <t xml:space="preserve"> (Ocurre en la mayoría de circustancias)</t>
    </r>
  </si>
  <si>
    <t xml:space="preserve"> Casi 1</t>
  </si>
  <si>
    <t>Notificación oficial al contratista sobre el incumplimiento en la periodicidad de la presentación de los informes</t>
  </si>
  <si>
    <t>Riesgo reputacional, derivado de percepciones con información cierta o infundada. (Incluye Riesgo de
Selección; Riesgo de
Introducción; Riesgo de
Contagio)</t>
  </si>
  <si>
    <t>Intercambio de
información entre
entidades, ofrecimiento
de dadivas por la base de
datos, ausencia de
controles y políticas.Perdida de
confiabilidad,
Sanciones, demandas
por parte de los
usuarios, afectación de
la imagen del CDA</t>
  </si>
  <si>
    <t>Inmediato</t>
  </si>
  <si>
    <t>Riego Conflicto de interés,
amenaza la
imparcialidad.
Cuestionamientos sobre
la validez del proceso.</t>
  </si>
  <si>
    <t>Efectos desfavorables que resultan en el deterioro de la imagen de la institución</t>
  </si>
  <si>
    <t xml:space="preserve">Notificación oficial al contratista sobre el riesgo. Trabjo conjunto con el contratista y establecimiento de deberes de confidencialidad y declaratoria manifestación de conflictos de interés. </t>
  </si>
  <si>
    <t>La modalidad de contratación Inadecuada para el servicio necesitado, de acuerdo con el manual de contratación del FCP</t>
  </si>
  <si>
    <t>FCP</t>
  </si>
  <si>
    <t>Los requisitos para participar establecidos en el Análisis Preliminar son apropiados de acuerdo con la modalidad de selección escogida, los cuales deberán ser consistentes con el sector económico en el que actúan los posibles interesados.</t>
  </si>
  <si>
    <t>No se presentan propuestas dentro del proceso de selección.</t>
  </si>
  <si>
    <t>Cargos y sobrecostos por la prestación del servicio de auditoría relacionados con la entrega de los productos.</t>
  </si>
  <si>
    <t xml:space="preserve">Ausencia de aplicación o aplicación inadecuada de los procesos y procedimientos establecidos en la metodología a implementar para la realización de la auditoría. </t>
  </si>
  <si>
    <t>Manipulación indebida de la información que pueda llegar a generar un reconocimiento o apropiación de recursos</t>
  </si>
  <si>
    <t xml:space="preserve">Incumplimiento por falta de personal o capacidad organizacional. No contar con el personal mínimo requerido, así como con los recursos físicos y tecnológicos necesarios para realizar las actividades de auditoría. </t>
  </si>
  <si>
    <t>Verificar antecedentes y mecanismos anticorrupción. SARLAFT/ CONFLINCTOS DE INTERÉS</t>
  </si>
  <si>
    <t xml:space="preserve">Fraude en la documentación o en la información  que sirve  de soporte al proceso  de auditoría, entendido como la acción  por la cual el contratista o el personal  a su servicio adultera por cualquier medio la documentación y/o información  que sirve de soporte al proceso de auditoría, a fin de inducir al FCP a un error en su procesamiento para obtener beneficio económico para sí o para un tercero. </t>
  </si>
  <si>
    <t xml:space="preserve">
Robo o perdida de documentos relacionados con el objeto del contrato. 
</t>
  </si>
  <si>
    <t xml:space="preserve">Revelación de la información – protección de datos personales y a la información de carácter confidencial de del PA-FCP y del Administrador Fiduciario. Riesgo que la información obtenida a partir de
las actividades de auditoría,
es extraída para actividades en
otras entidades. Ausencia de
confidencialidad en la
información obtenida
en el servicio. </t>
  </si>
  <si>
    <t>Inconvenientes en la ejecución del objeto contractual a causa de bloqueos, manifestaciones, vandalismos y actos terroristas.</t>
  </si>
  <si>
    <t>Agresiones o afectaciones a la integridad física de los miembros del personal del contratista destinados para la prestación del servicio.</t>
  </si>
  <si>
    <t>Falta de liquidez o insolvencia financiera del contratista que afecte la normal ejecución del contrato</t>
  </si>
  <si>
    <t>Incumplimiento y efectos desfavorables que resultan en el deterioro de la imagen de la institución</t>
  </si>
  <si>
    <t>ANEXO - MATRIZ DE RIESGOS</t>
  </si>
  <si>
    <t>Supervisando el tratamiento del riesgo</t>
  </si>
  <si>
    <t xml:space="preserve"> Aclarar los requisitos, requerimientos y especificaciones y productos
del contrato. Tener justificada la modalidad de contratación.</t>
  </si>
  <si>
    <t xml:space="preserve">Verificar estudios del sector y del mercado. </t>
  </si>
  <si>
    <t>Supervisando los estudios previos y los estudios del sector y del mercado</t>
  </si>
  <si>
    <t xml:space="preserve">Buscar
alternativas para obtener el beneficio del Proceso de Contratación, verificar estudios del sector </t>
  </si>
  <si>
    <t>Establecer sistemas de aseguramiento de calidad en el proceso de selección</t>
  </si>
  <si>
    <t>Disponer de personal de reemplazo, cercano al sitio de ejecución para atender la eventualidad</t>
  </si>
  <si>
    <t xml:space="preserve">Incumplimiento por demora en la entraga de productos y resultados </t>
  </si>
  <si>
    <t xml:space="preserve">Notificación oficial al contratista sobre el riesgo. Trabajo conjunto con el contratista y establecimiento de deberes de confidencialidad. </t>
  </si>
  <si>
    <t xml:space="preserve">Aumento en el valor de contrato.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</si>
</sst>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0"/>
      <color theme="0"/>
      <name val="Arial"/>
      <family val="2"/>
    </font>
    <font>
      <sz val="10"/>
      <name val="Arial"/>
      <family val="2"/>
    </font>
    <font>
      <b/>
      <sz val="10"/>
      <name val="Arial"/>
      <family val="2"/>
    </font>
    <font>
      <sz val="10"/>
      <color theme="1"/>
      <name val="Arial"/>
      <family val="2"/>
    </font>
    <font>
      <b/>
      <sz val="14"/>
      <color theme="1"/>
      <name val="Calibri"/>
      <family val="2"/>
      <scheme val="minor"/>
    </font>
    <font>
      <b/>
      <sz val="12"/>
      <color theme="0"/>
      <name val="Calibri"/>
      <family val="2"/>
      <scheme val="minor"/>
    </font>
    <font>
      <sz val="11"/>
      <name val="Calibri"/>
      <family val="2"/>
      <scheme val="minor"/>
    </font>
    <font>
      <b/>
      <sz val="11"/>
      <name val="Calibri"/>
      <family val="2"/>
      <scheme val="minor"/>
    </font>
  </fonts>
  <fills count="9">
    <fill>
      <patternFill patternType="none"/>
    </fill>
    <fill>
      <patternFill patternType="gray125"/>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1" tint="0.34998626667073579"/>
        <bgColor indexed="64"/>
      </patternFill>
    </fill>
    <fill>
      <patternFill patternType="solid">
        <fgColor rgb="FFFF0000"/>
        <bgColor indexed="64"/>
      </patternFill>
    </fill>
    <fill>
      <patternFill patternType="solid">
        <fgColor theme="2" tint="-9.9978637043366805E-2"/>
        <bgColor indexed="64"/>
      </patternFill>
    </fill>
  </fills>
  <borders count="61">
    <border>
      <left/>
      <right/>
      <top/>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style="thin">
        <color theme="0"/>
      </right>
      <top/>
      <bottom style="medium">
        <color indexed="64"/>
      </bottom>
      <diagonal/>
    </border>
    <border>
      <left style="thin">
        <color theme="0"/>
      </left>
      <right/>
      <top style="thin">
        <color theme="0"/>
      </top>
      <bottom style="medium">
        <color indexed="64"/>
      </bottom>
      <diagonal/>
    </border>
    <border>
      <left style="thin">
        <color theme="0"/>
      </left>
      <right style="medium">
        <color indexed="64"/>
      </right>
      <top/>
      <bottom style="medium">
        <color indexed="64"/>
      </bottom>
      <diagonal/>
    </border>
    <border>
      <left style="medium">
        <color indexed="64"/>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style="thin">
        <color theme="3" tint="-0.249977111117893"/>
      </bottom>
      <diagonal/>
    </border>
    <border>
      <left style="thin">
        <color theme="3" tint="-0.249977111117893"/>
      </left>
      <right style="medium">
        <color indexed="64"/>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medium">
        <color indexed="64"/>
      </right>
      <top style="thin">
        <color theme="3" tint="-0.249977111117893"/>
      </top>
      <bottom/>
      <diagonal/>
    </border>
    <border>
      <left style="medium">
        <color indexed="64"/>
      </left>
      <right style="thin">
        <color theme="3" tint="-0.249977111117893"/>
      </right>
      <top style="thin">
        <color theme="3" tint="-0.249977111117893"/>
      </top>
      <bottom/>
      <diagonal/>
    </border>
    <border>
      <left style="thin">
        <color indexed="64"/>
      </left>
      <right style="thin">
        <color indexed="64"/>
      </right>
      <top style="thin">
        <color indexed="64"/>
      </top>
      <bottom style="thin">
        <color indexed="64"/>
      </bottom>
      <diagonal/>
    </border>
    <border>
      <left/>
      <right style="thin">
        <color theme="3" tint="-0.249977111117893"/>
      </right>
      <top style="thin">
        <color theme="3" tint="-0.249977111117893"/>
      </top>
      <bottom/>
      <diagonal/>
    </border>
    <border>
      <left style="thin">
        <color theme="3" tint="-0.249977111117893"/>
      </left>
      <right/>
      <top style="thin">
        <color theme="3" tint="-0.249977111117893"/>
      </top>
      <bottom/>
      <diagonal/>
    </border>
    <border>
      <left style="medium">
        <color indexed="64"/>
      </left>
      <right style="thin">
        <color theme="3" tint="-0.249977111117893"/>
      </right>
      <top style="medium">
        <color indexed="64"/>
      </top>
      <bottom style="medium">
        <color indexed="64"/>
      </bottom>
      <diagonal/>
    </border>
    <border>
      <left style="thin">
        <color theme="3" tint="-0.249977111117893"/>
      </left>
      <right style="thin">
        <color theme="3" tint="-0.249977111117893"/>
      </right>
      <top style="medium">
        <color indexed="64"/>
      </top>
      <bottom style="medium">
        <color indexed="64"/>
      </bottom>
      <diagonal/>
    </border>
    <border>
      <left style="thin">
        <color theme="3" tint="-0.249977111117893"/>
      </left>
      <right style="medium">
        <color indexed="64"/>
      </right>
      <top style="medium">
        <color indexed="64"/>
      </top>
      <bottom style="medium">
        <color indexed="64"/>
      </bottom>
      <diagonal/>
    </border>
    <border>
      <left/>
      <right style="thin">
        <color theme="3" tint="-0.249977111117893"/>
      </right>
      <top style="medium">
        <color indexed="64"/>
      </top>
      <bottom style="medium">
        <color indexed="64"/>
      </bottom>
      <diagonal/>
    </border>
    <border>
      <left style="thin">
        <color theme="3" tint="-0.249977111117893"/>
      </left>
      <right/>
      <top style="medium">
        <color indexed="64"/>
      </top>
      <bottom style="medium">
        <color indexed="64"/>
      </bottom>
      <diagonal/>
    </border>
    <border>
      <left style="thin">
        <color theme="3" tint="-0.249977111117893"/>
      </left>
      <right style="thin">
        <color theme="3" tint="-0.249977111117893"/>
      </right>
      <top style="thin">
        <color theme="3" tint="-0.249977111117893"/>
      </top>
      <bottom style="medium">
        <color indexed="64"/>
      </bottom>
      <diagonal/>
    </border>
    <border>
      <left style="thin">
        <color theme="3" tint="-0.249977111117893"/>
      </left>
      <right style="medium">
        <color indexed="64"/>
      </right>
      <top style="thin">
        <color theme="3" tint="-0.249977111117893"/>
      </top>
      <bottom style="medium">
        <color indexed="64"/>
      </bottom>
      <diagonal/>
    </border>
    <border>
      <left style="medium">
        <color indexed="64"/>
      </left>
      <right style="thin">
        <color theme="3" tint="-0.249977111117893"/>
      </right>
      <top style="thin">
        <color theme="3" tint="-0.249977111117893"/>
      </top>
      <bottom style="medium">
        <color indexed="64"/>
      </bottom>
      <diagonal/>
    </border>
    <border>
      <left/>
      <right style="medium">
        <color indexed="64"/>
      </right>
      <top/>
      <bottom style="thin">
        <color theme="3" tint="-0.249977111117893"/>
      </bottom>
      <diagonal/>
    </border>
    <border>
      <left/>
      <right style="medium">
        <color indexed="64"/>
      </right>
      <top/>
      <bottom style="medium">
        <color indexed="64"/>
      </bottom>
      <diagonal/>
    </border>
    <border>
      <left style="medium">
        <color indexed="64"/>
      </left>
      <right style="thin">
        <color theme="0"/>
      </right>
      <top style="thin">
        <color theme="0"/>
      </top>
      <bottom/>
      <diagonal/>
    </border>
    <border>
      <left/>
      <right style="thin">
        <color theme="3" tint="-0.249977111117893"/>
      </right>
      <top style="thin">
        <color theme="3" tint="-0.249977111117893"/>
      </top>
      <bottom style="medium">
        <color indexed="64"/>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medium">
        <color indexed="64"/>
      </right>
      <top style="thin">
        <color indexed="64"/>
      </top>
      <bottom style="thin">
        <color theme="0"/>
      </bottom>
      <diagonal/>
    </border>
    <border>
      <left style="medium">
        <color indexed="64"/>
      </left>
      <right style="thin">
        <color theme="0"/>
      </right>
      <top style="thin">
        <color indexed="64"/>
      </top>
      <bottom/>
      <diagonal/>
    </border>
    <border>
      <left style="thin">
        <color theme="0"/>
      </left>
      <right/>
      <top style="thin">
        <color indexed="64"/>
      </top>
      <bottom style="thin">
        <color theme="0"/>
      </bottom>
      <diagonal/>
    </border>
    <border>
      <left style="medium">
        <color indexed="64"/>
      </left>
      <right style="thin">
        <color theme="0"/>
      </right>
      <top style="thin">
        <color indexed="64"/>
      </top>
      <bottom style="thin">
        <color theme="0"/>
      </bottom>
      <diagonal/>
    </border>
    <border>
      <left style="thin">
        <color theme="0"/>
      </left>
      <right style="medium">
        <color indexed="64"/>
      </right>
      <top style="thin">
        <color indexed="64"/>
      </top>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medium">
        <color indexed="64"/>
      </bottom>
      <diagonal/>
    </border>
    <border>
      <left style="thin">
        <color theme="0"/>
      </left>
      <right style="thin">
        <color indexed="64"/>
      </right>
      <top style="thin">
        <color theme="0"/>
      </top>
      <bottom style="medium">
        <color indexed="64"/>
      </bottom>
      <diagonal/>
    </border>
    <border>
      <left style="thin">
        <color indexed="64"/>
      </left>
      <right style="thin">
        <color theme="3" tint="-0.249977111117893"/>
      </right>
      <top style="thin">
        <color theme="3" tint="-0.249977111117893"/>
      </top>
      <bottom style="thin">
        <color theme="3" tint="-0.249977111117893"/>
      </bottom>
      <diagonal/>
    </border>
    <border>
      <left style="thin">
        <color theme="3" tint="-0.249977111117893"/>
      </left>
      <right style="thin">
        <color indexed="64"/>
      </right>
      <top/>
      <bottom style="thin">
        <color theme="3" tint="-0.249977111117893"/>
      </bottom>
      <diagonal/>
    </border>
    <border>
      <left style="thin">
        <color theme="3" tint="-0.249977111117893"/>
      </left>
      <right style="thin">
        <color indexed="64"/>
      </right>
      <top style="thin">
        <color theme="3" tint="-0.249977111117893"/>
      </top>
      <bottom/>
      <diagonal/>
    </border>
    <border>
      <left style="thin">
        <color theme="3" tint="-0.249977111117893"/>
      </left>
      <right style="thin">
        <color indexed="64"/>
      </right>
      <top style="thin">
        <color theme="3" tint="-0.249977111117893"/>
      </top>
      <bottom style="medium">
        <color indexed="64"/>
      </bottom>
      <diagonal/>
    </border>
    <border>
      <left style="thin">
        <color theme="3" tint="-0.249977111117893"/>
      </left>
      <right style="thin">
        <color theme="3" tint="-0.249977111117893"/>
      </right>
      <top style="medium">
        <color indexed="64"/>
      </top>
      <bottom style="thin">
        <color indexed="64"/>
      </bottom>
      <diagonal/>
    </border>
    <border>
      <left style="thin">
        <color theme="3" tint="-0.249977111117893"/>
      </left>
      <right style="medium">
        <color indexed="64"/>
      </right>
      <top style="medium">
        <color indexed="64"/>
      </top>
      <bottom style="thin">
        <color indexed="64"/>
      </bottom>
      <diagonal/>
    </border>
    <border>
      <left/>
      <right style="thin">
        <color theme="3" tint="-0.249977111117893"/>
      </right>
      <top style="medium">
        <color indexed="64"/>
      </top>
      <bottom style="thin">
        <color indexed="64"/>
      </bottom>
      <diagonal/>
    </border>
    <border>
      <left style="thin">
        <color theme="3" tint="-0.249977111117893"/>
      </left>
      <right/>
      <top style="medium">
        <color indexed="64"/>
      </top>
      <bottom style="thin">
        <color indexed="64"/>
      </bottom>
      <diagonal/>
    </border>
    <border>
      <left style="medium">
        <color indexed="64"/>
      </left>
      <right style="thin">
        <color theme="3" tint="-0.249977111117893"/>
      </right>
      <top style="thin">
        <color theme="3" tint="-0.249977111117893"/>
      </top>
      <bottom style="thin">
        <color indexed="64"/>
      </bottom>
      <diagonal/>
    </border>
    <border>
      <left style="thin">
        <color theme="3" tint="-0.249977111117893"/>
      </left>
      <right style="thin">
        <color theme="3" tint="-0.249977111117893"/>
      </right>
      <top style="thin">
        <color theme="3" tint="-0.249977111117893"/>
      </top>
      <bottom style="thin">
        <color indexed="64"/>
      </bottom>
      <diagonal/>
    </border>
    <border>
      <left style="thin">
        <color theme="3" tint="-0.249977111117893"/>
      </left>
      <right/>
      <top style="thin">
        <color theme="3" tint="-0.249977111117893"/>
      </top>
      <bottom style="thin">
        <color indexed="64"/>
      </bottom>
      <diagonal/>
    </border>
    <border>
      <left/>
      <right style="medium">
        <color indexed="64"/>
      </right>
      <top/>
      <bottom style="thin">
        <color indexed="64"/>
      </bottom>
      <diagonal/>
    </border>
    <border>
      <left/>
      <right style="thin">
        <color theme="3" tint="-0.249977111117893"/>
      </right>
      <top style="thin">
        <color theme="3" tint="-0.249977111117893"/>
      </top>
      <bottom style="thin">
        <color indexed="64"/>
      </bottom>
      <diagonal/>
    </border>
    <border>
      <left style="thin">
        <color theme="3" tint="-0.249977111117893"/>
      </left>
      <right style="medium">
        <color indexed="64"/>
      </right>
      <top style="thin">
        <color theme="3" tint="-0.249977111117893"/>
      </top>
      <bottom style="thin">
        <color indexed="64"/>
      </bottom>
      <diagonal/>
    </border>
    <border>
      <left style="thin">
        <color theme="3" tint="-0.249977111117893"/>
      </left>
      <right style="thin">
        <color indexed="64"/>
      </right>
      <top style="thin">
        <color theme="3" tint="-0.249977111117893"/>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4" fillId="0" borderId="0"/>
  </cellStyleXfs>
  <cellXfs count="106">
    <xf numFmtId="0" fontId="0" fillId="0" borderId="0" xfId="0"/>
    <xf numFmtId="0" fontId="4" fillId="3" borderId="1" xfId="0" applyFont="1" applyFill="1" applyBorder="1" applyAlignment="1">
      <alignment horizontal="center" vertical="center" textRotation="90" wrapText="1"/>
    </xf>
    <xf numFmtId="0" fontId="4" fillId="3" borderId="2" xfId="0" applyFont="1" applyFill="1" applyBorder="1" applyAlignment="1">
      <alignment horizontal="center" vertical="center" textRotation="90" wrapText="1"/>
    </xf>
    <xf numFmtId="1" fontId="6" fillId="3" borderId="2" xfId="0" applyNumberFormat="1" applyFont="1" applyFill="1" applyBorder="1" applyAlignment="1">
      <alignment horizontal="center" vertical="center" textRotation="90" wrapText="1"/>
    </xf>
    <xf numFmtId="0" fontId="6" fillId="3" borderId="2" xfId="0" applyFont="1" applyFill="1" applyBorder="1" applyAlignment="1">
      <alignment horizontal="center" vertical="center" textRotation="90" wrapText="1"/>
    </xf>
    <xf numFmtId="0" fontId="6" fillId="3" borderId="3" xfId="0" applyFont="1" applyFill="1" applyBorder="1" applyAlignment="1">
      <alignment horizontal="center" vertical="center" textRotation="90" wrapText="1"/>
    </xf>
    <xf numFmtId="0" fontId="4" fillId="3" borderId="1"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textRotation="90" wrapText="1"/>
    </xf>
    <xf numFmtId="0" fontId="4" fillId="0" borderId="9" xfId="0" applyFont="1" applyBorder="1" applyAlignment="1">
      <alignment horizontal="center" vertical="center" textRotation="90" wrapText="1"/>
    </xf>
    <xf numFmtId="0" fontId="4" fillId="4"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0" borderId="8" xfId="0" applyFont="1" applyBorder="1" applyAlignment="1">
      <alignment horizontal="center" vertical="center" wrapText="1"/>
    </xf>
    <xf numFmtId="1" fontId="4" fillId="0" borderId="8" xfId="0" applyNumberFormat="1" applyFont="1" applyBorder="1" applyAlignment="1">
      <alignment horizontal="center" vertical="center" wrapText="1"/>
    </xf>
    <xf numFmtId="0" fontId="4" fillId="0" borderId="8" xfId="0" applyNumberFormat="1" applyFont="1" applyBorder="1" applyAlignment="1">
      <alignment horizontal="center" vertical="center" textRotation="90"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15" xfId="0" applyFont="1" applyBorder="1" applyAlignment="1">
      <alignment horizontal="center" vertical="center" wrapText="1"/>
    </xf>
    <xf numFmtId="1" fontId="4" fillId="0" borderId="13" xfId="0" applyNumberFormat="1" applyFont="1" applyBorder="1" applyAlignment="1">
      <alignment horizontal="center" vertical="center" wrapText="1"/>
    </xf>
    <xf numFmtId="0" fontId="4" fillId="0" borderId="13" xfId="0" applyNumberFormat="1" applyFont="1" applyBorder="1" applyAlignment="1">
      <alignment horizontal="center" vertical="center" textRotation="90" wrapText="1"/>
    </xf>
    <xf numFmtId="0" fontId="4" fillId="0" borderId="1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3" xfId="0" applyFont="1" applyBorder="1" applyAlignment="1">
      <alignment horizontal="center" vertical="center" wrapText="1"/>
    </xf>
    <xf numFmtId="0" fontId="4" fillId="4" borderId="17"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4" fillId="4" borderId="22"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0" borderId="20" xfId="0" applyFont="1" applyBorder="1" applyAlignment="1">
      <alignment horizontal="center" vertical="center" wrapText="1"/>
    </xf>
    <xf numFmtId="1" fontId="4" fillId="0" borderId="20" xfId="0" applyNumberFormat="1" applyFont="1" applyBorder="1" applyAlignment="1">
      <alignment horizontal="center" vertical="center" wrapText="1"/>
    </xf>
    <xf numFmtId="1" fontId="4" fillId="0" borderId="24" xfId="0" applyNumberFormat="1" applyFont="1" applyBorder="1" applyAlignment="1">
      <alignment horizontal="center" vertical="center" wrapText="1"/>
    </xf>
    <xf numFmtId="0" fontId="4" fillId="0" borderId="24" xfId="0" applyNumberFormat="1" applyFont="1" applyBorder="1" applyAlignment="1">
      <alignment horizontal="center" vertical="center" textRotation="90"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1" xfId="0" applyNumberFormat="1" applyFont="1" applyBorder="1" applyAlignment="1">
      <alignment horizontal="center" vertical="center" textRotation="90" wrapText="1"/>
    </xf>
    <xf numFmtId="0" fontId="4" fillId="0" borderId="18" xfId="0" applyNumberFormat="1" applyFont="1" applyBorder="1" applyAlignment="1">
      <alignment horizontal="center" vertical="center" textRotation="90" wrapText="1"/>
    </xf>
    <xf numFmtId="0" fontId="4" fillId="0" borderId="23" xfId="0" applyNumberFormat="1"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0" fillId="0" borderId="0" xfId="0"/>
    <xf numFmtId="0" fontId="0" fillId="0" borderId="16" xfId="0" applyBorder="1" applyAlignment="1">
      <alignment horizontal="center" vertical="center" wrapText="1"/>
    </xf>
    <xf numFmtId="0" fontId="8" fillId="6" borderId="31" xfId="0" applyFont="1" applyFill="1" applyBorder="1" applyAlignment="1">
      <alignment horizontal="center" vertical="center"/>
    </xf>
    <xf numFmtId="0" fontId="9" fillId="3" borderId="31" xfId="0" applyFont="1" applyFill="1" applyBorder="1" applyAlignment="1">
      <alignment horizontal="center" vertical="center"/>
    </xf>
    <xf numFmtId="0" fontId="7" fillId="3" borderId="31" xfId="0" applyFont="1" applyFill="1" applyBorder="1" applyAlignment="1">
      <alignment horizontal="center" vertical="center"/>
    </xf>
    <xf numFmtId="164" fontId="7" fillId="3" borderId="31" xfId="1" applyNumberFormat="1" applyFont="1" applyFill="1" applyBorder="1" applyAlignment="1">
      <alignment horizontal="center" vertical="center"/>
    </xf>
    <xf numFmtId="0" fontId="0" fillId="3" borderId="31" xfId="0" applyFill="1" applyBorder="1" applyAlignment="1">
      <alignment horizontal="center" vertical="center"/>
    </xf>
    <xf numFmtId="0" fontId="4" fillId="3" borderId="43" xfId="0" applyFont="1" applyFill="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textRotation="90" wrapText="1"/>
    </xf>
    <xf numFmtId="0" fontId="4" fillId="0" borderId="49" xfId="0" applyFont="1" applyBorder="1" applyAlignment="1">
      <alignment horizontal="center" vertical="center" textRotation="90" wrapText="1"/>
    </xf>
    <xf numFmtId="0" fontId="4" fillId="4" borderId="50" xfId="0" applyFont="1" applyFill="1" applyBorder="1" applyAlignment="1">
      <alignment horizontal="center" vertical="center" wrapText="1"/>
    </xf>
    <xf numFmtId="0" fontId="4" fillId="5" borderId="51" xfId="0" applyFont="1" applyFill="1" applyBorder="1" applyAlignment="1">
      <alignment horizontal="center" vertical="center" wrapText="1"/>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1" fontId="4" fillId="0" borderId="53" xfId="0" applyNumberFormat="1" applyFont="1" applyBorder="1" applyAlignment="1">
      <alignment horizontal="center" vertical="center" wrapText="1"/>
    </xf>
    <xf numFmtId="0" fontId="4" fillId="0" borderId="54" xfId="0" applyNumberFormat="1" applyFont="1" applyBorder="1" applyAlignment="1">
      <alignment horizontal="center" vertical="center" textRotation="90" wrapText="1"/>
    </xf>
    <xf numFmtId="0" fontId="4" fillId="0" borderId="55" xfId="0" applyFont="1" applyBorder="1" applyAlignment="1">
      <alignment horizontal="center" vertical="center" wrapText="1"/>
    </xf>
    <xf numFmtId="0" fontId="4" fillId="0" borderId="53" xfId="0" applyNumberFormat="1" applyFont="1" applyBorder="1" applyAlignment="1">
      <alignment horizontal="center" vertical="center" textRotation="90"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1" fontId="4" fillId="7" borderId="13" xfId="0" applyNumberFormat="1"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4" xfId="0" applyFont="1" applyFill="1" applyBorder="1" applyAlignment="1">
      <alignment horizontal="center" vertical="center" textRotation="90" wrapText="1"/>
    </xf>
    <xf numFmtId="0" fontId="3" fillId="2" borderId="42" xfId="0" applyFont="1" applyFill="1" applyBorder="1" applyAlignment="1">
      <alignment horizontal="center" vertical="center" textRotation="90" wrapText="1"/>
    </xf>
    <xf numFmtId="0" fontId="3" fillId="2" borderId="35" xfId="0" applyFont="1" applyFill="1" applyBorder="1" applyAlignment="1">
      <alignment horizontal="center" vertical="center" textRotation="90" wrapText="1"/>
    </xf>
    <xf numFmtId="0" fontId="3" fillId="2" borderId="2" xfId="0" applyFont="1" applyFill="1" applyBorder="1" applyAlignment="1">
      <alignment horizontal="center" vertical="center" textRotation="90" wrapText="1"/>
    </xf>
    <xf numFmtId="0" fontId="3" fillId="2" borderId="36" xfId="0" applyFont="1" applyFill="1" applyBorder="1" applyAlignment="1">
      <alignment horizontal="center" vertical="center" textRotation="90" wrapText="1"/>
    </xf>
    <xf numFmtId="0" fontId="3" fillId="2" borderId="3" xfId="0" applyFont="1" applyFill="1" applyBorder="1" applyAlignment="1">
      <alignment horizontal="center" vertical="center" textRotation="90" wrapText="1"/>
    </xf>
    <xf numFmtId="0" fontId="2" fillId="8" borderId="59" xfId="0" applyFont="1" applyFill="1" applyBorder="1" applyAlignment="1">
      <alignment horizontal="center"/>
    </xf>
    <xf numFmtId="0" fontId="5" fillId="3" borderId="39"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9" xfId="0" applyFont="1" applyFill="1" applyBorder="1" applyAlignment="1">
      <alignment horizontal="center" vertical="center" textRotation="90" wrapText="1"/>
    </xf>
    <xf numFmtId="0" fontId="3" fillId="2" borderId="1" xfId="0" applyFont="1" applyFill="1" applyBorder="1" applyAlignment="1">
      <alignment horizontal="center" vertical="center" textRotation="90" wrapText="1"/>
    </xf>
    <xf numFmtId="1" fontId="3" fillId="2" borderId="35" xfId="0" applyNumberFormat="1" applyFont="1" applyFill="1" applyBorder="1" applyAlignment="1">
      <alignment horizontal="center" vertical="center" textRotation="90" wrapText="1"/>
    </xf>
    <xf numFmtId="1" fontId="3" fillId="2" borderId="2" xfId="0" applyNumberFormat="1" applyFont="1" applyFill="1" applyBorder="1" applyAlignment="1">
      <alignment horizontal="center" vertical="center" textRotation="90" wrapText="1"/>
    </xf>
    <xf numFmtId="0" fontId="4" fillId="3" borderId="39"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7" fillId="0" borderId="0" xfId="0" applyFont="1" applyAlignment="1">
      <alignment horizontal="center" vertical="center"/>
    </xf>
    <xf numFmtId="0" fontId="8" fillId="6" borderId="32" xfId="0" applyFont="1" applyFill="1" applyBorder="1" applyAlignment="1">
      <alignment horizontal="center" vertical="center"/>
    </xf>
    <xf numFmtId="0" fontId="8" fillId="6" borderId="33" xfId="0" applyFont="1" applyFill="1" applyBorder="1" applyAlignment="1">
      <alignment horizontal="center" vertical="center"/>
    </xf>
    <xf numFmtId="0" fontId="8" fillId="6" borderId="31" xfId="0" applyFont="1" applyFill="1" applyBorder="1" applyAlignment="1">
      <alignment horizontal="center" vertical="center" textRotation="90"/>
    </xf>
    <xf numFmtId="0" fontId="4" fillId="0" borderId="18" xfId="0" applyFont="1" applyBorder="1" applyAlignment="1">
      <alignment horizontal="center" vertical="center" wrapText="1"/>
    </xf>
    <xf numFmtId="0" fontId="0" fillId="0" borderId="60" xfId="0" applyBorder="1" applyAlignment="1">
      <alignment horizontal="center" vertical="center" wrapText="1"/>
    </xf>
  </cellXfs>
  <cellStyles count="3">
    <cellStyle name="Normal" xfId="0" builtinId="0"/>
    <cellStyle name="Normal 4" xfId="2" xr:uid="{00000000-0005-0000-0000-00002F000000}"/>
    <cellStyle name="Porcentaje" xfId="1" builtinId="5"/>
  </cellStyles>
  <dxfs count="66">
    <dxf>
      <fill>
        <patternFill>
          <bgColor theme="6" tint="-0.24994659260841701"/>
        </patternFill>
      </fill>
    </dxf>
    <dxf>
      <fill>
        <patternFill>
          <bgColor theme="6" tint="-0.24994659260841701"/>
        </patternFill>
      </fill>
    </dxf>
    <dxf>
      <fill>
        <patternFill>
          <bgColor theme="6" tint="-0.24994659260841701"/>
        </patternFill>
      </fill>
    </dxf>
    <dxf>
      <fill>
        <patternFill>
          <bgColor rgb="FFFFC000"/>
        </patternFill>
      </fill>
    </dxf>
    <dxf>
      <fill>
        <patternFill>
          <bgColor theme="9" tint="-0.24994659260841701"/>
        </patternFill>
      </fill>
    </dxf>
    <dxf>
      <fill>
        <patternFill>
          <bgColor theme="5"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rgb="FFFFC000"/>
        </patternFill>
      </fill>
    </dxf>
    <dxf>
      <fill>
        <patternFill>
          <bgColor theme="9" tint="-0.24994659260841701"/>
        </patternFill>
      </fill>
    </dxf>
    <dxf>
      <fill>
        <patternFill>
          <bgColor theme="5"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rgb="FFFFC000"/>
        </patternFill>
      </fill>
    </dxf>
    <dxf>
      <fill>
        <patternFill>
          <bgColor theme="9" tint="-0.24994659260841701"/>
        </patternFill>
      </fill>
    </dxf>
    <dxf>
      <fill>
        <patternFill>
          <bgColor theme="5"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rgb="FFFFC000"/>
        </patternFill>
      </fill>
    </dxf>
    <dxf>
      <fill>
        <patternFill>
          <bgColor theme="9" tint="-0.24994659260841701"/>
        </patternFill>
      </fill>
    </dxf>
    <dxf>
      <fill>
        <patternFill>
          <bgColor theme="5"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rgb="FFFFC000"/>
        </patternFill>
      </fill>
    </dxf>
    <dxf>
      <fill>
        <patternFill>
          <bgColor theme="9" tint="-0.24994659260841701"/>
        </patternFill>
      </fill>
    </dxf>
    <dxf>
      <fill>
        <patternFill>
          <bgColor theme="5"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rgb="FFFFC000"/>
        </patternFill>
      </fill>
    </dxf>
    <dxf>
      <fill>
        <patternFill>
          <bgColor theme="9" tint="-0.24994659260841701"/>
        </patternFill>
      </fill>
    </dxf>
    <dxf>
      <fill>
        <patternFill>
          <bgColor theme="5"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rgb="FFFFC000"/>
        </patternFill>
      </fill>
    </dxf>
    <dxf>
      <fill>
        <patternFill>
          <bgColor theme="9" tint="-0.24994659260841701"/>
        </patternFill>
      </fill>
    </dxf>
    <dxf>
      <fill>
        <patternFill>
          <bgColor theme="5"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rgb="FFFFC000"/>
        </patternFill>
      </fill>
    </dxf>
    <dxf>
      <fill>
        <patternFill>
          <bgColor theme="9" tint="-0.24994659260841701"/>
        </patternFill>
      </fill>
    </dxf>
    <dxf>
      <fill>
        <patternFill>
          <bgColor theme="5"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rgb="FFFFC000"/>
        </patternFill>
      </fill>
    </dxf>
    <dxf>
      <fill>
        <patternFill>
          <bgColor theme="9" tint="-0.24994659260841701"/>
        </patternFill>
      </fill>
    </dxf>
    <dxf>
      <fill>
        <patternFill>
          <bgColor theme="5"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theme="6" tint="-0.24994659260841701"/>
        </patternFill>
      </fill>
    </dxf>
    <dxf>
      <fill>
        <patternFill>
          <bgColor rgb="FFFFC000"/>
        </patternFill>
      </fill>
    </dxf>
    <dxf>
      <fill>
        <patternFill>
          <bgColor theme="9" tint="-0.24994659260841701"/>
        </patternFill>
      </fill>
    </dxf>
    <dxf>
      <fill>
        <patternFill>
          <bgColor theme="5" tint="-0.24994659260841701"/>
        </patternFill>
      </fill>
    </dxf>
    <dxf>
      <fill>
        <patternFill>
          <bgColor theme="6" tint="-0.24994659260841701"/>
        </patternFill>
      </fill>
    </dxf>
    <dxf>
      <fill>
        <patternFill>
          <bgColor rgb="FFFFC000"/>
        </patternFill>
      </fill>
    </dxf>
    <dxf>
      <fill>
        <patternFill>
          <bgColor theme="9" tint="-0.24994659260841701"/>
        </patternFill>
      </fill>
    </dxf>
    <dxf>
      <fill>
        <patternFill>
          <bgColor theme="5"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51570-F5A6-4860-BA40-6E5EDEC6D6D3}">
  <dimension ref="A1:W30"/>
  <sheetViews>
    <sheetView tabSelected="1" zoomScale="87" zoomScaleNormal="87" workbookViewId="0">
      <selection activeCell="R27" sqref="R27"/>
    </sheetView>
  </sheetViews>
  <sheetFormatPr baseColWidth="10" defaultRowHeight="15" x14ac:dyDescent="0.25"/>
  <cols>
    <col min="1" max="4" width="4.7109375" customWidth="1"/>
    <col min="5" max="5" width="7.140625" customWidth="1"/>
    <col min="6" max="6" width="31.5703125" customWidth="1"/>
    <col min="7" max="7" width="24.140625" bestFit="1" customWidth="1"/>
    <col min="8" max="9" width="4.42578125" bestFit="1" customWidth="1"/>
    <col min="10" max="10" width="5.28515625" customWidth="1"/>
    <col min="11" max="11" width="6.7109375"/>
    <col min="12" max="12" width="14.85546875" customWidth="1"/>
    <col min="13" max="13" width="32.42578125" customWidth="1"/>
    <col min="14" max="15" width="3.28515625" bestFit="1" customWidth="1"/>
    <col min="16" max="17" width="6.7109375"/>
    <col min="18" max="18" width="11.42578125" customWidth="1"/>
    <col min="19" max="21" width="19.140625" customWidth="1"/>
    <col min="22" max="22" width="24.5703125" customWidth="1"/>
    <col min="23" max="23" width="23.5703125" customWidth="1"/>
  </cols>
  <sheetData>
    <row r="1" spans="1:23" s="46" customFormat="1" x14ac:dyDescent="0.25">
      <c r="A1" s="80" t="s">
        <v>121</v>
      </c>
      <c r="B1" s="80"/>
      <c r="C1" s="80"/>
      <c r="D1" s="80"/>
      <c r="E1" s="80"/>
      <c r="F1" s="80"/>
      <c r="G1" s="80"/>
      <c r="H1" s="80"/>
      <c r="I1" s="80"/>
      <c r="J1" s="80"/>
      <c r="K1" s="80"/>
      <c r="L1" s="80"/>
      <c r="M1" s="80"/>
      <c r="N1" s="80"/>
      <c r="O1" s="80"/>
      <c r="P1" s="80"/>
      <c r="Q1" s="80"/>
      <c r="R1" s="80"/>
      <c r="S1" s="80"/>
      <c r="T1" s="80"/>
      <c r="U1" s="80"/>
      <c r="V1" s="80"/>
      <c r="W1" s="80"/>
    </row>
    <row r="2" spans="1:23" ht="24.75" customHeight="1" x14ac:dyDescent="0.25">
      <c r="A2" s="74" t="s">
        <v>0</v>
      </c>
      <c r="B2" s="76" t="s">
        <v>1</v>
      </c>
      <c r="C2" s="76" t="s">
        <v>2</v>
      </c>
      <c r="D2" s="76" t="s">
        <v>3</v>
      </c>
      <c r="E2" s="78" t="s">
        <v>4</v>
      </c>
      <c r="F2" s="72" t="s">
        <v>5</v>
      </c>
      <c r="G2" s="83" t="s">
        <v>6</v>
      </c>
      <c r="H2" s="85" t="s">
        <v>7</v>
      </c>
      <c r="I2" s="76" t="s">
        <v>8</v>
      </c>
      <c r="J2" s="87" t="s">
        <v>9</v>
      </c>
      <c r="K2" s="78" t="s">
        <v>10</v>
      </c>
      <c r="L2" s="89" t="s">
        <v>11</v>
      </c>
      <c r="M2" s="91" t="s">
        <v>12</v>
      </c>
      <c r="N2" s="81" t="s">
        <v>13</v>
      </c>
      <c r="O2" s="93"/>
      <c r="P2" s="93"/>
      <c r="Q2" s="93"/>
      <c r="R2" s="94"/>
      <c r="S2" s="89" t="s">
        <v>14</v>
      </c>
      <c r="T2" s="96" t="s">
        <v>15</v>
      </c>
      <c r="U2" s="98" t="s">
        <v>16</v>
      </c>
      <c r="V2" s="81" t="s">
        <v>17</v>
      </c>
      <c r="W2" s="82"/>
    </row>
    <row r="3" spans="1:23" ht="60" customHeight="1" thickBot="1" x14ac:dyDescent="0.3">
      <c r="A3" s="75"/>
      <c r="B3" s="77"/>
      <c r="C3" s="77"/>
      <c r="D3" s="77"/>
      <c r="E3" s="79"/>
      <c r="F3" s="73"/>
      <c r="G3" s="84"/>
      <c r="H3" s="86"/>
      <c r="I3" s="77"/>
      <c r="J3" s="88"/>
      <c r="K3" s="79"/>
      <c r="L3" s="90"/>
      <c r="M3" s="92"/>
      <c r="N3" s="1" t="s">
        <v>7</v>
      </c>
      <c r="O3" s="2" t="s">
        <v>8</v>
      </c>
      <c r="P3" s="3" t="s">
        <v>18</v>
      </c>
      <c r="Q3" s="4" t="s">
        <v>10</v>
      </c>
      <c r="R3" s="5" t="s">
        <v>19</v>
      </c>
      <c r="S3" s="95"/>
      <c r="T3" s="97"/>
      <c r="U3" s="99"/>
      <c r="V3" s="6" t="s">
        <v>20</v>
      </c>
      <c r="W3" s="53" t="s">
        <v>21</v>
      </c>
    </row>
    <row r="4" spans="1:23" ht="79.5" customHeight="1" x14ac:dyDescent="0.25">
      <c r="A4" s="54">
        <v>1</v>
      </c>
      <c r="B4" s="8" t="s">
        <v>22</v>
      </c>
      <c r="C4" s="8" t="s">
        <v>23</v>
      </c>
      <c r="D4" s="8" t="s">
        <v>24</v>
      </c>
      <c r="E4" s="9" t="s">
        <v>25</v>
      </c>
      <c r="F4" s="10" t="s">
        <v>105</v>
      </c>
      <c r="G4" s="11" t="s">
        <v>26</v>
      </c>
      <c r="H4" s="7">
        <v>1</v>
      </c>
      <c r="I4" s="12">
        <v>3</v>
      </c>
      <c r="J4" s="13">
        <f t="shared" ref="J4:J16" si="0">+H4+I4</f>
        <v>4</v>
      </c>
      <c r="K4" s="40" t="str">
        <f>IF(J4&lt;=4,"Riesgo Bajo",IF(J4=5,"Riesgo Medio",IF(J4&lt;=7,"Riesgo Alto",IF(J4&gt;=8,"Riesgo Extremo"))))</f>
        <v>Riesgo Bajo</v>
      </c>
      <c r="L4" s="47" t="s">
        <v>106</v>
      </c>
      <c r="M4" s="43" t="s">
        <v>123</v>
      </c>
      <c r="N4" s="7">
        <v>1</v>
      </c>
      <c r="O4" s="12">
        <v>3</v>
      </c>
      <c r="P4" s="13">
        <f t="shared" ref="P4:P16" si="1">+N4+O4</f>
        <v>4</v>
      </c>
      <c r="Q4" s="14" t="str">
        <f t="shared" ref="Q4:Q16" si="2">IF(P4&lt;=4,"Riesgo Bajo",IF(P4=5,"Riesgo Medio",IF(P4&lt;=7,"Riesgo Alto",IF(P4&gt;=8,"Riesgo Extremo"))))</f>
        <v>Riesgo Bajo</v>
      </c>
      <c r="R4" s="15" t="s">
        <v>27</v>
      </c>
      <c r="S4" s="47" t="s">
        <v>106</v>
      </c>
      <c r="T4" s="16" t="s">
        <v>28</v>
      </c>
      <c r="U4" s="15" t="s">
        <v>29</v>
      </c>
      <c r="V4" s="7" t="s">
        <v>122</v>
      </c>
      <c r="W4" s="55" t="s">
        <v>30</v>
      </c>
    </row>
    <row r="5" spans="1:23" s="46" customFormat="1" ht="74.25" customHeight="1" x14ac:dyDescent="0.25">
      <c r="A5" s="54">
        <v>2</v>
      </c>
      <c r="B5" s="8"/>
      <c r="C5" s="8"/>
      <c r="D5" s="8"/>
      <c r="E5" s="9" t="s">
        <v>25</v>
      </c>
      <c r="F5" s="10" t="s">
        <v>108</v>
      </c>
      <c r="G5" s="11" t="s">
        <v>26</v>
      </c>
      <c r="H5" s="7">
        <v>1</v>
      </c>
      <c r="I5" s="12">
        <v>3</v>
      </c>
      <c r="J5" s="13">
        <f t="shared" ref="J5:J6" si="3">+H5+I5</f>
        <v>4</v>
      </c>
      <c r="K5" s="40" t="str">
        <f>IF(J5&lt;=4,"Riesgo Bajo",IF(J5=5,"Riesgo Medio",IF(J5&lt;=7,"Riesgo Alto",IF(J5&gt;=8,"Riesgo Extremo"))))</f>
        <v>Riesgo Bajo</v>
      </c>
      <c r="L5" s="47" t="s">
        <v>106</v>
      </c>
      <c r="M5" s="43" t="s">
        <v>123</v>
      </c>
      <c r="N5" s="7">
        <v>1</v>
      </c>
      <c r="O5" s="12">
        <v>3</v>
      </c>
      <c r="P5" s="13">
        <f t="shared" ref="P5:P6" si="4">+N5+O5</f>
        <v>4</v>
      </c>
      <c r="Q5" s="14" t="str">
        <f t="shared" ref="Q5:Q6" si="5">IF(P5&lt;=4,"Riesgo Bajo",IF(P5=5,"Riesgo Medio",IF(P5&lt;=7,"Riesgo Alto",IF(P5&gt;=8,"Riesgo Extremo"))))</f>
        <v>Riesgo Bajo</v>
      </c>
      <c r="R5" s="15" t="s">
        <v>27</v>
      </c>
      <c r="S5" s="47" t="s">
        <v>106</v>
      </c>
      <c r="T5" s="16" t="s">
        <v>28</v>
      </c>
      <c r="U5" s="15" t="s">
        <v>29</v>
      </c>
      <c r="V5" s="7" t="s">
        <v>122</v>
      </c>
      <c r="W5" s="55" t="s">
        <v>30</v>
      </c>
    </row>
    <row r="6" spans="1:23" s="46" customFormat="1" ht="114.75" customHeight="1" x14ac:dyDescent="0.25">
      <c r="A6" s="54">
        <v>3</v>
      </c>
      <c r="B6" s="8"/>
      <c r="C6" s="8"/>
      <c r="D6" s="8"/>
      <c r="E6" s="9" t="s">
        <v>25</v>
      </c>
      <c r="F6" s="10" t="s">
        <v>107</v>
      </c>
      <c r="G6" s="11" t="s">
        <v>26</v>
      </c>
      <c r="H6" s="7">
        <v>1</v>
      </c>
      <c r="I6" s="12">
        <v>3</v>
      </c>
      <c r="J6" s="13">
        <f t="shared" si="3"/>
        <v>4</v>
      </c>
      <c r="K6" s="40" t="str">
        <f>IF(J6&lt;=4,"Riesgo Bajo",IF(J6=5,"Riesgo Medio",IF(J6&lt;=7,"Riesgo Alto",IF(J6&gt;=8,"Riesgo Extremo"))))</f>
        <v>Riesgo Bajo</v>
      </c>
      <c r="L6" s="47" t="s">
        <v>106</v>
      </c>
      <c r="M6" s="43" t="s">
        <v>123</v>
      </c>
      <c r="N6" s="7">
        <v>1</v>
      </c>
      <c r="O6" s="12">
        <v>3</v>
      </c>
      <c r="P6" s="13">
        <f t="shared" si="4"/>
        <v>4</v>
      </c>
      <c r="Q6" s="14" t="str">
        <f t="shared" si="5"/>
        <v>Riesgo Bajo</v>
      </c>
      <c r="R6" s="15" t="s">
        <v>27</v>
      </c>
      <c r="S6" s="47" t="s">
        <v>106</v>
      </c>
      <c r="T6" s="16" t="s">
        <v>28</v>
      </c>
      <c r="U6" s="15" t="s">
        <v>29</v>
      </c>
      <c r="V6" s="7" t="s">
        <v>122</v>
      </c>
      <c r="W6" s="55" t="s">
        <v>30</v>
      </c>
    </row>
    <row r="7" spans="1:23" ht="72" customHeight="1" x14ac:dyDescent="0.25">
      <c r="A7" s="54">
        <v>4</v>
      </c>
      <c r="B7" s="8" t="s">
        <v>22</v>
      </c>
      <c r="C7" s="8" t="s">
        <v>23</v>
      </c>
      <c r="D7" s="8" t="s">
        <v>24</v>
      </c>
      <c r="E7" s="9" t="s">
        <v>31</v>
      </c>
      <c r="F7" s="10" t="s">
        <v>32</v>
      </c>
      <c r="G7" s="11" t="s">
        <v>26</v>
      </c>
      <c r="H7" s="7">
        <v>2</v>
      </c>
      <c r="I7" s="12">
        <v>2</v>
      </c>
      <c r="J7" s="13">
        <f t="shared" si="0"/>
        <v>4</v>
      </c>
      <c r="K7" s="40" t="str">
        <f t="shared" ref="K7:K16" si="6">IF(J7&lt;=4,"Riesgo Bajo",IF(J7=5,"Riesgo Medio",IF(J7&lt;=7,"Riesgo Alto",IF(J7&gt;=8,"Riesgo Extremo"))))</f>
        <v>Riesgo Bajo</v>
      </c>
      <c r="L7" s="47" t="s">
        <v>106</v>
      </c>
      <c r="M7" s="43" t="s">
        <v>124</v>
      </c>
      <c r="N7" s="7">
        <v>1</v>
      </c>
      <c r="O7" s="12">
        <v>2</v>
      </c>
      <c r="P7" s="13">
        <f t="shared" si="1"/>
        <v>3</v>
      </c>
      <c r="Q7" s="14" t="str">
        <f t="shared" si="2"/>
        <v>Riesgo Bajo</v>
      </c>
      <c r="R7" s="15" t="s">
        <v>27</v>
      </c>
      <c r="S7" s="47" t="s">
        <v>106</v>
      </c>
      <c r="T7" s="16" t="s">
        <v>28</v>
      </c>
      <c r="U7" s="15" t="s">
        <v>29</v>
      </c>
      <c r="V7" s="7" t="s">
        <v>125</v>
      </c>
      <c r="W7" s="55" t="s">
        <v>30</v>
      </c>
    </row>
    <row r="8" spans="1:23" ht="80.25" customHeight="1" x14ac:dyDescent="0.25">
      <c r="A8" s="54">
        <v>5</v>
      </c>
      <c r="B8" s="8" t="s">
        <v>22</v>
      </c>
      <c r="C8" s="8" t="s">
        <v>23</v>
      </c>
      <c r="D8" s="8" t="s">
        <v>24</v>
      </c>
      <c r="E8" s="9" t="s">
        <v>34</v>
      </c>
      <c r="F8" s="10" t="s">
        <v>35</v>
      </c>
      <c r="G8" s="11" t="s">
        <v>26</v>
      </c>
      <c r="H8" s="7">
        <v>1</v>
      </c>
      <c r="I8" s="12">
        <v>3</v>
      </c>
      <c r="J8" s="13">
        <f t="shared" si="0"/>
        <v>4</v>
      </c>
      <c r="K8" s="40" t="str">
        <f t="shared" si="6"/>
        <v>Riesgo Bajo</v>
      </c>
      <c r="L8" s="47" t="s">
        <v>106</v>
      </c>
      <c r="M8" s="43" t="s">
        <v>36</v>
      </c>
      <c r="N8" s="7">
        <v>1</v>
      </c>
      <c r="O8" s="12">
        <v>3</v>
      </c>
      <c r="P8" s="13">
        <f t="shared" si="1"/>
        <v>4</v>
      </c>
      <c r="Q8" s="14" t="str">
        <f t="shared" si="2"/>
        <v>Riesgo Bajo</v>
      </c>
      <c r="R8" s="15" t="s">
        <v>27</v>
      </c>
      <c r="S8" s="47" t="s">
        <v>106</v>
      </c>
      <c r="T8" s="16" t="s">
        <v>28</v>
      </c>
      <c r="U8" s="15" t="s">
        <v>29</v>
      </c>
      <c r="V8" s="7" t="s">
        <v>122</v>
      </c>
      <c r="W8" s="55" t="s">
        <v>30</v>
      </c>
    </row>
    <row r="9" spans="1:23" ht="64.5" x14ac:dyDescent="0.25">
      <c r="A9" s="54">
        <v>6</v>
      </c>
      <c r="B9" s="8" t="s">
        <v>22</v>
      </c>
      <c r="C9" s="8" t="s">
        <v>23</v>
      </c>
      <c r="D9" s="8" t="s">
        <v>24</v>
      </c>
      <c r="E9" s="9" t="s">
        <v>31</v>
      </c>
      <c r="F9" s="10" t="s">
        <v>37</v>
      </c>
      <c r="G9" s="11" t="s">
        <v>38</v>
      </c>
      <c r="H9" s="7">
        <v>1</v>
      </c>
      <c r="I9" s="12">
        <v>2</v>
      </c>
      <c r="J9" s="13">
        <f t="shared" si="0"/>
        <v>3</v>
      </c>
      <c r="K9" s="40" t="str">
        <f t="shared" si="6"/>
        <v>Riesgo Bajo</v>
      </c>
      <c r="L9" s="47" t="s">
        <v>106</v>
      </c>
      <c r="M9" s="43" t="s">
        <v>126</v>
      </c>
      <c r="N9" s="7">
        <v>1</v>
      </c>
      <c r="O9" s="12">
        <v>4</v>
      </c>
      <c r="P9" s="13">
        <f t="shared" si="1"/>
        <v>5</v>
      </c>
      <c r="Q9" s="14" t="str">
        <f t="shared" si="2"/>
        <v>Riesgo Medio</v>
      </c>
      <c r="R9" s="15" t="s">
        <v>27</v>
      </c>
      <c r="S9" s="47" t="s">
        <v>106</v>
      </c>
      <c r="T9" s="16" t="s">
        <v>28</v>
      </c>
      <c r="U9" s="15" t="s">
        <v>29</v>
      </c>
      <c r="V9" s="7" t="s">
        <v>122</v>
      </c>
      <c r="W9" s="55" t="s">
        <v>30</v>
      </c>
    </row>
    <row r="10" spans="1:23" ht="70.5" customHeight="1" x14ac:dyDescent="0.25">
      <c r="A10" s="54">
        <v>7</v>
      </c>
      <c r="B10" s="8" t="s">
        <v>22</v>
      </c>
      <c r="C10" s="8" t="s">
        <v>39</v>
      </c>
      <c r="D10" s="8" t="s">
        <v>40</v>
      </c>
      <c r="E10" s="9" t="s">
        <v>25</v>
      </c>
      <c r="F10" s="10" t="s">
        <v>41</v>
      </c>
      <c r="G10" s="11" t="s">
        <v>42</v>
      </c>
      <c r="H10" s="7">
        <v>1</v>
      </c>
      <c r="I10" s="12">
        <v>2</v>
      </c>
      <c r="J10" s="13">
        <f t="shared" si="0"/>
        <v>3</v>
      </c>
      <c r="K10" s="40" t="str">
        <f t="shared" si="6"/>
        <v>Riesgo Bajo</v>
      </c>
      <c r="L10" s="23" t="s">
        <v>43</v>
      </c>
      <c r="M10" s="43" t="s">
        <v>113</v>
      </c>
      <c r="N10" s="7">
        <v>1</v>
      </c>
      <c r="O10" s="12">
        <v>2</v>
      </c>
      <c r="P10" s="13">
        <f t="shared" si="1"/>
        <v>3</v>
      </c>
      <c r="Q10" s="14" t="str">
        <f t="shared" si="2"/>
        <v>Riesgo Bajo</v>
      </c>
      <c r="R10" s="15" t="s">
        <v>27</v>
      </c>
      <c r="S10" s="47" t="s">
        <v>106</v>
      </c>
      <c r="T10" s="16" t="s">
        <v>45</v>
      </c>
      <c r="U10" s="15" t="s">
        <v>46</v>
      </c>
      <c r="V10" s="7" t="s">
        <v>33</v>
      </c>
      <c r="W10" s="55" t="s">
        <v>30</v>
      </c>
    </row>
    <row r="11" spans="1:23" ht="74.25" customHeight="1" x14ac:dyDescent="0.25">
      <c r="A11" s="54">
        <v>8</v>
      </c>
      <c r="B11" s="17" t="s">
        <v>22</v>
      </c>
      <c r="C11" s="17" t="s">
        <v>39</v>
      </c>
      <c r="D11" s="17" t="s">
        <v>47</v>
      </c>
      <c r="E11" s="18" t="s">
        <v>25</v>
      </c>
      <c r="F11" s="10" t="s">
        <v>48</v>
      </c>
      <c r="G11" s="11" t="s">
        <v>49</v>
      </c>
      <c r="H11" s="19">
        <v>1</v>
      </c>
      <c r="I11" s="12">
        <v>4</v>
      </c>
      <c r="J11" s="13">
        <f t="shared" si="0"/>
        <v>5</v>
      </c>
      <c r="K11" s="40" t="str">
        <f t="shared" si="6"/>
        <v>Riesgo Medio</v>
      </c>
      <c r="L11" s="23" t="s">
        <v>43</v>
      </c>
      <c r="M11" s="43" t="s">
        <v>50</v>
      </c>
      <c r="N11" s="19">
        <v>1</v>
      </c>
      <c r="O11" s="12">
        <v>4</v>
      </c>
      <c r="P11" s="20">
        <f t="shared" si="1"/>
        <v>5</v>
      </c>
      <c r="Q11" s="21" t="str">
        <f t="shared" si="2"/>
        <v>Riesgo Medio</v>
      </c>
      <c r="R11" s="22" t="s">
        <v>27</v>
      </c>
      <c r="S11" s="47" t="s">
        <v>106</v>
      </c>
      <c r="T11" s="24" t="s">
        <v>51</v>
      </c>
      <c r="U11" s="15" t="s">
        <v>52</v>
      </c>
      <c r="V11" s="7" t="s">
        <v>122</v>
      </c>
      <c r="W11" s="56" t="s">
        <v>53</v>
      </c>
    </row>
    <row r="12" spans="1:23" ht="76.5" customHeight="1" x14ac:dyDescent="0.25">
      <c r="A12" s="54">
        <v>9</v>
      </c>
      <c r="B12" s="17" t="s">
        <v>22</v>
      </c>
      <c r="C12" s="17" t="s">
        <v>39</v>
      </c>
      <c r="D12" s="17" t="s">
        <v>47</v>
      </c>
      <c r="E12" s="18" t="s">
        <v>25</v>
      </c>
      <c r="F12" s="10" t="s">
        <v>54</v>
      </c>
      <c r="G12" s="11" t="s">
        <v>55</v>
      </c>
      <c r="H12" s="19">
        <v>1</v>
      </c>
      <c r="I12" s="12">
        <v>3</v>
      </c>
      <c r="J12" s="13">
        <f t="shared" si="0"/>
        <v>4</v>
      </c>
      <c r="K12" s="40" t="str">
        <f t="shared" si="6"/>
        <v>Riesgo Bajo</v>
      </c>
      <c r="L12" s="23" t="s">
        <v>43</v>
      </c>
      <c r="M12" s="43" t="s">
        <v>50</v>
      </c>
      <c r="N12" s="19">
        <v>1</v>
      </c>
      <c r="O12" s="12">
        <v>3</v>
      </c>
      <c r="P12" s="20">
        <f t="shared" si="1"/>
        <v>4</v>
      </c>
      <c r="Q12" s="21" t="str">
        <f t="shared" si="2"/>
        <v>Riesgo Bajo</v>
      </c>
      <c r="R12" s="15" t="s">
        <v>56</v>
      </c>
      <c r="S12" s="47" t="s">
        <v>106</v>
      </c>
      <c r="T12" s="26" t="s">
        <v>51</v>
      </c>
      <c r="U12" s="15" t="s">
        <v>52</v>
      </c>
      <c r="V12" s="7" t="s">
        <v>122</v>
      </c>
      <c r="W12" s="56" t="s">
        <v>53</v>
      </c>
    </row>
    <row r="13" spans="1:23" ht="76.5" customHeight="1" x14ac:dyDescent="0.25">
      <c r="A13" s="54">
        <v>10</v>
      </c>
      <c r="B13" s="17" t="s">
        <v>22</v>
      </c>
      <c r="C13" s="17" t="s">
        <v>23</v>
      </c>
      <c r="D13" s="17" t="s">
        <v>47</v>
      </c>
      <c r="E13" s="18" t="s">
        <v>25</v>
      </c>
      <c r="F13" s="10" t="s">
        <v>57</v>
      </c>
      <c r="G13" s="11" t="s">
        <v>55</v>
      </c>
      <c r="H13" s="19">
        <v>1</v>
      </c>
      <c r="I13" s="12">
        <v>4</v>
      </c>
      <c r="J13" s="13">
        <f t="shared" si="0"/>
        <v>5</v>
      </c>
      <c r="K13" s="40" t="str">
        <f t="shared" si="6"/>
        <v>Riesgo Medio</v>
      </c>
      <c r="L13" s="47" t="s">
        <v>106</v>
      </c>
      <c r="M13" s="43" t="s">
        <v>127</v>
      </c>
      <c r="N13" s="19">
        <v>1</v>
      </c>
      <c r="O13" s="12">
        <v>4</v>
      </c>
      <c r="P13" s="20">
        <f t="shared" si="1"/>
        <v>5</v>
      </c>
      <c r="Q13" s="21" t="str">
        <f t="shared" si="2"/>
        <v>Riesgo Medio</v>
      </c>
      <c r="R13" s="22" t="s">
        <v>56</v>
      </c>
      <c r="S13" s="47" t="s">
        <v>106</v>
      </c>
      <c r="T13" s="24" t="s">
        <v>51</v>
      </c>
      <c r="U13" s="15" t="s">
        <v>52</v>
      </c>
      <c r="V13" s="7" t="s">
        <v>122</v>
      </c>
      <c r="W13" s="56" t="s">
        <v>53</v>
      </c>
    </row>
    <row r="14" spans="1:23" ht="72" customHeight="1" x14ac:dyDescent="0.25">
      <c r="A14" s="54">
        <v>11</v>
      </c>
      <c r="B14" s="17" t="s">
        <v>22</v>
      </c>
      <c r="C14" s="17" t="s">
        <v>39</v>
      </c>
      <c r="D14" s="17" t="s">
        <v>47</v>
      </c>
      <c r="E14" s="18" t="s">
        <v>25</v>
      </c>
      <c r="F14" s="10" t="s">
        <v>58</v>
      </c>
      <c r="G14" s="11" t="s">
        <v>55</v>
      </c>
      <c r="H14" s="19">
        <v>1</v>
      </c>
      <c r="I14" s="12">
        <v>3</v>
      </c>
      <c r="J14" s="13">
        <f t="shared" si="0"/>
        <v>4</v>
      </c>
      <c r="K14" s="40" t="str">
        <f t="shared" si="6"/>
        <v>Riesgo Bajo</v>
      </c>
      <c r="L14" s="47" t="s">
        <v>106</v>
      </c>
      <c r="M14" s="43" t="s">
        <v>44</v>
      </c>
      <c r="N14" s="19">
        <v>2</v>
      </c>
      <c r="O14" s="12">
        <v>2</v>
      </c>
      <c r="P14" s="20">
        <f t="shared" si="1"/>
        <v>4</v>
      </c>
      <c r="Q14" s="21" t="str">
        <f t="shared" si="2"/>
        <v>Riesgo Bajo</v>
      </c>
      <c r="R14" s="104" t="s">
        <v>27</v>
      </c>
      <c r="S14" s="105" t="s">
        <v>106</v>
      </c>
      <c r="T14" s="24" t="s">
        <v>51</v>
      </c>
      <c r="U14" s="15" t="s">
        <v>52</v>
      </c>
      <c r="V14" s="7" t="s">
        <v>122</v>
      </c>
      <c r="W14" s="56" t="s">
        <v>53</v>
      </c>
    </row>
    <row r="15" spans="1:23" ht="105" thickBot="1" x14ac:dyDescent="0.3">
      <c r="A15" s="54">
        <v>12</v>
      </c>
      <c r="B15" s="17" t="s">
        <v>22</v>
      </c>
      <c r="C15" s="17" t="s">
        <v>39</v>
      </c>
      <c r="D15" s="17" t="s">
        <v>59</v>
      </c>
      <c r="E15" s="18" t="s">
        <v>34</v>
      </c>
      <c r="F15" s="27" t="s">
        <v>60</v>
      </c>
      <c r="G15" s="28" t="s">
        <v>61</v>
      </c>
      <c r="H15" s="19">
        <v>1</v>
      </c>
      <c r="I15" s="26">
        <v>5</v>
      </c>
      <c r="J15" s="71">
        <f t="shared" si="0"/>
        <v>6</v>
      </c>
      <c r="K15" s="41" t="str">
        <f t="shared" si="6"/>
        <v>Riesgo Alto</v>
      </c>
      <c r="L15" s="23" t="s">
        <v>43</v>
      </c>
      <c r="M15" s="43" t="s">
        <v>50</v>
      </c>
      <c r="N15" s="19">
        <v>1</v>
      </c>
      <c r="O15" s="26">
        <v>5</v>
      </c>
      <c r="P15" s="20">
        <f t="shared" si="1"/>
        <v>6</v>
      </c>
      <c r="Q15" s="21" t="str">
        <f t="shared" si="2"/>
        <v>Riesgo Alto</v>
      </c>
      <c r="R15" s="12" t="s">
        <v>56</v>
      </c>
      <c r="S15" s="12" t="s">
        <v>67</v>
      </c>
      <c r="T15" s="24" t="s">
        <v>62</v>
      </c>
      <c r="U15" s="25" t="s">
        <v>52</v>
      </c>
      <c r="V15" s="7" t="s">
        <v>122</v>
      </c>
      <c r="W15" s="56" t="s">
        <v>63</v>
      </c>
    </row>
    <row r="16" spans="1:23" ht="65.25" thickBot="1" x14ac:dyDescent="0.3">
      <c r="A16" s="54">
        <v>13</v>
      </c>
      <c r="B16" s="30" t="s">
        <v>22</v>
      </c>
      <c r="C16" s="30" t="s">
        <v>39</v>
      </c>
      <c r="D16" s="30" t="s">
        <v>59</v>
      </c>
      <c r="E16" s="31" t="s">
        <v>31</v>
      </c>
      <c r="F16" s="32" t="s">
        <v>64</v>
      </c>
      <c r="G16" s="33" t="s">
        <v>65</v>
      </c>
      <c r="H16" s="29">
        <v>1</v>
      </c>
      <c r="I16" s="34">
        <v>4</v>
      </c>
      <c r="J16" s="35">
        <f t="shared" si="0"/>
        <v>5</v>
      </c>
      <c r="K16" s="42" t="str">
        <f t="shared" si="6"/>
        <v>Riesgo Medio</v>
      </c>
      <c r="L16" s="23" t="s">
        <v>43</v>
      </c>
      <c r="M16" s="44" t="s">
        <v>66</v>
      </c>
      <c r="N16" s="29">
        <v>2</v>
      </c>
      <c r="O16" s="34">
        <v>5</v>
      </c>
      <c r="P16" s="36">
        <f t="shared" si="1"/>
        <v>7</v>
      </c>
      <c r="Q16" s="37" t="str">
        <f t="shared" si="2"/>
        <v>Riesgo Alto</v>
      </c>
      <c r="R16" s="12" t="s">
        <v>56</v>
      </c>
      <c r="S16" s="12" t="s">
        <v>67</v>
      </c>
      <c r="T16" s="45" t="s">
        <v>62</v>
      </c>
      <c r="U16" s="38" t="s">
        <v>52</v>
      </c>
      <c r="V16" s="39" t="s">
        <v>122</v>
      </c>
      <c r="W16" s="57" t="s">
        <v>63</v>
      </c>
    </row>
    <row r="17" spans="1:23" ht="108.75" customHeight="1" thickBot="1" x14ac:dyDescent="0.3">
      <c r="A17" s="54">
        <v>14</v>
      </c>
      <c r="B17" s="30" t="s">
        <v>68</v>
      </c>
      <c r="C17" s="30" t="s">
        <v>39</v>
      </c>
      <c r="D17" s="30" t="s">
        <v>69</v>
      </c>
      <c r="E17" s="31" t="s">
        <v>70</v>
      </c>
      <c r="F17" s="32" t="s">
        <v>112</v>
      </c>
      <c r="G17" s="33" t="s">
        <v>84</v>
      </c>
      <c r="H17" s="29">
        <v>3</v>
      </c>
      <c r="I17" s="34">
        <v>3</v>
      </c>
      <c r="J17" s="35">
        <v>3</v>
      </c>
      <c r="K17" s="42" t="s">
        <v>71</v>
      </c>
      <c r="L17" s="23" t="s">
        <v>43</v>
      </c>
      <c r="M17" s="44" t="s">
        <v>128</v>
      </c>
      <c r="N17" s="29">
        <v>1</v>
      </c>
      <c r="O17" s="34">
        <v>1</v>
      </c>
      <c r="P17" s="36">
        <v>1</v>
      </c>
      <c r="Q17" s="37" t="s">
        <v>72</v>
      </c>
      <c r="R17" s="12" t="s">
        <v>73</v>
      </c>
      <c r="S17" s="12" t="s">
        <v>67</v>
      </c>
      <c r="T17" s="45" t="s">
        <v>74</v>
      </c>
      <c r="U17" s="38" t="s">
        <v>75</v>
      </c>
      <c r="V17" s="39" t="s">
        <v>76</v>
      </c>
      <c r="W17" s="57" t="s">
        <v>77</v>
      </c>
    </row>
    <row r="18" spans="1:23" ht="78" customHeight="1" thickBot="1" x14ac:dyDescent="0.3">
      <c r="A18" s="54">
        <v>15</v>
      </c>
      <c r="B18" s="30" t="s">
        <v>68</v>
      </c>
      <c r="C18" s="30" t="s">
        <v>23</v>
      </c>
      <c r="D18" s="30" t="s">
        <v>69</v>
      </c>
      <c r="E18" s="31" t="s">
        <v>70</v>
      </c>
      <c r="F18" s="32" t="s">
        <v>129</v>
      </c>
      <c r="G18" s="33" t="s">
        <v>78</v>
      </c>
      <c r="H18" s="29">
        <v>3</v>
      </c>
      <c r="I18" s="34">
        <v>3</v>
      </c>
      <c r="J18" s="35">
        <v>3</v>
      </c>
      <c r="K18" s="42" t="s">
        <v>71</v>
      </c>
      <c r="L18" s="23" t="s">
        <v>43</v>
      </c>
      <c r="M18" s="44" t="s">
        <v>79</v>
      </c>
      <c r="N18" s="29">
        <v>1</v>
      </c>
      <c r="O18" s="34">
        <v>1</v>
      </c>
      <c r="P18" s="36">
        <v>2</v>
      </c>
      <c r="Q18" s="37" t="s">
        <v>72</v>
      </c>
      <c r="R18" s="12" t="s">
        <v>73</v>
      </c>
      <c r="S18" s="12" t="s">
        <v>67</v>
      </c>
      <c r="T18" s="45" t="s">
        <v>74</v>
      </c>
      <c r="U18" s="38" t="s">
        <v>75</v>
      </c>
      <c r="V18" s="39" t="s">
        <v>76</v>
      </c>
      <c r="W18" s="57" t="s">
        <v>80</v>
      </c>
    </row>
    <row r="19" spans="1:23" ht="97.5" customHeight="1" thickBot="1" x14ac:dyDescent="0.3">
      <c r="A19" s="54">
        <v>16</v>
      </c>
      <c r="B19" s="30" t="s">
        <v>22</v>
      </c>
      <c r="C19" s="30" t="s">
        <v>39</v>
      </c>
      <c r="D19" s="30" t="s">
        <v>59</v>
      </c>
      <c r="E19" s="31" t="s">
        <v>70</v>
      </c>
      <c r="F19" s="32" t="s">
        <v>81</v>
      </c>
      <c r="G19" s="33" t="s">
        <v>82</v>
      </c>
      <c r="H19" s="29">
        <v>2</v>
      </c>
      <c r="I19" s="34">
        <v>2</v>
      </c>
      <c r="J19" s="35">
        <v>4</v>
      </c>
      <c r="K19" s="42" t="s">
        <v>71</v>
      </c>
      <c r="L19" s="23" t="s">
        <v>43</v>
      </c>
      <c r="M19" s="44" t="s">
        <v>98</v>
      </c>
      <c r="N19" s="29">
        <v>2</v>
      </c>
      <c r="O19" s="34">
        <v>2</v>
      </c>
      <c r="P19" s="36">
        <v>4</v>
      </c>
      <c r="Q19" s="37" t="s">
        <v>72</v>
      </c>
      <c r="R19" s="12" t="s">
        <v>83</v>
      </c>
      <c r="S19" s="12" t="s">
        <v>67</v>
      </c>
      <c r="T19" s="45" t="s">
        <v>74</v>
      </c>
      <c r="U19" s="38" t="s">
        <v>75</v>
      </c>
      <c r="V19" s="39" t="s">
        <v>76</v>
      </c>
      <c r="W19" s="57" t="s">
        <v>80</v>
      </c>
    </row>
    <row r="20" spans="1:23" ht="102.75" customHeight="1" thickBot="1" x14ac:dyDescent="0.3">
      <c r="A20" s="54">
        <v>17</v>
      </c>
      <c r="B20" s="58" t="s">
        <v>68</v>
      </c>
      <c r="C20" s="58" t="s">
        <v>23</v>
      </c>
      <c r="D20" s="58" t="s">
        <v>69</v>
      </c>
      <c r="E20" s="59" t="s">
        <v>70</v>
      </c>
      <c r="F20" s="60" t="s">
        <v>99</v>
      </c>
      <c r="G20" s="61" t="s">
        <v>103</v>
      </c>
      <c r="H20" s="62">
        <v>1</v>
      </c>
      <c r="I20" s="63">
        <v>5</v>
      </c>
      <c r="J20" s="64">
        <f t="shared" ref="J20" si="7">+H20+I20</f>
        <v>6</v>
      </c>
      <c r="K20" s="65" t="str">
        <f t="shared" ref="K20" si="8">IF(J20&lt;=4,"Riesgo Bajo",IF(J20=5,"Riesgo Medio",IF(J20&lt;=7,"Riesgo Alto",IF(J20&gt;=8,"Riesgo Extremo"))))</f>
        <v>Riesgo Alto</v>
      </c>
      <c r="L20" s="23" t="s">
        <v>43</v>
      </c>
      <c r="M20" s="66" t="s">
        <v>130</v>
      </c>
      <c r="N20" s="62">
        <v>1</v>
      </c>
      <c r="O20" s="63">
        <v>5</v>
      </c>
      <c r="P20" s="64">
        <f t="shared" ref="P20" si="9">+N20+O20</f>
        <v>6</v>
      </c>
      <c r="Q20" s="67" t="str">
        <f t="shared" ref="Q20" si="10">IF(P20&lt;=4,"Riesgo Bajo",IF(P20=5,"Riesgo Medio",IF(P20&lt;=7,"Riesgo Alto",IF(P20&gt;=8,"Riesgo Extremo"))))</f>
        <v>Riesgo Alto</v>
      </c>
      <c r="R20" s="12" t="s">
        <v>56</v>
      </c>
      <c r="S20" s="12" t="s">
        <v>67</v>
      </c>
      <c r="T20" s="68" t="s">
        <v>74</v>
      </c>
      <c r="U20" s="69" t="s">
        <v>75</v>
      </c>
      <c r="V20" s="62" t="s">
        <v>76</v>
      </c>
      <c r="W20" s="70" t="s">
        <v>101</v>
      </c>
    </row>
    <row r="21" spans="1:23" ht="189" customHeight="1" thickBot="1" x14ac:dyDescent="0.3">
      <c r="A21" s="54">
        <v>18</v>
      </c>
      <c r="B21" s="58" t="s">
        <v>68</v>
      </c>
      <c r="C21" s="58" t="s">
        <v>23</v>
      </c>
      <c r="D21" s="58" t="s">
        <v>69</v>
      </c>
      <c r="E21" s="59" t="s">
        <v>70</v>
      </c>
      <c r="F21" s="60" t="s">
        <v>116</v>
      </c>
      <c r="G21" s="61" t="s">
        <v>100</v>
      </c>
      <c r="H21" s="29">
        <v>2</v>
      </c>
      <c r="I21" s="63">
        <v>5</v>
      </c>
      <c r="J21" s="64">
        <f t="shared" ref="J21:J23" si="11">+H21+I21</f>
        <v>7</v>
      </c>
      <c r="K21" s="65" t="str">
        <f t="shared" ref="K21:K23" si="12">IF(J21&lt;=4,"Riesgo Bajo",IF(J21=5,"Riesgo Medio",IF(J21&lt;=7,"Riesgo Alto",IF(J21&gt;=8,"Riesgo Extremo"))))</f>
        <v>Riesgo Alto</v>
      </c>
      <c r="L21" s="23" t="s">
        <v>43</v>
      </c>
      <c r="M21" s="66" t="s">
        <v>130</v>
      </c>
      <c r="N21" s="62">
        <v>1</v>
      </c>
      <c r="O21" s="63">
        <v>5</v>
      </c>
      <c r="P21" s="64">
        <f t="shared" ref="P21:P23" si="13">+N21+O21</f>
        <v>6</v>
      </c>
      <c r="Q21" s="67" t="str">
        <f t="shared" ref="Q21:Q23" si="14">IF(P21&lt;=4,"Riesgo Bajo",IF(P21=5,"Riesgo Medio",IF(P21&lt;=7,"Riesgo Alto",IF(P21&gt;=8,"Riesgo Extremo"))))</f>
        <v>Riesgo Alto</v>
      </c>
      <c r="R21" s="12" t="s">
        <v>56</v>
      </c>
      <c r="S21" s="12" t="s">
        <v>67</v>
      </c>
      <c r="T21" s="68" t="s">
        <v>74</v>
      </c>
      <c r="U21" s="69" t="s">
        <v>75</v>
      </c>
      <c r="V21" s="62" t="s">
        <v>76</v>
      </c>
      <c r="W21" s="70" t="s">
        <v>101</v>
      </c>
    </row>
    <row r="22" spans="1:23" ht="77.25" thickBot="1" x14ac:dyDescent="0.3">
      <c r="A22" s="54">
        <v>19</v>
      </c>
      <c r="B22" s="58" t="s">
        <v>68</v>
      </c>
      <c r="C22" s="58" t="s">
        <v>23</v>
      </c>
      <c r="D22" s="58" t="s">
        <v>69</v>
      </c>
      <c r="E22" s="59" t="s">
        <v>70</v>
      </c>
      <c r="F22" s="60" t="s">
        <v>102</v>
      </c>
      <c r="G22" s="61" t="s">
        <v>103</v>
      </c>
      <c r="H22" s="29">
        <v>1</v>
      </c>
      <c r="I22" s="63">
        <v>5</v>
      </c>
      <c r="J22" s="64">
        <f t="shared" si="11"/>
        <v>6</v>
      </c>
      <c r="K22" s="65" t="str">
        <f t="shared" si="12"/>
        <v>Riesgo Alto</v>
      </c>
      <c r="L22" s="23" t="s">
        <v>43</v>
      </c>
      <c r="M22" s="66" t="s">
        <v>104</v>
      </c>
      <c r="N22" s="62">
        <v>1</v>
      </c>
      <c r="O22" s="63">
        <v>5</v>
      </c>
      <c r="P22" s="64">
        <f t="shared" si="13"/>
        <v>6</v>
      </c>
      <c r="Q22" s="67" t="str">
        <f t="shared" si="14"/>
        <v>Riesgo Alto</v>
      </c>
      <c r="R22" s="12" t="s">
        <v>56</v>
      </c>
      <c r="S22" s="12" t="s">
        <v>67</v>
      </c>
      <c r="T22" s="68" t="s">
        <v>74</v>
      </c>
      <c r="U22" s="69" t="s">
        <v>75</v>
      </c>
      <c r="V22" s="62" t="s">
        <v>76</v>
      </c>
      <c r="W22" s="70" t="s">
        <v>101</v>
      </c>
    </row>
    <row r="23" spans="1:23" ht="74.25" customHeight="1" thickBot="1" x14ac:dyDescent="0.3">
      <c r="A23" s="54">
        <v>20</v>
      </c>
      <c r="B23" s="58" t="s">
        <v>68</v>
      </c>
      <c r="C23" s="58" t="s">
        <v>39</v>
      </c>
      <c r="D23" s="58" t="s">
        <v>69</v>
      </c>
      <c r="E23" s="59" t="s">
        <v>70</v>
      </c>
      <c r="F23" s="60" t="s">
        <v>109</v>
      </c>
      <c r="G23" s="61" t="s">
        <v>131</v>
      </c>
      <c r="H23" s="29">
        <v>1</v>
      </c>
      <c r="I23" s="63">
        <v>4</v>
      </c>
      <c r="J23" s="64">
        <f t="shared" si="11"/>
        <v>5</v>
      </c>
      <c r="K23" s="65" t="str">
        <f t="shared" si="12"/>
        <v>Riesgo Medio</v>
      </c>
      <c r="L23" s="23" t="s">
        <v>43</v>
      </c>
      <c r="M23" s="66" t="s">
        <v>50</v>
      </c>
      <c r="N23" s="62">
        <v>1</v>
      </c>
      <c r="O23" s="63">
        <v>4</v>
      </c>
      <c r="P23" s="64">
        <f t="shared" si="13"/>
        <v>5</v>
      </c>
      <c r="Q23" s="67" t="str">
        <f t="shared" si="14"/>
        <v>Riesgo Medio</v>
      </c>
      <c r="R23" s="12" t="s">
        <v>27</v>
      </c>
      <c r="S23" s="12" t="s">
        <v>67</v>
      </c>
      <c r="T23" s="68" t="s">
        <v>51</v>
      </c>
      <c r="U23" s="69" t="s">
        <v>52</v>
      </c>
      <c r="V23" s="62" t="s">
        <v>122</v>
      </c>
      <c r="W23" s="70" t="s">
        <v>53</v>
      </c>
    </row>
    <row r="24" spans="1:23" ht="90.75" customHeight="1" thickBot="1" x14ac:dyDescent="0.3">
      <c r="A24" s="54">
        <v>21</v>
      </c>
      <c r="B24" s="58" t="s">
        <v>68</v>
      </c>
      <c r="C24" s="58" t="s">
        <v>39</v>
      </c>
      <c r="D24" s="58" t="s">
        <v>69</v>
      </c>
      <c r="E24" s="59" t="s">
        <v>70</v>
      </c>
      <c r="F24" s="60" t="s">
        <v>110</v>
      </c>
      <c r="G24" s="61" t="s">
        <v>60</v>
      </c>
      <c r="H24" s="29">
        <v>1</v>
      </c>
      <c r="I24" s="63">
        <v>4</v>
      </c>
      <c r="J24" s="64">
        <f t="shared" ref="J24:J28" si="15">+H24+I24</f>
        <v>5</v>
      </c>
      <c r="K24" s="65" t="str">
        <f t="shared" ref="K24:K28" si="16">IF(J24&lt;=4,"Riesgo Bajo",IF(J24=5,"Riesgo Medio",IF(J24&lt;=7,"Riesgo Alto",IF(J24&gt;=8,"Riesgo Extremo"))))</f>
        <v>Riesgo Medio</v>
      </c>
      <c r="L24" s="23" t="s">
        <v>43</v>
      </c>
      <c r="M24" s="66" t="s">
        <v>50</v>
      </c>
      <c r="N24" s="62">
        <v>1</v>
      </c>
      <c r="O24" s="63">
        <v>4</v>
      </c>
      <c r="P24" s="64">
        <f t="shared" ref="P24:P28" si="17">+N24+O24</f>
        <v>5</v>
      </c>
      <c r="Q24" s="67" t="str">
        <f t="shared" ref="Q24:Q28" si="18">IF(P24&lt;=4,"Riesgo Bajo",IF(P24=5,"Riesgo Medio",IF(P24&lt;=7,"Riesgo Alto",IF(P24&gt;=8,"Riesgo Extremo"))))</f>
        <v>Riesgo Medio</v>
      </c>
      <c r="R24" s="12" t="s">
        <v>27</v>
      </c>
      <c r="S24" s="12" t="s">
        <v>67</v>
      </c>
      <c r="T24" s="68" t="s">
        <v>51</v>
      </c>
      <c r="U24" s="69" t="s">
        <v>52</v>
      </c>
      <c r="V24" s="62" t="s">
        <v>122</v>
      </c>
      <c r="W24" s="70" t="s">
        <v>53</v>
      </c>
    </row>
    <row r="25" spans="1:23" ht="69" customHeight="1" thickBot="1" x14ac:dyDescent="0.3">
      <c r="A25" s="54">
        <v>22</v>
      </c>
      <c r="B25" s="58" t="s">
        <v>68</v>
      </c>
      <c r="C25" s="58" t="s">
        <v>39</v>
      </c>
      <c r="D25" s="58" t="s">
        <v>69</v>
      </c>
      <c r="E25" s="59" t="s">
        <v>70</v>
      </c>
      <c r="F25" s="60" t="s">
        <v>111</v>
      </c>
      <c r="G25" s="61" t="s">
        <v>120</v>
      </c>
      <c r="H25" s="29">
        <v>1</v>
      </c>
      <c r="I25" s="63">
        <v>4</v>
      </c>
      <c r="J25" s="64">
        <f t="shared" si="15"/>
        <v>5</v>
      </c>
      <c r="K25" s="65" t="str">
        <f t="shared" si="16"/>
        <v>Riesgo Medio</v>
      </c>
      <c r="L25" s="23" t="s">
        <v>43</v>
      </c>
      <c r="M25" s="66" t="s">
        <v>50</v>
      </c>
      <c r="N25" s="62">
        <v>1</v>
      </c>
      <c r="O25" s="63">
        <v>4</v>
      </c>
      <c r="P25" s="64">
        <f t="shared" si="17"/>
        <v>5</v>
      </c>
      <c r="Q25" s="67" t="str">
        <f t="shared" si="18"/>
        <v>Riesgo Medio</v>
      </c>
      <c r="R25" s="12" t="s">
        <v>27</v>
      </c>
      <c r="S25" s="12" t="s">
        <v>67</v>
      </c>
      <c r="T25" s="68" t="s">
        <v>51</v>
      </c>
      <c r="U25" s="69" t="s">
        <v>52</v>
      </c>
      <c r="V25" s="62" t="s">
        <v>122</v>
      </c>
      <c r="W25" s="70" t="s">
        <v>53</v>
      </c>
    </row>
    <row r="26" spans="1:23" ht="187.5" customHeight="1" thickBot="1" x14ac:dyDescent="0.3">
      <c r="A26" s="54">
        <v>23</v>
      </c>
      <c r="B26" s="58" t="s">
        <v>68</v>
      </c>
      <c r="C26" s="58" t="s">
        <v>39</v>
      </c>
      <c r="D26" s="58" t="s">
        <v>69</v>
      </c>
      <c r="E26" s="59" t="s">
        <v>70</v>
      </c>
      <c r="F26" s="60" t="s">
        <v>114</v>
      </c>
      <c r="G26" s="61" t="s">
        <v>120</v>
      </c>
      <c r="H26" s="29">
        <v>1</v>
      </c>
      <c r="I26" s="63">
        <v>5</v>
      </c>
      <c r="J26" s="64">
        <f t="shared" si="15"/>
        <v>6</v>
      </c>
      <c r="K26" s="65" t="str">
        <f t="shared" si="16"/>
        <v>Riesgo Alto</v>
      </c>
      <c r="L26" s="23" t="s">
        <v>43</v>
      </c>
      <c r="M26" s="66" t="s">
        <v>104</v>
      </c>
      <c r="N26" s="62">
        <v>1</v>
      </c>
      <c r="O26" s="63">
        <v>5</v>
      </c>
      <c r="P26" s="64">
        <f t="shared" si="17"/>
        <v>6</v>
      </c>
      <c r="Q26" s="67" t="str">
        <f t="shared" si="18"/>
        <v>Riesgo Alto</v>
      </c>
      <c r="R26" s="12" t="s">
        <v>56</v>
      </c>
      <c r="S26" s="12" t="s">
        <v>67</v>
      </c>
      <c r="T26" s="68" t="s">
        <v>74</v>
      </c>
      <c r="U26" s="69" t="s">
        <v>75</v>
      </c>
      <c r="V26" s="62" t="s">
        <v>76</v>
      </c>
      <c r="W26" s="70" t="s">
        <v>101</v>
      </c>
    </row>
    <row r="27" spans="1:23" ht="77.25" thickBot="1" x14ac:dyDescent="0.3">
      <c r="A27" s="54">
        <v>24</v>
      </c>
      <c r="B27" s="58" t="s">
        <v>68</v>
      </c>
      <c r="C27" s="58" t="s">
        <v>39</v>
      </c>
      <c r="D27" s="58" t="s">
        <v>69</v>
      </c>
      <c r="E27" s="59" t="s">
        <v>70</v>
      </c>
      <c r="F27" s="60" t="s">
        <v>115</v>
      </c>
      <c r="G27" s="61" t="s">
        <v>120</v>
      </c>
      <c r="H27" s="29">
        <v>1</v>
      </c>
      <c r="I27" s="63">
        <v>5</v>
      </c>
      <c r="J27" s="64">
        <f t="shared" si="15"/>
        <v>6</v>
      </c>
      <c r="K27" s="65" t="str">
        <f t="shared" si="16"/>
        <v>Riesgo Alto</v>
      </c>
      <c r="L27" s="23" t="s">
        <v>43</v>
      </c>
      <c r="M27" s="66" t="s">
        <v>104</v>
      </c>
      <c r="N27" s="62">
        <v>1</v>
      </c>
      <c r="O27" s="63">
        <v>5</v>
      </c>
      <c r="P27" s="64">
        <f t="shared" si="17"/>
        <v>6</v>
      </c>
      <c r="Q27" s="67" t="str">
        <f t="shared" si="18"/>
        <v>Riesgo Alto</v>
      </c>
      <c r="R27" s="12" t="s">
        <v>56</v>
      </c>
      <c r="S27" s="12" t="s">
        <v>67</v>
      </c>
      <c r="T27" s="68" t="s">
        <v>74</v>
      </c>
      <c r="U27" s="69" t="s">
        <v>75</v>
      </c>
      <c r="V27" s="62" t="s">
        <v>76</v>
      </c>
      <c r="W27" s="70" t="s">
        <v>101</v>
      </c>
    </row>
    <row r="28" spans="1:23" ht="68.25" customHeight="1" thickBot="1" x14ac:dyDescent="0.3">
      <c r="A28" s="54">
        <v>25</v>
      </c>
      <c r="B28" s="58" t="s">
        <v>68</v>
      </c>
      <c r="C28" s="58" t="s">
        <v>39</v>
      </c>
      <c r="D28" s="58" t="s">
        <v>69</v>
      </c>
      <c r="E28" s="59" t="s">
        <v>70</v>
      </c>
      <c r="F28" s="60" t="s">
        <v>117</v>
      </c>
      <c r="G28" s="61" t="s">
        <v>60</v>
      </c>
      <c r="H28" s="29">
        <v>1</v>
      </c>
      <c r="I28" s="63">
        <v>4</v>
      </c>
      <c r="J28" s="64">
        <f t="shared" si="15"/>
        <v>5</v>
      </c>
      <c r="K28" s="65" t="str">
        <f t="shared" si="16"/>
        <v>Riesgo Medio</v>
      </c>
      <c r="L28" s="23" t="s">
        <v>43</v>
      </c>
      <c r="M28" s="66" t="s">
        <v>50</v>
      </c>
      <c r="N28" s="62">
        <v>1</v>
      </c>
      <c r="O28" s="63">
        <v>4</v>
      </c>
      <c r="P28" s="64">
        <f t="shared" si="17"/>
        <v>5</v>
      </c>
      <c r="Q28" s="67" t="str">
        <f t="shared" si="18"/>
        <v>Riesgo Medio</v>
      </c>
      <c r="R28" s="12" t="s">
        <v>27</v>
      </c>
      <c r="S28" s="12" t="s">
        <v>67</v>
      </c>
      <c r="T28" s="68" t="s">
        <v>51</v>
      </c>
      <c r="U28" s="69" t="s">
        <v>52</v>
      </c>
      <c r="V28" s="62" t="s">
        <v>122</v>
      </c>
      <c r="W28" s="70" t="s">
        <v>53</v>
      </c>
    </row>
    <row r="29" spans="1:23" ht="75.75" customHeight="1" thickBot="1" x14ac:dyDescent="0.3">
      <c r="A29" s="54">
        <v>26</v>
      </c>
      <c r="B29" s="58" t="s">
        <v>68</v>
      </c>
      <c r="C29" s="58" t="s">
        <v>39</v>
      </c>
      <c r="D29" s="58" t="s">
        <v>69</v>
      </c>
      <c r="E29" s="59" t="s">
        <v>70</v>
      </c>
      <c r="F29" s="60" t="s">
        <v>118</v>
      </c>
      <c r="G29" s="61" t="s">
        <v>60</v>
      </c>
      <c r="H29" s="29">
        <v>1</v>
      </c>
      <c r="I29" s="63">
        <v>4</v>
      </c>
      <c r="J29" s="64">
        <f t="shared" ref="J29:J30" si="19">+H29+I29</f>
        <v>5</v>
      </c>
      <c r="K29" s="65" t="str">
        <f t="shared" ref="K29:K30" si="20">IF(J29&lt;=4,"Riesgo Bajo",IF(J29=5,"Riesgo Medio",IF(J29&lt;=7,"Riesgo Alto",IF(J29&gt;=8,"Riesgo Extremo"))))</f>
        <v>Riesgo Medio</v>
      </c>
      <c r="L29" s="23" t="s">
        <v>43</v>
      </c>
      <c r="M29" s="66" t="s">
        <v>50</v>
      </c>
      <c r="N29" s="62">
        <v>1</v>
      </c>
      <c r="O29" s="63">
        <v>4</v>
      </c>
      <c r="P29" s="64">
        <f t="shared" ref="P29:P30" si="21">+N29+O29</f>
        <v>5</v>
      </c>
      <c r="Q29" s="67" t="str">
        <f t="shared" ref="Q29:Q30" si="22">IF(P29&lt;=4,"Riesgo Bajo",IF(P29=5,"Riesgo Medio",IF(P29&lt;=7,"Riesgo Alto",IF(P29&gt;=8,"Riesgo Extremo"))))</f>
        <v>Riesgo Medio</v>
      </c>
      <c r="R29" s="12" t="s">
        <v>27</v>
      </c>
      <c r="S29" s="12" t="s">
        <v>67</v>
      </c>
      <c r="T29" s="68" t="s">
        <v>51</v>
      </c>
      <c r="U29" s="69" t="s">
        <v>52</v>
      </c>
      <c r="V29" s="62" t="s">
        <v>122</v>
      </c>
      <c r="W29" s="70" t="s">
        <v>53</v>
      </c>
    </row>
    <row r="30" spans="1:23" ht="70.5" customHeight="1" thickBot="1" x14ac:dyDescent="0.3">
      <c r="A30" s="54">
        <v>27</v>
      </c>
      <c r="B30" s="58" t="s">
        <v>68</v>
      </c>
      <c r="C30" s="58" t="s">
        <v>39</v>
      </c>
      <c r="D30" s="58" t="s">
        <v>69</v>
      </c>
      <c r="E30" s="59" t="s">
        <v>70</v>
      </c>
      <c r="F30" s="60" t="s">
        <v>119</v>
      </c>
      <c r="G30" s="61" t="s">
        <v>60</v>
      </c>
      <c r="H30" s="29">
        <v>1</v>
      </c>
      <c r="I30" s="63">
        <v>4</v>
      </c>
      <c r="J30" s="64">
        <f t="shared" si="19"/>
        <v>5</v>
      </c>
      <c r="K30" s="65" t="str">
        <f t="shared" si="20"/>
        <v>Riesgo Medio</v>
      </c>
      <c r="L30" s="23" t="s">
        <v>43</v>
      </c>
      <c r="M30" s="66" t="s">
        <v>50</v>
      </c>
      <c r="N30" s="62">
        <v>1</v>
      </c>
      <c r="O30" s="63">
        <v>4</v>
      </c>
      <c r="P30" s="64">
        <f t="shared" si="21"/>
        <v>5</v>
      </c>
      <c r="Q30" s="67" t="str">
        <f t="shared" si="22"/>
        <v>Riesgo Medio</v>
      </c>
      <c r="R30" s="12" t="s">
        <v>27</v>
      </c>
      <c r="S30" s="12" t="s">
        <v>67</v>
      </c>
      <c r="T30" s="68" t="s">
        <v>51</v>
      </c>
      <c r="U30" s="69" t="s">
        <v>52</v>
      </c>
      <c r="V30" s="62" t="s">
        <v>122</v>
      </c>
      <c r="W30" s="70" t="s">
        <v>53</v>
      </c>
    </row>
  </sheetData>
  <mergeCells count="19">
    <mergeCell ref="A1:W1"/>
    <mergeCell ref="V2:W2"/>
    <mergeCell ref="G2:G3"/>
    <mergeCell ref="H2:H3"/>
    <mergeCell ref="I2:I3"/>
    <mergeCell ref="J2:J3"/>
    <mergeCell ref="K2:K3"/>
    <mergeCell ref="L2:L3"/>
    <mergeCell ref="M2:M3"/>
    <mergeCell ref="N2:R2"/>
    <mergeCell ref="S2:S3"/>
    <mergeCell ref="T2:T3"/>
    <mergeCell ref="U2:U3"/>
    <mergeCell ref="F2:F3"/>
    <mergeCell ref="A2:A3"/>
    <mergeCell ref="B2:B3"/>
    <mergeCell ref="C2:C3"/>
    <mergeCell ref="D2:D3"/>
    <mergeCell ref="E2:E3"/>
  </mergeCells>
  <conditionalFormatting sqref="J17:J18 P17:P18">
    <cfRule type="cellIs" dxfId="65" priority="157" operator="between">
      <formula>8</formula>
      <formula>11</formula>
    </cfRule>
    <cfRule type="cellIs" dxfId="64" priority="158" operator="between">
      <formula>6</formula>
      <formula>7</formula>
    </cfRule>
    <cfRule type="cellIs" dxfId="63" priority="159" operator="equal">
      <formula>5</formula>
    </cfRule>
    <cfRule type="cellIs" dxfId="62" priority="160" operator="between">
      <formula>1</formula>
      <formula>4</formula>
    </cfRule>
  </conditionalFormatting>
  <conditionalFormatting sqref="J4 P4 P7:P16 J7:J16">
    <cfRule type="cellIs" dxfId="61" priority="163" operator="between">
      <formula>8</formula>
      <formula>11</formula>
    </cfRule>
    <cfRule type="cellIs" dxfId="60" priority="164" operator="between">
      <formula>6</formula>
      <formula>7</formula>
    </cfRule>
    <cfRule type="cellIs" dxfId="59" priority="165" operator="equal">
      <formula>5</formula>
    </cfRule>
    <cfRule type="cellIs" dxfId="58" priority="166" operator="between">
      <formula>1</formula>
      <formula>4</formula>
    </cfRule>
  </conditionalFormatting>
  <conditionalFormatting sqref="J4 P4 P7:P16 J7:J16">
    <cfRule type="cellIs" dxfId="57" priority="167" operator="between">
      <formula>1</formula>
      <formula>4</formula>
    </cfRule>
    <cfRule type="cellIs" dxfId="56" priority="168" operator="lessThan">
      <formula>#REF!</formula>
    </cfRule>
  </conditionalFormatting>
  <conditionalFormatting sqref="J17:J18 P17:P18">
    <cfRule type="cellIs" dxfId="55" priority="161" operator="between">
      <formula>1</formula>
      <formula>4</formula>
    </cfRule>
    <cfRule type="cellIs" dxfId="54" priority="162" operator="lessThan">
      <formula>#REF!</formula>
    </cfRule>
  </conditionalFormatting>
  <conditionalFormatting sqref="J19 P19">
    <cfRule type="cellIs" dxfId="53" priority="151" operator="between">
      <formula>8</formula>
      <formula>11</formula>
    </cfRule>
    <cfRule type="cellIs" dxfId="52" priority="152" operator="between">
      <formula>6</formula>
      <formula>7</formula>
    </cfRule>
    <cfRule type="cellIs" dxfId="51" priority="153" operator="equal">
      <formula>5</formula>
    </cfRule>
    <cfRule type="cellIs" dxfId="50" priority="154" operator="between">
      <formula>1</formula>
      <formula>4</formula>
    </cfRule>
  </conditionalFormatting>
  <conditionalFormatting sqref="J19 P19">
    <cfRule type="cellIs" dxfId="49" priority="155" operator="between">
      <formula>1</formula>
      <formula>4</formula>
    </cfRule>
    <cfRule type="cellIs" dxfId="48" priority="156" operator="lessThan">
      <formula>#REF!</formula>
    </cfRule>
  </conditionalFormatting>
  <conditionalFormatting sqref="J20">
    <cfRule type="cellIs" dxfId="47" priority="139" operator="between">
      <formula>8</formula>
      <formula>11</formula>
    </cfRule>
    <cfRule type="cellIs" dxfId="46" priority="140" operator="between">
      <formula>6</formula>
      <formula>7</formula>
    </cfRule>
    <cfRule type="cellIs" dxfId="45" priority="141" operator="equal">
      <formula>5</formula>
    </cfRule>
    <cfRule type="cellIs" dxfId="44" priority="142" operator="between">
      <formula>1</formula>
      <formula>4</formula>
    </cfRule>
  </conditionalFormatting>
  <conditionalFormatting sqref="J20">
    <cfRule type="cellIs" dxfId="43" priority="143" operator="between">
      <formula>1</formula>
      <formula>4</formula>
    </cfRule>
    <cfRule type="cellIs" dxfId="42" priority="144" operator="lessThan">
      <formula>#REF!</formula>
    </cfRule>
  </conditionalFormatting>
  <conditionalFormatting sqref="P20">
    <cfRule type="cellIs" dxfId="41" priority="133" operator="between">
      <formula>8</formula>
      <formula>11</formula>
    </cfRule>
    <cfRule type="cellIs" dxfId="40" priority="134" operator="between">
      <formula>6</formula>
      <formula>7</formula>
    </cfRule>
    <cfRule type="cellIs" dxfId="39" priority="135" operator="equal">
      <formula>5</formula>
    </cfRule>
    <cfRule type="cellIs" dxfId="38" priority="136" operator="between">
      <formula>1</formula>
      <formula>4</formula>
    </cfRule>
  </conditionalFormatting>
  <conditionalFormatting sqref="P20">
    <cfRule type="cellIs" dxfId="37" priority="137" operator="between">
      <formula>1</formula>
      <formula>4</formula>
    </cfRule>
    <cfRule type="cellIs" dxfId="36" priority="138" operator="lessThan">
      <formula>#REF!</formula>
    </cfRule>
  </conditionalFormatting>
  <conditionalFormatting sqref="J21">
    <cfRule type="cellIs" dxfId="35" priority="115" operator="between">
      <formula>8</formula>
      <formula>11</formula>
    </cfRule>
    <cfRule type="cellIs" dxfId="34" priority="116" operator="between">
      <formula>6</formula>
      <formula>7</formula>
    </cfRule>
    <cfRule type="cellIs" dxfId="33" priority="117" operator="equal">
      <formula>5</formula>
    </cfRule>
    <cfRule type="cellIs" dxfId="32" priority="118" operator="between">
      <formula>1</formula>
      <formula>4</formula>
    </cfRule>
  </conditionalFormatting>
  <conditionalFormatting sqref="J21">
    <cfRule type="cellIs" dxfId="31" priority="119" operator="between">
      <formula>1</formula>
      <formula>4</formula>
    </cfRule>
    <cfRule type="cellIs" dxfId="30" priority="120" operator="lessThan">
      <formula>#REF!</formula>
    </cfRule>
  </conditionalFormatting>
  <conditionalFormatting sqref="P21">
    <cfRule type="cellIs" dxfId="29" priority="109" operator="between">
      <formula>8</formula>
      <formula>11</formula>
    </cfRule>
    <cfRule type="cellIs" dxfId="28" priority="110" operator="between">
      <formula>6</formula>
      <formula>7</formula>
    </cfRule>
    <cfRule type="cellIs" dxfId="27" priority="111" operator="equal">
      <formula>5</formula>
    </cfRule>
    <cfRule type="cellIs" dxfId="26" priority="112" operator="between">
      <formula>1</formula>
      <formula>4</formula>
    </cfRule>
  </conditionalFormatting>
  <conditionalFormatting sqref="P21">
    <cfRule type="cellIs" dxfId="25" priority="113" operator="between">
      <formula>1</formula>
      <formula>4</formula>
    </cfRule>
    <cfRule type="cellIs" dxfId="24" priority="114" operator="lessThan">
      <formula>#REF!</formula>
    </cfRule>
  </conditionalFormatting>
  <conditionalFormatting sqref="J5 P5">
    <cfRule type="cellIs" dxfId="23" priority="79" operator="between">
      <formula>8</formula>
      <formula>11</formula>
    </cfRule>
    <cfRule type="cellIs" dxfId="22" priority="80" operator="between">
      <formula>6</formula>
      <formula>7</formula>
    </cfRule>
    <cfRule type="cellIs" dxfId="21" priority="81" operator="equal">
      <formula>5</formula>
    </cfRule>
    <cfRule type="cellIs" dxfId="20" priority="82" operator="between">
      <formula>1</formula>
      <formula>4</formula>
    </cfRule>
  </conditionalFormatting>
  <conditionalFormatting sqref="J5 P5">
    <cfRule type="cellIs" dxfId="19" priority="83" operator="between">
      <formula>1</formula>
      <formula>4</formula>
    </cfRule>
    <cfRule type="cellIs" dxfId="18" priority="84" operator="lessThan">
      <formula>#REF!</formula>
    </cfRule>
  </conditionalFormatting>
  <conditionalFormatting sqref="J6 P6">
    <cfRule type="cellIs" dxfId="17" priority="73" operator="between">
      <formula>8</formula>
      <formula>11</formula>
    </cfRule>
    <cfRule type="cellIs" dxfId="16" priority="74" operator="between">
      <formula>6</formula>
      <formula>7</formula>
    </cfRule>
    <cfRule type="cellIs" dxfId="15" priority="75" operator="equal">
      <formula>5</formula>
    </cfRule>
    <cfRule type="cellIs" dxfId="14" priority="76" operator="between">
      <formula>1</formula>
      <formula>4</formula>
    </cfRule>
  </conditionalFormatting>
  <conditionalFormatting sqref="J6 P6">
    <cfRule type="cellIs" dxfId="13" priority="77" operator="between">
      <formula>1</formula>
      <formula>4</formula>
    </cfRule>
    <cfRule type="cellIs" dxfId="12" priority="78" operator="lessThan">
      <formula>#REF!</formula>
    </cfRule>
  </conditionalFormatting>
  <conditionalFormatting sqref="J22:J30">
    <cfRule type="cellIs" dxfId="11" priority="7" operator="between">
      <formula>8</formula>
      <formula>11</formula>
    </cfRule>
    <cfRule type="cellIs" dxfId="10" priority="8" operator="between">
      <formula>6</formula>
      <formula>7</formula>
    </cfRule>
    <cfRule type="cellIs" dxfId="9" priority="9" operator="equal">
      <formula>5</formula>
    </cfRule>
    <cfRule type="cellIs" dxfId="8" priority="10" operator="between">
      <formula>1</formula>
      <formula>4</formula>
    </cfRule>
  </conditionalFormatting>
  <conditionalFormatting sqref="J22:J30">
    <cfRule type="cellIs" dxfId="7" priority="11" operator="between">
      <formula>1</formula>
      <formula>4</formula>
    </cfRule>
    <cfRule type="cellIs" dxfId="6" priority="12" operator="lessThan">
      <formula>#REF!</formula>
    </cfRule>
  </conditionalFormatting>
  <conditionalFormatting sqref="P22:P30">
    <cfRule type="cellIs" dxfId="5" priority="1" operator="between">
      <formula>8</formula>
      <formula>11</formula>
    </cfRule>
    <cfRule type="cellIs" dxfId="4" priority="2" operator="between">
      <formula>6</formula>
      <formula>7</formula>
    </cfRule>
    <cfRule type="cellIs" dxfId="3" priority="3" operator="equal">
      <formula>5</formula>
    </cfRule>
    <cfRule type="cellIs" dxfId="2" priority="4" operator="between">
      <formula>1</formula>
      <formula>4</formula>
    </cfRule>
  </conditionalFormatting>
  <conditionalFormatting sqref="P22:P30">
    <cfRule type="cellIs" dxfId="1" priority="5" operator="between">
      <formula>1</formula>
      <formula>4</formula>
    </cfRule>
    <cfRule type="cellIs" dxfId="0" priority="6" operator="lessThan">
      <formula>#REF!</formula>
    </cfRule>
  </conditionalFormatting>
  <dataValidations count="10">
    <dataValidation type="list" allowBlank="1" showInputMessage="1" showErrorMessage="1" sqref="L15:L16 L28:L30 L10:L12 L23:L25" xr:uid="{3FC0E12E-8D23-4E39-81AE-39D078D2EA90}">
      <formula1>$M$29:$M$37</formula1>
    </dataValidation>
    <dataValidation showDropDown="1" showInputMessage="1" showErrorMessage="1" sqref="Q20:Q30 K20:K30 Q4:Q16 K4:K16" xr:uid="{C18B31E2-5442-436E-946E-18AC1EF8086D}"/>
    <dataValidation type="list" allowBlank="1" showInputMessage="1" showErrorMessage="1" sqref="R20:R30 R4:R16" xr:uid="{13369269-3167-491B-ABF5-D7D05C5B7FA4}">
      <formula1>$S$29:$S$30</formula1>
    </dataValidation>
    <dataValidation type="list" allowBlank="1" showInputMessage="1" showErrorMessage="1" sqref="O20:O30 I20:I30 O4:O16 I4:I16" xr:uid="{3DCC18A1-5475-4EF7-A6AC-10783ACB3244}">
      <formula1>$I$29:$I$33</formula1>
    </dataValidation>
    <dataValidation type="list" allowBlank="1" showInputMessage="1" showErrorMessage="1" sqref="H22:H30 N20:N30 H20 N4:N16 H4:H16" xr:uid="{D2657349-9F47-4284-B346-514FEABF9536}">
      <formula1>$H$29:$H$33</formula1>
    </dataValidation>
    <dataValidation type="list" allowBlank="1" showInputMessage="1" showErrorMessage="1" sqref="E4:E16" xr:uid="{8A914932-494E-4940-852E-4E4445614493}">
      <formula1>$G$29:$G$36</formula1>
    </dataValidation>
    <dataValidation type="list" allowBlank="1" showInputMessage="1" showErrorMessage="1" sqref="D4:D16" xr:uid="{D0A34264-9FB1-4BB7-8766-E855D73FBB87}">
      <formula1>$E$29:$E$32</formula1>
    </dataValidation>
    <dataValidation type="list" allowBlank="1" showInputMessage="1" showErrorMessage="1" sqref="C4:C16" xr:uid="{904A7789-6623-42A5-BA20-96DD7520B55E}">
      <formula1>$D$29:$D$30</formula1>
    </dataValidation>
    <dataValidation type="list" allowBlank="1" showInputMessage="1" showErrorMessage="1" sqref="B4:B16" xr:uid="{BB9A5C7A-2C9E-4993-B022-3C6F56B6559D}">
      <formula1>$C$29:$C$32</formula1>
    </dataValidation>
    <dataValidation allowBlank="1" showDropDown="1" showInputMessage="1" showErrorMessage="1" sqref="P20:P30 J20:J30 P4:P16 J4:J16 M4:M16 M23:M25 M28:M30" xr:uid="{56883DF9-7B87-492D-9619-133DB18EDE17}"/>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A5DA5-3B3C-49FF-B006-B965CCFF6484}">
  <dimension ref="A2:E9"/>
  <sheetViews>
    <sheetView workbookViewId="0">
      <selection activeCell="B6" sqref="B6"/>
    </sheetView>
  </sheetViews>
  <sheetFormatPr baseColWidth="10" defaultRowHeight="15" x14ac:dyDescent="0.25"/>
  <cols>
    <col min="2" max="2" width="49.28515625" bestFit="1" customWidth="1"/>
    <col min="3" max="3" width="15.85546875" customWidth="1"/>
    <col min="5" max="5" width="12.5703125" bestFit="1" customWidth="1"/>
  </cols>
  <sheetData>
    <row r="2" spans="1:5" ht="18.75" x14ac:dyDescent="0.25">
      <c r="A2" s="46"/>
      <c r="B2" s="100" t="s">
        <v>85</v>
      </c>
      <c r="C2" s="100"/>
      <c r="D2" s="46"/>
      <c r="E2" s="46"/>
    </row>
    <row r="3" spans="1:5" x14ac:dyDescent="0.25">
      <c r="A3" s="46"/>
      <c r="B3" s="46"/>
      <c r="C3" s="46"/>
      <c r="D3" s="46"/>
      <c r="E3" s="46"/>
    </row>
    <row r="4" spans="1:5" ht="15.75" x14ac:dyDescent="0.25">
      <c r="A4" s="46"/>
      <c r="B4" s="48" t="s">
        <v>86</v>
      </c>
      <c r="C4" s="101" t="s">
        <v>87</v>
      </c>
      <c r="D4" s="102"/>
      <c r="E4" s="102"/>
    </row>
    <row r="5" spans="1:5" ht="18.75" x14ac:dyDescent="0.25">
      <c r="A5" s="103" t="s">
        <v>7</v>
      </c>
      <c r="B5" s="49" t="s">
        <v>88</v>
      </c>
      <c r="C5" s="50">
        <v>1</v>
      </c>
      <c r="D5" s="50" t="s">
        <v>89</v>
      </c>
      <c r="E5" s="51">
        <f>1/1000</f>
        <v>1E-3</v>
      </c>
    </row>
    <row r="6" spans="1:5" ht="18.75" x14ac:dyDescent="0.25">
      <c r="A6" s="103"/>
      <c r="B6" s="49" t="s">
        <v>90</v>
      </c>
      <c r="C6" s="50">
        <v>2</v>
      </c>
      <c r="D6" s="50" t="s">
        <v>91</v>
      </c>
      <c r="E6" s="51">
        <f>1/500</f>
        <v>2E-3</v>
      </c>
    </row>
    <row r="7" spans="1:5" ht="18.75" x14ac:dyDescent="0.25">
      <c r="A7" s="103"/>
      <c r="B7" s="52" t="s">
        <v>92</v>
      </c>
      <c r="C7" s="50">
        <v>3</v>
      </c>
      <c r="D7" s="50" t="s">
        <v>93</v>
      </c>
      <c r="E7" s="51">
        <f>1/250</f>
        <v>4.0000000000000001E-3</v>
      </c>
    </row>
    <row r="8" spans="1:5" ht="18.75" x14ac:dyDescent="0.25">
      <c r="A8" s="103"/>
      <c r="B8" s="52" t="s">
        <v>94</v>
      </c>
      <c r="C8" s="50">
        <v>4</v>
      </c>
      <c r="D8" s="50" t="s">
        <v>95</v>
      </c>
      <c r="E8" s="51">
        <f>1/100</f>
        <v>0.01</v>
      </c>
    </row>
    <row r="9" spans="1:5" ht="18.75" x14ac:dyDescent="0.25">
      <c r="A9" s="103"/>
      <c r="B9" s="52" t="s">
        <v>96</v>
      </c>
      <c r="C9" s="50">
        <v>5</v>
      </c>
      <c r="D9" s="50" t="s">
        <v>97</v>
      </c>
      <c r="E9" s="51">
        <v>1</v>
      </c>
    </row>
  </sheetData>
  <mergeCells count="3">
    <mergeCell ref="B2:C2"/>
    <mergeCell ref="C4:E4"/>
    <mergeCell ref="A5:A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63BB9E0E6685F4CA32D966AA93F1A13" ma:contentTypeVersion="12" ma:contentTypeDescription="Crear nuevo documento." ma:contentTypeScope="" ma:versionID="7d9bcad27d66026f844bdc2448de38ed">
  <xsd:schema xmlns:xsd="http://www.w3.org/2001/XMLSchema" xmlns:xs="http://www.w3.org/2001/XMLSchema" xmlns:p="http://schemas.microsoft.com/office/2006/metadata/properties" xmlns:ns2="b67468ee-0e8f-4802-a248-1c886d58bf40" xmlns:ns3="0e0194db-b043-4dcc-9429-e1ad69b31491" targetNamespace="http://schemas.microsoft.com/office/2006/metadata/properties" ma:root="true" ma:fieldsID="521e165dfa6e052d2102c7f02e93ea6f" ns2:_="" ns3:_="">
    <xsd:import namespace="b67468ee-0e8f-4802-a248-1c886d58bf40"/>
    <xsd:import namespace="0e0194db-b043-4dcc-9429-e1ad69b3149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7468ee-0e8f-4802-a248-1c886d58bf4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0194db-b043-4dcc-9429-e1ad69b3149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9496D4-7991-46AE-809B-4AC3CA7C8B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7468ee-0e8f-4802-a248-1c886d58bf40"/>
    <ds:schemaRef ds:uri="0e0194db-b043-4dcc-9429-e1ad69b314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A01DCA-3889-4249-915F-391FDCDC880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FAE513F-6978-474B-84E3-405B3F92D2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riesgos </vt:lpstr>
      <vt:lpstr>PROBABILIDAD DEL RIESGO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Salazar</dc:creator>
  <cp:lastModifiedBy>Diana Pilar Mosquera Aviléz</cp:lastModifiedBy>
  <cp:lastPrinted>2018-11-02T21:00:30Z</cp:lastPrinted>
  <dcterms:created xsi:type="dcterms:W3CDTF">2018-11-02T14:26:18Z</dcterms:created>
  <dcterms:modified xsi:type="dcterms:W3CDTF">2020-09-23T01:48:00Z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0x010100763BB9E0E6685F4CA32D966AA93F1A13</vt:lpwstr>
  </property>
</Properties>
</file>