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manue\Desktop\JUANITO\CUARENTENA\EJECUCIÓN SDE\NUEVOS PROYECTOS\ZONA 4 ANALISIS INICIAL\RESULTADOS VISITA TECNICA\PUTUMAYO CACAO SAN MIGUEL\"/>
    </mc:Choice>
  </mc:AlternateContent>
  <xr:revisionPtr revIDLastSave="4" documentId="13_ncr:1_{FFE7E42F-70FD-4F0F-B801-121CACA7FCB8}" xr6:coauthVersionLast="47" xr6:coauthVersionMax="47" xr10:uidLastSave="{93B76ACF-4956-4CEB-9646-94164D3B47FE}"/>
  <bookViews>
    <workbookView xWindow="-120" yWindow="-120" windowWidth="20730" windowHeight="11160" xr2:uid="{00000000-000D-0000-FFFF-FFFF00000000}"/>
  </bookViews>
  <sheets>
    <sheet name="CACAO SAN MIGUEL" sheetId="3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 localSheetId="0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c" localSheetId="0">#REF!</definedName>
    <definedName name="cc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3" l="1"/>
  <c r="F22" i="3"/>
  <c r="I22" i="3" s="1"/>
  <c r="F21" i="3"/>
  <c r="I21" i="3"/>
  <c r="F20" i="3"/>
  <c r="I20" i="3" s="1"/>
  <c r="F19" i="3"/>
  <c r="H19" i="3"/>
  <c r="F13" i="3"/>
  <c r="I13" i="3" s="1"/>
  <c r="I14" i="3" s="1"/>
  <c r="F32" i="3"/>
  <c r="H32" i="3"/>
  <c r="F31" i="3"/>
  <c r="H31" i="3" s="1"/>
  <c r="F30" i="3"/>
  <c r="H30" i="3" s="1"/>
  <c r="F29" i="3"/>
  <c r="H29" i="3" s="1"/>
  <c r="F28" i="3"/>
  <c r="H28" i="3"/>
  <c r="F27" i="3"/>
  <c r="F24" i="3"/>
  <c r="H24" i="3"/>
  <c r="F18" i="3"/>
  <c r="H18" i="3" s="1"/>
  <c r="D17" i="3"/>
  <c r="F17" i="3" s="1"/>
  <c r="H17" i="3" s="1"/>
  <c r="F16" i="3"/>
  <c r="H16" i="3" s="1"/>
  <c r="F12" i="3"/>
  <c r="H12" i="3"/>
  <c r="F11" i="3"/>
  <c r="H11" i="3" s="1"/>
  <c r="F10" i="3"/>
  <c r="H10" i="3" s="1"/>
  <c r="F9" i="3"/>
  <c r="H9" i="3" s="1"/>
  <c r="H23" i="3"/>
  <c r="F14" i="3" l="1"/>
  <c r="H14" i="3"/>
  <c r="F33" i="3"/>
  <c r="I25" i="3"/>
  <c r="I35" i="3" s="1"/>
  <c r="F25" i="3"/>
  <c r="H27" i="3"/>
  <c r="H33" i="3" s="1"/>
  <c r="H25" i="3"/>
  <c r="F35" i="3" l="1"/>
  <c r="H35" i="3"/>
</calcChain>
</file>

<file path=xl/sharedStrings.xml><?xml version="1.0" encoding="utf-8"?>
<sst xmlns="http://schemas.openxmlformats.org/spreadsheetml/2006/main" count="76" uniqueCount="51">
  <si>
    <t>PRESUPUESTO DEL PROYECTO</t>
  </si>
  <si>
    <t>AGENCIA DE RENOVACION DEL TERRITORIO - ART</t>
  </si>
  <si>
    <t>NOMBRE DEL PROYECTO</t>
  </si>
  <si>
    <t>Fortalecimiento técnico – productivo y socio-organizacional de familias cacaoteras del Municipio de San Miguel, departamento del Putumayo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</si>
  <si>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</si>
  <si>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</si>
  <si>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</si>
  <si>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</si>
  <si>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</si>
  <si>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</si>
  <si>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</si>
  <si>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 xml:space="preserve">COMPONENTE 1.Brindar la eficiente y adecuada infraestructura productiva para fermentación y secado de la almendra.
</t>
  </si>
  <si>
    <t xml:space="preserve">Actividad 1.1. Infraestructura de pos cosecha construida
</t>
  </si>
  <si>
    <t>a</t>
  </si>
  <si>
    <t>Cajón de fermentación</t>
  </si>
  <si>
    <t>Unidad</t>
  </si>
  <si>
    <t>b</t>
  </si>
  <si>
    <t>Zarandas de Selección</t>
  </si>
  <si>
    <t>c</t>
  </si>
  <si>
    <t>Losa de Concreto Base Secado</t>
  </si>
  <si>
    <t>d</t>
  </si>
  <si>
    <t>Secador Solar</t>
  </si>
  <si>
    <t>e</t>
  </si>
  <si>
    <t>Herramientas</t>
  </si>
  <si>
    <t>unidad</t>
  </si>
  <si>
    <t>SUBTOTAL COMPONENTE 1</t>
  </si>
  <si>
    <t xml:space="preserve">COMPONENTE 2.  Fortalecer el acompañamiento técnico a los productores en el manejo de sus cultivos, en el marco de BPA.
Actividad 2.1  Profesionales para el acompañamiento técnico a los productores en el manejo de sus cultivos, en el marco de BPA.
Actividad 2.2 Sostenimiento de cultivo
</t>
  </si>
  <si>
    <t>Profesional de campo 1</t>
  </si>
  <si>
    <t>mes</t>
  </si>
  <si>
    <t>Profesional de campo 2</t>
  </si>
  <si>
    <t xml:space="preserve">c </t>
  </si>
  <si>
    <t>Profesional socioorganizacional</t>
  </si>
  <si>
    <t>Profesional Comercial</t>
  </si>
  <si>
    <t>Mano de obra sostenimiento del cultivo</t>
  </si>
  <si>
    <t>Insumos sostenimiento del cultivo</t>
  </si>
  <si>
    <t>Mantenimiento de maquinaria y eqipo</t>
  </si>
  <si>
    <t>2.7</t>
  </si>
  <si>
    <t>SUBTOTAL COMPONENTE. 2</t>
  </si>
  <si>
    <t xml:space="preserve">COMPONENTE 3. Fortalecer en términos de asociatividad, nivel organizacional y capacidad de negociación
3.1 Giras comerciales y folletos promocionales.
</t>
  </si>
  <si>
    <t>Material de formación por beneficiario</t>
  </si>
  <si>
    <t>ECAS</t>
  </si>
  <si>
    <t>Talleres</t>
  </si>
  <si>
    <t>Gira 1</t>
  </si>
  <si>
    <t>f</t>
  </si>
  <si>
    <t>Folleto promocional</t>
  </si>
  <si>
    <t>SUBTOTAL COMPONENTE 3</t>
  </si>
  <si>
    <t>TOTAL PRESUPUESTO INVERSIÓN DIRECTA</t>
  </si>
  <si>
    <t>Nota</t>
  </si>
  <si>
    <t xml:space="preserve"> </t>
  </si>
  <si>
    <t>El presupuesto corresponde al valor del proyecto estructurado.</t>
  </si>
  <si>
    <t> La ART financiará el valor del costo directo ajustado con el IPC 2020 (1.61%) y el costo de implementación fue recalculado de manera global para los  9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</si>
</sst>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  <numFmt numFmtId="170" formatCode="_(* #,##0.00_);_(* \(#,##0.00\);_(* &quot;-&quot;??_);_(@_)"/>
    <numFmt numFmtId="171" formatCode="_-&quot;$&quot;* #,##0_-;\-&quot;$&quot;* #,##0_-;_-&quot;$&quot;* &quot;-&quot;??_-;_-@_-"/>
    <numFmt numFmtId="172" formatCode="_-&quot;$&quot;\ * #,##0.0_-;\-&quot;$&quot;\ * #,##0.0_-;_-&quot;$&quot;\ * &quot;-&quot;?_-;_-@_-"/>
    <numFmt numFmtId="173" formatCode="_-* #,##0.00_-;\-* #,##0.00_-;_-* &quot;-&quot;??_-;_-@"/>
  </numFmts>
  <fonts count="1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0"/>
      <color rgb="FF000000"/>
      <name val="Arial Narrow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0" fontId="8" fillId="0" borderId="18" applyFont="0" applyFill="0" applyBorder="0" applyAlignment="0" applyProtection="0"/>
    <xf numFmtId="164" fontId="8" fillId="0" borderId="18" applyFont="0" applyFill="0" applyBorder="0" applyAlignment="0" applyProtection="0"/>
    <xf numFmtId="0" fontId="8" fillId="0" borderId="18"/>
    <xf numFmtId="170" fontId="8" fillId="0" borderId="18" applyFont="0" applyFill="0" applyBorder="0" applyAlignment="0" applyProtection="0"/>
  </cellStyleXfs>
  <cellXfs count="134">
    <xf numFmtId="0" fontId="0" fillId="0" borderId="0" xfId="0" applyFont="1" applyAlignment="1"/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 wrapText="1"/>
    </xf>
    <xf numFmtId="166" fontId="4" fillId="3" borderId="13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wrapText="1"/>
    </xf>
    <xf numFmtId="166" fontId="0" fillId="2" borderId="20" xfId="0" applyNumberFormat="1" applyFont="1" applyFill="1" applyBorder="1" applyAlignment="1">
      <alignment horizontal="right" wrapText="1"/>
    </xf>
    <xf numFmtId="0" fontId="0" fillId="0" borderId="21" xfId="0" applyFont="1" applyBorder="1" applyAlignment="1">
      <alignment wrapText="1"/>
    </xf>
    <xf numFmtId="0" fontId="0" fillId="2" borderId="21" xfId="0" applyFont="1" applyFill="1" applyBorder="1" applyAlignment="1">
      <alignment horizontal="left" wrapText="1"/>
    </xf>
    <xf numFmtId="165" fontId="0" fillId="2" borderId="21" xfId="0" applyNumberFormat="1" applyFont="1" applyFill="1" applyBorder="1" applyAlignment="1">
      <alignment horizontal="right" wrapText="1"/>
    </xf>
    <xf numFmtId="166" fontId="0" fillId="2" borderId="21" xfId="0" applyNumberFormat="1" applyFont="1" applyFill="1" applyBorder="1" applyAlignment="1">
      <alignment horizontal="right" wrapText="1"/>
    </xf>
    <xf numFmtId="166" fontId="0" fillId="2" borderId="22" xfId="0" applyNumberFormat="1" applyFont="1" applyFill="1" applyBorder="1" applyAlignment="1">
      <alignment horizontal="right" wrapText="1"/>
    </xf>
    <xf numFmtId="0" fontId="0" fillId="2" borderId="21" xfId="0" applyFont="1" applyFill="1" applyBorder="1" applyAlignment="1">
      <alignment wrapText="1"/>
    </xf>
    <xf numFmtId="166" fontId="1" fillId="4" borderId="13" xfId="0" applyNumberFormat="1" applyFont="1" applyFill="1" applyBorder="1" applyAlignment="1">
      <alignment wrapText="1"/>
    </xf>
    <xf numFmtId="166" fontId="1" fillId="4" borderId="15" xfId="0" applyNumberFormat="1" applyFont="1" applyFill="1" applyBorder="1" applyAlignment="1">
      <alignment wrapText="1"/>
    </xf>
    <xf numFmtId="0" fontId="0" fillId="2" borderId="24" xfId="0" applyFont="1" applyFill="1" applyBorder="1" applyAlignment="1">
      <alignment wrapText="1"/>
    </xf>
    <xf numFmtId="166" fontId="0" fillId="2" borderId="20" xfId="0" applyNumberFormat="1" applyFont="1" applyFill="1" applyBorder="1" applyAlignment="1">
      <alignment horizontal="center" wrapText="1"/>
    </xf>
    <xf numFmtId="0" fontId="0" fillId="2" borderId="27" xfId="0" applyFont="1" applyFill="1" applyBorder="1" applyAlignment="1">
      <alignment wrapText="1"/>
    </xf>
    <xf numFmtId="166" fontId="0" fillId="2" borderId="13" xfId="0" applyNumberFormat="1" applyFont="1" applyFill="1" applyBorder="1" applyAlignment="1">
      <alignment wrapText="1"/>
    </xf>
    <xf numFmtId="166" fontId="0" fillId="2" borderId="13" xfId="0" applyNumberFormat="1" applyFont="1" applyFill="1" applyBorder="1" applyAlignment="1">
      <alignment horizontal="center" wrapText="1"/>
    </xf>
    <xf numFmtId="166" fontId="0" fillId="2" borderId="15" xfId="0" applyNumberFormat="1" applyFont="1" applyFill="1" applyBorder="1" applyAlignment="1">
      <alignment wrapText="1"/>
    </xf>
    <xf numFmtId="166" fontId="0" fillId="2" borderId="21" xfId="0" applyNumberFormat="1" applyFont="1" applyFill="1" applyBorder="1" applyAlignment="1">
      <alignment horizontal="center" wrapText="1"/>
    </xf>
    <xf numFmtId="166" fontId="0" fillId="2" borderId="22" xfId="0" applyNumberFormat="1" applyFont="1" applyFill="1" applyBorder="1" applyAlignment="1">
      <alignment horizontal="center" wrapText="1"/>
    </xf>
    <xf numFmtId="166" fontId="0" fillId="2" borderId="21" xfId="0" applyNumberFormat="1" applyFont="1" applyFill="1" applyBorder="1" applyAlignment="1">
      <alignment wrapText="1"/>
    </xf>
    <xf numFmtId="166" fontId="0" fillId="2" borderId="22" xfId="0" applyNumberFormat="1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165" fontId="6" fillId="2" borderId="21" xfId="0" applyNumberFormat="1" applyFont="1" applyFill="1" applyBorder="1" applyAlignment="1">
      <alignment horizontal="center" wrapText="1"/>
    </xf>
    <xf numFmtId="166" fontId="0" fillId="0" borderId="26" xfId="0" applyNumberFormat="1" applyFont="1" applyBorder="1" applyAlignment="1">
      <alignment horizontal="right" wrapText="1"/>
    </xf>
    <xf numFmtId="166" fontId="0" fillId="0" borderId="0" xfId="0" applyNumberFormat="1" applyFont="1" applyAlignment="1">
      <alignment horizontal="right" wrapText="1"/>
    </xf>
    <xf numFmtId="16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6" fontId="0" fillId="0" borderId="21" xfId="0" applyNumberFormat="1" applyFont="1" applyBorder="1" applyAlignment="1">
      <alignment horizontal="right" wrapText="1"/>
    </xf>
    <xf numFmtId="166" fontId="0" fillId="0" borderId="22" xfId="0" applyNumberFormat="1" applyFont="1" applyBorder="1" applyAlignment="1">
      <alignment horizontal="right" wrapText="1"/>
    </xf>
    <xf numFmtId="0" fontId="0" fillId="2" borderId="29" xfId="0" applyFont="1" applyFill="1" applyBorder="1" applyAlignment="1">
      <alignment horizontal="left" wrapText="1"/>
    </xf>
    <xf numFmtId="166" fontId="0" fillId="2" borderId="21" xfId="0" applyNumberFormat="1" applyFont="1" applyFill="1" applyBorder="1"/>
    <xf numFmtId="168" fontId="1" fillId="4" borderId="21" xfId="0" applyNumberFormat="1" applyFont="1" applyFill="1" applyBorder="1"/>
    <xf numFmtId="166" fontId="1" fillId="4" borderId="22" xfId="0" applyNumberFormat="1" applyFont="1" applyFill="1" applyBorder="1"/>
    <xf numFmtId="169" fontId="1" fillId="4" borderId="22" xfId="0" applyNumberFormat="1" applyFont="1" applyFill="1" applyBorder="1"/>
    <xf numFmtId="0" fontId="0" fillId="2" borderId="30" xfId="0" applyFont="1" applyFill="1" applyBorder="1"/>
    <xf numFmtId="0" fontId="0" fillId="2" borderId="31" xfId="0" applyFont="1" applyFill="1" applyBorder="1"/>
    <xf numFmtId="0" fontId="0" fillId="2" borderId="31" xfId="0" applyFont="1" applyFill="1" applyBorder="1" applyAlignment="1">
      <alignment horizontal="left"/>
    </xf>
    <xf numFmtId="165" fontId="0" fillId="2" borderId="31" xfId="0" applyNumberFormat="1" applyFont="1" applyFill="1" applyBorder="1"/>
    <xf numFmtId="166" fontId="0" fillId="2" borderId="31" xfId="0" applyNumberFormat="1" applyFont="1" applyFill="1" applyBorder="1"/>
    <xf numFmtId="0" fontId="0" fillId="2" borderId="32" xfId="0" applyFont="1" applyFill="1" applyBorder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25" xfId="0" applyFont="1" applyBorder="1" applyAlignment="1">
      <alignment horizontal="left" wrapText="1"/>
    </xf>
    <xf numFmtId="0" fontId="8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wrapText="1"/>
    </xf>
    <xf numFmtId="166" fontId="0" fillId="2" borderId="18" xfId="0" applyNumberFormat="1" applyFont="1" applyFill="1" applyBorder="1" applyAlignment="1">
      <alignment horizontal="center" wrapText="1"/>
    </xf>
    <xf numFmtId="166" fontId="0" fillId="2" borderId="18" xfId="0" applyNumberFormat="1" applyFont="1" applyFill="1" applyBorder="1" applyAlignment="1">
      <alignment wrapText="1"/>
    </xf>
    <xf numFmtId="0" fontId="0" fillId="2" borderId="18" xfId="0" applyFont="1" applyFill="1" applyBorder="1" applyAlignment="1">
      <alignment wrapText="1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Border="1"/>
    <xf numFmtId="171" fontId="8" fillId="7" borderId="33" xfId="1" applyNumberFormat="1" applyFont="1" applyFill="1" applyBorder="1" applyAlignment="1" applyProtection="1">
      <alignment horizontal="right" vertical="center"/>
      <protection locked="0"/>
    </xf>
    <xf numFmtId="171" fontId="8" fillId="7" borderId="33" xfId="2" applyNumberFormat="1" applyFont="1" applyFill="1" applyBorder="1" applyAlignment="1" applyProtection="1">
      <alignment horizontal="right" vertical="center"/>
      <protection locked="0"/>
    </xf>
    <xf numFmtId="0" fontId="8" fillId="7" borderId="33" xfId="3" applyFill="1" applyBorder="1" applyAlignment="1" applyProtection="1">
      <alignment horizontal="right" vertical="center" wrapText="1"/>
      <protection locked="0"/>
    </xf>
    <xf numFmtId="0" fontId="8" fillId="7" borderId="33" xfId="4" applyNumberFormat="1" applyFont="1" applyFill="1" applyBorder="1" applyAlignment="1" applyProtection="1">
      <alignment horizontal="right" vertical="center"/>
      <protection locked="0"/>
    </xf>
    <xf numFmtId="173" fontId="0" fillId="8" borderId="21" xfId="0" applyNumberFormat="1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0" xfId="0" applyFill="1"/>
    <xf numFmtId="0" fontId="10" fillId="9" borderId="0" xfId="0" applyFont="1" applyFill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0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/>
    <xf numFmtId="0" fontId="2" fillId="0" borderId="7" xfId="0" applyFont="1" applyBorder="1" applyAlignment="1"/>
    <xf numFmtId="0" fontId="2" fillId="0" borderId="28" xfId="0" applyFont="1" applyBorder="1" applyAlignment="1"/>
    <xf numFmtId="0" fontId="2" fillId="0" borderId="9" xfId="0" applyFont="1" applyBorder="1" applyAlignment="1"/>
    <xf numFmtId="0" fontId="2" fillId="0" borderId="20" xfId="0" applyFont="1" applyBorder="1" applyAlignment="1"/>
    <xf numFmtId="0" fontId="0" fillId="2" borderId="17" xfId="0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horizontal="left"/>
    </xf>
    <xf numFmtId="165" fontId="0" fillId="2" borderId="18" xfId="0" applyNumberFormat="1" applyFont="1" applyFill="1" applyBorder="1"/>
    <xf numFmtId="166" fontId="0" fillId="2" borderId="18" xfId="0" applyNumberFormat="1" applyFont="1" applyFill="1" applyBorder="1"/>
    <xf numFmtId="0" fontId="0" fillId="2" borderId="16" xfId="0" applyFont="1" applyFill="1" applyBorder="1"/>
    <xf numFmtId="0" fontId="4" fillId="3" borderId="19" xfId="0" applyFont="1" applyFill="1" applyBorder="1" applyAlignment="1">
      <alignment horizontal="left" vertical="center"/>
    </xf>
    <xf numFmtId="0" fontId="2" fillId="0" borderId="25" xfId="0" applyFont="1" applyBorder="1" applyAlignment="1"/>
    <xf numFmtId="0" fontId="2" fillId="0" borderId="10" xfId="0" applyFont="1" applyBorder="1" applyAlignment="1"/>
    <xf numFmtId="0" fontId="0" fillId="2" borderId="18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left" vertical="center"/>
    </xf>
    <xf numFmtId="165" fontId="5" fillId="2" borderId="18" xfId="0" applyNumberFormat="1" applyFont="1" applyFill="1" applyBorder="1" applyAlignment="1">
      <alignment vertical="center"/>
    </xf>
    <xf numFmtId="166" fontId="5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1" fillId="5" borderId="29" xfId="0" applyFont="1" applyFill="1" applyBorder="1" applyAlignment="1">
      <alignment horizontal="left" vertical="center" wrapText="1"/>
    </xf>
    <xf numFmtId="0" fontId="1" fillId="6" borderId="29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2" fillId="0" borderId="18" xfId="0" applyFont="1" applyBorder="1" applyAlignment="1"/>
    <xf numFmtId="0" fontId="2" fillId="0" borderId="16" xfId="0" applyFont="1" applyBorder="1" applyAlignment="1"/>
    <xf numFmtId="0" fontId="0" fillId="2" borderId="26" xfId="0" applyFont="1" applyFill="1" applyBorder="1" applyAlignment="1">
      <alignment wrapText="1"/>
    </xf>
    <xf numFmtId="0" fontId="0" fillId="2" borderId="26" xfId="0" applyFont="1" applyFill="1" applyBorder="1" applyAlignment="1">
      <alignment horizontal="left" wrapText="1"/>
    </xf>
    <xf numFmtId="3" fontId="2" fillId="2" borderId="26" xfId="0" applyNumberFormat="1" applyFont="1" applyFill="1" applyBorder="1" applyAlignment="1">
      <alignment horizontal="center" wrapText="1"/>
    </xf>
    <xf numFmtId="173" fontId="0" fillId="8" borderId="26" xfId="0" applyNumberFormat="1" applyFont="1" applyFill="1" applyBorder="1" applyAlignment="1">
      <alignment horizontal="right" wrapText="1"/>
    </xf>
    <xf numFmtId="166" fontId="0" fillId="2" borderId="26" xfId="0" applyNumberFormat="1" applyFont="1" applyFill="1" applyBorder="1" applyAlignment="1">
      <alignment horizontal="right" wrapText="1"/>
    </xf>
    <xf numFmtId="166" fontId="0" fillId="2" borderId="18" xfId="0" applyNumberFormat="1" applyFont="1" applyFill="1" applyBorder="1" applyAlignment="1">
      <alignment horizontal="right" wrapText="1"/>
    </xf>
    <xf numFmtId="166" fontId="0" fillId="2" borderId="18" xfId="0" applyNumberFormat="1" applyFont="1" applyFill="1" applyBorder="1" applyAlignment="1">
      <alignment horizontal="right" vertical="center" wrapText="1"/>
    </xf>
    <xf numFmtId="0" fontId="2" fillId="0" borderId="23" xfId="0" applyFont="1" applyBorder="1" applyAlignment="1"/>
    <xf numFmtId="0" fontId="1" fillId="5" borderId="29" xfId="0" applyFont="1" applyFill="1" applyBorder="1" applyAlignment="1">
      <alignment horizontal="left" wrapText="1"/>
    </xf>
    <xf numFmtId="3" fontId="2" fillId="0" borderId="26" xfId="0" applyNumberFormat="1" applyFont="1" applyBorder="1" applyAlignment="1">
      <alignment horizontal="center" wrapText="1"/>
    </xf>
    <xf numFmtId="165" fontId="2" fillId="0" borderId="26" xfId="0" applyNumberFormat="1" applyFont="1" applyBorder="1" applyAlignment="1">
      <alignment horizontal="center" wrapText="1"/>
    </xf>
    <xf numFmtId="166" fontId="0" fillId="2" borderId="26" xfId="0" applyNumberFormat="1" applyFont="1" applyFill="1" applyBorder="1" applyAlignment="1">
      <alignment horizontal="center" wrapText="1"/>
    </xf>
    <xf numFmtId="0" fontId="2" fillId="0" borderId="28" xfId="0" applyFont="1" applyBorder="1" applyAlignment="1">
      <alignment horizontal="left" wrapText="1"/>
    </xf>
    <xf numFmtId="3" fontId="2" fillId="0" borderId="21" xfId="0" applyNumberFormat="1" applyFont="1" applyBorder="1" applyAlignment="1">
      <alignment horizontal="center" wrapText="1"/>
    </xf>
    <xf numFmtId="167" fontId="0" fillId="2" borderId="18" xfId="0" applyNumberFormat="1" applyFont="1" applyFill="1" applyBorder="1" applyAlignment="1">
      <alignment wrapText="1"/>
    </xf>
    <xf numFmtId="0" fontId="0" fillId="0" borderId="19" xfId="0" applyFont="1" applyBorder="1" applyAlignment="1">
      <alignment horizontal="left" wrapText="1"/>
    </xf>
    <xf numFmtId="166" fontId="0" fillId="0" borderId="20" xfId="0" applyNumberFormat="1" applyFont="1" applyBorder="1" applyAlignment="1">
      <alignment horizontal="right" wrapText="1"/>
    </xf>
    <xf numFmtId="0" fontId="1" fillId="4" borderId="29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166" fontId="6" fillId="2" borderId="18" xfId="0" applyNumberFormat="1" applyFont="1" applyFill="1" applyBorder="1" applyAlignment="1">
      <alignment horizontal="center"/>
    </xf>
    <xf numFmtId="165" fontId="0" fillId="2" borderId="18" xfId="0" applyNumberFormat="1" applyFont="1" applyFill="1" applyBorder="1" applyAlignment="1">
      <alignment horizontal="center"/>
    </xf>
    <xf numFmtId="168" fontId="0" fillId="2" borderId="18" xfId="0" applyNumberFormat="1" applyFont="1" applyFill="1" applyBorder="1"/>
    <xf numFmtId="166" fontId="0" fillId="2" borderId="18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 wrapText="1"/>
    </xf>
    <xf numFmtId="166" fontId="0" fillId="4" borderId="18" xfId="0" applyNumberFormat="1" applyFont="1" applyFill="1" applyBorder="1"/>
    <xf numFmtId="172" fontId="0" fillId="2" borderId="18" xfId="0" applyNumberFormat="1" applyFont="1" applyFill="1" applyBorder="1"/>
    <xf numFmtId="169" fontId="7" fillId="2" borderId="18" xfId="0" applyNumberFormat="1" applyFont="1" applyFill="1" applyBorder="1" applyAlignment="1">
      <alignment horizontal="right" vertical="center" wrapText="1"/>
    </xf>
  </cellXfs>
  <cellStyles count="5">
    <cellStyle name="Millares [0] 2" xfId="2" xr:uid="{00000000-0005-0000-0000-000000000000}"/>
    <cellStyle name="Millares 10" xfId="4" xr:uid="{00000000-0005-0000-0000-000001000000}"/>
    <cellStyle name="Millares 8" xfId="1" xr:uid="{00000000-0005-0000-0000-000002000000}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86875" y="276225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39125" y="114300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"/>
  <sheetViews>
    <sheetView tabSelected="1" topLeftCell="A30" workbookViewId="0">
      <selection activeCell="H37" sqref="H37"/>
    </sheetView>
  </sheetViews>
  <sheetFormatPr defaultColWidth="14.42578125" defaultRowHeight="15" customHeight="1"/>
  <cols>
    <col min="1" max="1" width="3.42578125" customWidth="1"/>
    <col min="2" max="2" width="33.85546875" customWidth="1"/>
    <col min="3" max="3" width="18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9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63"/>
      <c r="B1" s="73"/>
      <c r="C1" s="64" t="s">
        <v>0</v>
      </c>
      <c r="D1" s="74"/>
      <c r="E1" s="74"/>
      <c r="F1" s="74"/>
      <c r="G1" s="74"/>
      <c r="H1" s="75"/>
      <c r="I1" s="65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ht="23.25" customHeight="1">
      <c r="A2" s="77"/>
      <c r="B2" s="78"/>
      <c r="C2" s="66" t="s">
        <v>1</v>
      </c>
      <c r="D2" s="79"/>
      <c r="E2" s="79"/>
      <c r="F2" s="79"/>
      <c r="G2" s="79"/>
      <c r="H2" s="80"/>
      <c r="I2" s="81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ht="10.5" customHeight="1">
      <c r="A3" s="82"/>
      <c r="B3" s="83"/>
      <c r="C3" s="84"/>
      <c r="D3" s="83"/>
      <c r="E3" s="85"/>
      <c r="F3" s="86"/>
      <c r="G3" s="83"/>
      <c r="H3" s="83"/>
      <c r="I3" s="87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57" customHeight="1">
      <c r="A4" s="88" t="s">
        <v>2</v>
      </c>
      <c r="B4" s="89"/>
      <c r="C4" s="67" t="s">
        <v>3</v>
      </c>
      <c r="D4" s="79"/>
      <c r="E4" s="79"/>
      <c r="F4" s="79"/>
      <c r="G4" s="79"/>
      <c r="H4" s="79"/>
      <c r="I4" s="90"/>
      <c r="J4" s="91"/>
      <c r="K4" s="91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24.75" customHeight="1">
      <c r="A5" s="92"/>
      <c r="B5" s="93"/>
      <c r="C5" s="94"/>
      <c r="D5" s="93"/>
      <c r="E5" s="95"/>
      <c r="F5" s="96"/>
      <c r="G5" s="83"/>
      <c r="H5" s="97"/>
      <c r="I5" s="98"/>
      <c r="J5" s="99"/>
      <c r="K5" s="100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39" customHeight="1">
      <c r="A6" s="62" t="s">
        <v>4</v>
      </c>
      <c r="B6" s="101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30" customHeight="1">
      <c r="A7" s="102" t="s">
        <v>11</v>
      </c>
      <c r="B7" s="79"/>
      <c r="C7" s="79"/>
      <c r="D7" s="79"/>
      <c r="E7" s="79"/>
      <c r="F7" s="79"/>
      <c r="G7" s="79"/>
      <c r="H7" s="79"/>
      <c r="I7" s="90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6.5" customHeight="1">
      <c r="A8" s="103" t="s">
        <v>12</v>
      </c>
      <c r="B8" s="79"/>
      <c r="C8" s="79"/>
      <c r="D8" s="79"/>
      <c r="E8" s="79"/>
      <c r="F8" s="79"/>
      <c r="G8" s="79"/>
      <c r="H8" s="79"/>
      <c r="I8" s="90"/>
      <c r="J8" s="104"/>
      <c r="K8" s="105"/>
      <c r="L8" s="105"/>
      <c r="M8" s="105"/>
      <c r="N8" s="105"/>
      <c r="O8" s="105"/>
      <c r="P8" s="105"/>
      <c r="Q8" s="105"/>
      <c r="R8" s="105"/>
      <c r="S8" s="105"/>
      <c r="T8" s="106"/>
      <c r="U8" s="68"/>
      <c r="V8" s="105"/>
      <c r="W8" s="105"/>
      <c r="X8" s="105"/>
      <c r="Y8" s="105"/>
      <c r="Z8" s="105"/>
      <c r="AA8" s="105"/>
      <c r="AB8" s="105"/>
      <c r="AC8" s="105"/>
    </row>
    <row r="9" spans="1:29">
      <c r="A9" s="7" t="s">
        <v>13</v>
      </c>
      <c r="B9" s="107" t="s">
        <v>14</v>
      </c>
      <c r="C9" s="108" t="s">
        <v>15</v>
      </c>
      <c r="D9" s="109">
        <v>100</v>
      </c>
      <c r="E9" s="110">
        <v>1473953.33</v>
      </c>
      <c r="F9" s="111">
        <f t="shared" ref="F9:F13" si="0">+D9*E9</f>
        <v>147395333</v>
      </c>
      <c r="G9" s="112"/>
      <c r="H9" s="111">
        <f>F9</f>
        <v>147395333</v>
      </c>
      <c r="I9" s="8"/>
      <c r="J9" s="48">
        <v>147395333</v>
      </c>
      <c r="K9" s="54"/>
      <c r="L9" s="5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29" ht="23.25" customHeight="1">
      <c r="A10" s="7" t="s">
        <v>16</v>
      </c>
      <c r="B10" s="9" t="s">
        <v>17</v>
      </c>
      <c r="C10" s="108" t="s">
        <v>15</v>
      </c>
      <c r="D10" s="109">
        <v>100</v>
      </c>
      <c r="E10" s="11">
        <v>246906</v>
      </c>
      <c r="F10" s="12">
        <f t="shared" si="0"/>
        <v>24690600</v>
      </c>
      <c r="G10" s="112"/>
      <c r="H10" s="12">
        <f t="shared" ref="H10:H12" si="1">+F10</f>
        <v>24690600</v>
      </c>
      <c r="I10" s="13"/>
      <c r="J10" s="113"/>
      <c r="K10" s="54"/>
      <c r="L10" s="5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spans="1:29">
      <c r="A11" s="7" t="s">
        <v>18</v>
      </c>
      <c r="B11" s="14" t="s">
        <v>19</v>
      </c>
      <c r="C11" s="108" t="s">
        <v>15</v>
      </c>
      <c r="D11" s="109">
        <v>100</v>
      </c>
      <c r="E11" s="61">
        <v>3030133.34</v>
      </c>
      <c r="F11" s="12">
        <f t="shared" si="0"/>
        <v>303013334</v>
      </c>
      <c r="G11" s="112"/>
      <c r="H11" s="12">
        <f t="shared" si="1"/>
        <v>303013334</v>
      </c>
      <c r="I11" s="13"/>
      <c r="J11" s="53">
        <v>303013333</v>
      </c>
      <c r="K11" s="54"/>
      <c r="L11" s="5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>
      <c r="A12" s="7" t="s">
        <v>20</v>
      </c>
      <c r="B12" s="14" t="s">
        <v>21</v>
      </c>
      <c r="C12" s="108" t="s">
        <v>15</v>
      </c>
      <c r="D12" s="109">
        <v>100</v>
      </c>
      <c r="E12" s="11">
        <v>3391815</v>
      </c>
      <c r="F12" s="12">
        <f t="shared" si="0"/>
        <v>339181500</v>
      </c>
      <c r="G12" s="112"/>
      <c r="H12" s="12">
        <f t="shared" si="1"/>
        <v>339181500</v>
      </c>
      <c r="I12" s="13"/>
      <c r="J12" s="53"/>
      <c r="K12" s="54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1:29">
      <c r="A13" s="7" t="s">
        <v>22</v>
      </c>
      <c r="B13" s="14" t="s">
        <v>23</v>
      </c>
      <c r="C13" s="10" t="s">
        <v>24</v>
      </c>
      <c r="D13" s="109">
        <v>100</v>
      </c>
      <c r="E13" s="11">
        <v>72000</v>
      </c>
      <c r="F13" s="12">
        <f t="shared" si="0"/>
        <v>7200000</v>
      </c>
      <c r="G13" s="112"/>
      <c r="H13" s="12"/>
      <c r="I13" s="13">
        <f>F13</f>
        <v>7200000</v>
      </c>
      <c r="J13" s="53"/>
      <c r="K13" s="54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ht="15.75" customHeight="1">
      <c r="A14" s="69" t="s">
        <v>25</v>
      </c>
      <c r="B14" s="114"/>
      <c r="C14" s="114"/>
      <c r="D14" s="114"/>
      <c r="E14" s="101"/>
      <c r="F14" s="15">
        <f>SUM(F9:F13)</f>
        <v>821480767</v>
      </c>
      <c r="G14" s="53"/>
      <c r="H14" s="15">
        <f>SUM(H9:H13)</f>
        <v>814280767</v>
      </c>
      <c r="I14" s="16">
        <f>SUM(I9:I13)</f>
        <v>7200000</v>
      </c>
      <c r="J14" s="53"/>
      <c r="K14" s="54"/>
      <c r="L14" s="53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</row>
    <row r="15" spans="1:29" ht="30.75" customHeight="1">
      <c r="A15" s="115" t="s">
        <v>26</v>
      </c>
      <c r="B15" s="79"/>
      <c r="C15" s="79"/>
      <c r="D15" s="79"/>
      <c r="E15" s="79"/>
      <c r="F15" s="79"/>
      <c r="G15" s="79"/>
      <c r="H15" s="79"/>
      <c r="I15" s="90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29" ht="15.75" customHeight="1">
      <c r="A16" s="17" t="s">
        <v>13</v>
      </c>
      <c r="B16" s="49" t="s">
        <v>27</v>
      </c>
      <c r="C16" s="51" t="s">
        <v>28</v>
      </c>
      <c r="D16" s="116">
        <v>12</v>
      </c>
      <c r="E16" s="117">
        <v>4500000</v>
      </c>
      <c r="F16" s="118">
        <f t="shared" ref="F16:F24" si="2">+D16*E16</f>
        <v>54000000</v>
      </c>
      <c r="G16" s="52"/>
      <c r="H16" s="118">
        <f t="shared" ref="H16:H24" si="3">+F16</f>
        <v>54000000</v>
      </c>
      <c r="I16" s="18"/>
      <c r="J16" s="53"/>
      <c r="K16" s="54"/>
      <c r="L16" s="53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</row>
    <row r="17" spans="1:29" ht="15.75" customHeight="1">
      <c r="A17" s="19" t="s">
        <v>16</v>
      </c>
      <c r="B17" s="119" t="s">
        <v>29</v>
      </c>
      <c r="C17" s="51" t="s">
        <v>28</v>
      </c>
      <c r="D17" s="120">
        <f t="shared" ref="D17" si="4">+D16</f>
        <v>12</v>
      </c>
      <c r="E17" s="117">
        <v>4500000</v>
      </c>
      <c r="F17" s="20">
        <f t="shared" si="2"/>
        <v>54000000</v>
      </c>
      <c r="G17" s="53"/>
      <c r="H17" s="21">
        <f t="shared" si="3"/>
        <v>54000000</v>
      </c>
      <c r="I17" s="22"/>
      <c r="J17" s="53"/>
      <c r="K17" s="54"/>
      <c r="L17" s="53"/>
      <c r="M17" s="121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ht="15.75" customHeight="1">
      <c r="A18" s="19" t="s">
        <v>30</v>
      </c>
      <c r="B18" s="50" t="s">
        <v>31</v>
      </c>
      <c r="C18" s="51" t="s">
        <v>28</v>
      </c>
      <c r="D18" s="120">
        <v>3</v>
      </c>
      <c r="E18" s="117">
        <v>4500000</v>
      </c>
      <c r="F18" s="23">
        <f t="shared" si="2"/>
        <v>13500000</v>
      </c>
      <c r="G18" s="52"/>
      <c r="H18" s="23">
        <f t="shared" si="3"/>
        <v>13500000</v>
      </c>
      <c r="I18" s="24"/>
      <c r="J18" s="53"/>
      <c r="K18" s="54"/>
      <c r="L18" s="53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s="47" customFormat="1" ht="15.75" customHeight="1">
      <c r="A19" s="19" t="s">
        <v>20</v>
      </c>
      <c r="B19" s="50" t="s">
        <v>32</v>
      </c>
      <c r="C19" s="51" t="s">
        <v>28</v>
      </c>
      <c r="D19" s="120">
        <v>3</v>
      </c>
      <c r="E19" s="117">
        <v>4500000</v>
      </c>
      <c r="F19" s="23">
        <f t="shared" si="2"/>
        <v>13500000</v>
      </c>
      <c r="G19" s="52"/>
      <c r="H19" s="23">
        <f t="shared" si="3"/>
        <v>13500000</v>
      </c>
      <c r="I19" s="24"/>
      <c r="J19" s="53"/>
      <c r="K19" s="54"/>
      <c r="L19" s="53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s="47" customFormat="1" ht="15.75" customHeight="1">
      <c r="A20" s="19"/>
      <c r="B20" s="50" t="s">
        <v>33</v>
      </c>
      <c r="C20" s="51" t="s">
        <v>15</v>
      </c>
      <c r="D20" s="120">
        <v>100</v>
      </c>
      <c r="E20" s="117">
        <v>4913100</v>
      </c>
      <c r="F20" s="23">
        <f t="shared" si="2"/>
        <v>491310000</v>
      </c>
      <c r="G20" s="52"/>
      <c r="H20" s="21"/>
      <c r="I20" s="24">
        <f>F20</f>
        <v>491310000</v>
      </c>
      <c r="J20" s="53"/>
      <c r="K20" s="54"/>
      <c r="L20" s="53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1:29" s="47" customFormat="1" ht="15.75" customHeight="1">
      <c r="A21" s="19"/>
      <c r="B21" s="50" t="s">
        <v>34</v>
      </c>
      <c r="C21" s="51" t="s">
        <v>15</v>
      </c>
      <c r="D21" s="120">
        <v>100</v>
      </c>
      <c r="E21" s="117">
        <v>1221000</v>
      </c>
      <c r="F21" s="23">
        <f t="shared" si="2"/>
        <v>122100000</v>
      </c>
      <c r="G21" s="52"/>
      <c r="H21" s="21"/>
      <c r="I21" s="24">
        <f>F21</f>
        <v>122100000</v>
      </c>
      <c r="J21" s="53"/>
      <c r="K21" s="54"/>
      <c r="L21" s="5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1:29" s="47" customFormat="1" ht="15.75" customHeight="1">
      <c r="A22" s="19"/>
      <c r="B22" s="50" t="s">
        <v>35</v>
      </c>
      <c r="C22" s="51" t="s">
        <v>15</v>
      </c>
      <c r="D22" s="120">
        <v>100</v>
      </c>
      <c r="E22" s="117">
        <v>200000</v>
      </c>
      <c r="F22" s="23">
        <f t="shared" si="2"/>
        <v>20000000</v>
      </c>
      <c r="G22" s="52"/>
      <c r="H22" s="21"/>
      <c r="I22" s="24">
        <f>F22</f>
        <v>20000000</v>
      </c>
      <c r="J22" s="53"/>
      <c r="K22" s="54"/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:29" ht="15.75" customHeight="1">
      <c r="A23" s="19" t="s">
        <v>22</v>
      </c>
      <c r="B23" s="50"/>
      <c r="C23" s="51"/>
      <c r="D23" s="120"/>
      <c r="E23" s="117"/>
      <c r="F23" s="23"/>
      <c r="G23" s="25"/>
      <c r="H23" s="21">
        <f t="shared" si="3"/>
        <v>0</v>
      </c>
      <c r="I23" s="26"/>
      <c r="J23" s="53"/>
      <c r="K23" s="54"/>
      <c r="L23" s="5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29" ht="30" hidden="1" customHeight="1">
      <c r="A24" s="19" t="s">
        <v>36</v>
      </c>
      <c r="B24" s="27"/>
      <c r="C24" s="10"/>
      <c r="D24" s="28"/>
      <c r="E24" s="29"/>
      <c r="F24" s="23">
        <f t="shared" si="2"/>
        <v>0</v>
      </c>
      <c r="G24" s="53"/>
      <c r="H24" s="21">
        <f t="shared" si="3"/>
        <v>0</v>
      </c>
      <c r="I24" s="26"/>
      <c r="J24" s="53"/>
      <c r="K24" s="54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:29" ht="24.75" customHeight="1">
      <c r="A25" s="69" t="s">
        <v>37</v>
      </c>
      <c r="B25" s="114"/>
      <c r="C25" s="114"/>
      <c r="D25" s="114"/>
      <c r="E25" s="101"/>
      <c r="F25" s="15">
        <f>SUM(F16:F24)</f>
        <v>768410000</v>
      </c>
      <c r="G25" s="53"/>
      <c r="H25" s="15">
        <f>SUM(H16:H24)</f>
        <v>135000000</v>
      </c>
      <c r="I25" s="16">
        <f>SUM(I16:I23)</f>
        <v>633410000</v>
      </c>
      <c r="J25" s="53"/>
      <c r="K25" s="54"/>
      <c r="L25" s="5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</row>
    <row r="26" spans="1:29" ht="49.5" customHeight="1">
      <c r="A26" s="115" t="s">
        <v>38</v>
      </c>
      <c r="B26" s="79"/>
      <c r="C26" s="79"/>
      <c r="D26" s="79"/>
      <c r="E26" s="79"/>
      <c r="F26" s="79"/>
      <c r="G26" s="79"/>
      <c r="H26" s="79"/>
      <c r="I26" s="90"/>
      <c r="J26" s="53"/>
      <c r="K26" s="54"/>
      <c r="L26" s="53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</row>
    <row r="27" spans="1:29" ht="27.75" customHeight="1">
      <c r="A27" s="122" t="s">
        <v>13</v>
      </c>
      <c r="B27" s="55" t="s">
        <v>39</v>
      </c>
      <c r="C27" s="56" t="s">
        <v>24</v>
      </c>
      <c r="D27" s="59">
        <v>100</v>
      </c>
      <c r="E27" s="57">
        <v>35000</v>
      </c>
      <c r="F27" s="30">
        <f t="shared" ref="F27:F28" si="5">+D27*E27</f>
        <v>3500000</v>
      </c>
      <c r="G27" s="31"/>
      <c r="H27" s="30">
        <f t="shared" ref="H27:H28" si="6">+F27</f>
        <v>3500000</v>
      </c>
      <c r="I27" s="123"/>
      <c r="J27" s="32"/>
      <c r="K27" s="33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spans="1:29" ht="15.75" customHeight="1">
      <c r="A28" s="122" t="s">
        <v>16</v>
      </c>
      <c r="B28" s="55" t="s">
        <v>40</v>
      </c>
      <c r="C28" s="56" t="s">
        <v>24</v>
      </c>
      <c r="D28" s="60">
        <v>4</v>
      </c>
      <c r="E28" s="57">
        <v>750000</v>
      </c>
      <c r="F28" s="34">
        <f t="shared" si="5"/>
        <v>3000000</v>
      </c>
      <c r="G28" s="31"/>
      <c r="H28" s="34">
        <f t="shared" si="6"/>
        <v>3000000</v>
      </c>
      <c r="I28" s="35"/>
      <c r="J28" s="32"/>
      <c r="K28" s="33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spans="1:29" ht="15.75" customHeight="1">
      <c r="A29" s="36" t="s">
        <v>18</v>
      </c>
      <c r="B29" s="55" t="s">
        <v>41</v>
      </c>
      <c r="C29" s="56" t="s">
        <v>24</v>
      </c>
      <c r="D29" s="60">
        <v>2</v>
      </c>
      <c r="E29" s="57">
        <v>200000</v>
      </c>
      <c r="F29" s="12">
        <f t="shared" ref="F29:F32" si="7">+D29*E29</f>
        <v>400000</v>
      </c>
      <c r="G29" s="112"/>
      <c r="H29" s="12">
        <f t="shared" ref="H29:H32" si="8">+F29</f>
        <v>400000</v>
      </c>
      <c r="I29" s="13"/>
      <c r="J29" s="53"/>
      <c r="K29" s="54"/>
      <c r="L29" s="53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</row>
    <row r="30" spans="1:29" ht="15.75" customHeight="1">
      <c r="A30" s="36" t="s">
        <v>20</v>
      </c>
      <c r="B30" s="55" t="s">
        <v>42</v>
      </c>
      <c r="C30" s="56" t="s">
        <v>24</v>
      </c>
      <c r="D30" s="60">
        <v>1</v>
      </c>
      <c r="E30" s="57">
        <v>8200000</v>
      </c>
      <c r="F30" s="12">
        <f t="shared" si="7"/>
        <v>8200000</v>
      </c>
      <c r="G30" s="112"/>
      <c r="H30" s="12">
        <f t="shared" si="8"/>
        <v>8200000</v>
      </c>
      <c r="I30" s="13"/>
      <c r="J30" s="53"/>
      <c r="K30" s="54"/>
      <c r="L30" s="5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</row>
    <row r="31" spans="1:29" ht="15.75" customHeight="1">
      <c r="A31" s="36" t="s">
        <v>22</v>
      </c>
      <c r="B31" s="55" t="s">
        <v>42</v>
      </c>
      <c r="C31" s="56" t="s">
        <v>24</v>
      </c>
      <c r="D31" s="60">
        <v>1</v>
      </c>
      <c r="E31" s="58">
        <v>4920000</v>
      </c>
      <c r="F31" s="12">
        <f t="shared" si="7"/>
        <v>4920000</v>
      </c>
      <c r="G31" s="112"/>
      <c r="H31" s="12">
        <f t="shared" si="8"/>
        <v>4920000</v>
      </c>
      <c r="I31" s="13"/>
      <c r="J31" s="53"/>
      <c r="K31" s="54"/>
      <c r="L31" s="53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</row>
    <row r="32" spans="1:29" ht="15.75" customHeight="1">
      <c r="A32" s="36" t="s">
        <v>43</v>
      </c>
      <c r="B32" s="55" t="s">
        <v>44</v>
      </c>
      <c r="C32" s="56" t="s">
        <v>24</v>
      </c>
      <c r="D32" s="60">
        <v>50</v>
      </c>
      <c r="E32" s="58">
        <v>25000</v>
      </c>
      <c r="F32" s="12">
        <f t="shared" si="7"/>
        <v>1250000</v>
      </c>
      <c r="G32" s="112"/>
      <c r="H32" s="12">
        <f t="shared" si="8"/>
        <v>1250000</v>
      </c>
      <c r="I32" s="13"/>
      <c r="J32" s="53"/>
      <c r="K32" s="54"/>
      <c r="L32" s="53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ht="15.75" customHeight="1">
      <c r="A33" s="124" t="s">
        <v>45</v>
      </c>
      <c r="B33" s="79"/>
      <c r="C33" s="79"/>
      <c r="D33" s="79"/>
      <c r="E33" s="80"/>
      <c r="F33" s="38">
        <f>SUM(F27:F32)</f>
        <v>21270000</v>
      </c>
      <c r="G33" s="37"/>
      <c r="H33" s="38">
        <f>SUM(H27:H32)</f>
        <v>21270000</v>
      </c>
      <c r="I33" s="39">
        <f>SUM(I29:I32)</f>
        <v>0</v>
      </c>
      <c r="J33" s="86"/>
      <c r="K33" s="83"/>
      <c r="L33" s="86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4.25" customHeight="1">
      <c r="A34" s="70"/>
      <c r="B34" s="105"/>
      <c r="C34" s="125"/>
      <c r="D34" s="126"/>
      <c r="E34" s="127"/>
      <c r="F34" s="128"/>
      <c r="G34" s="129"/>
      <c r="H34" s="128"/>
      <c r="I34" s="130"/>
      <c r="J34" s="86"/>
      <c r="K34" s="83"/>
      <c r="L34" s="86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124" t="s">
        <v>46</v>
      </c>
      <c r="B35" s="79"/>
      <c r="C35" s="79"/>
      <c r="D35" s="79"/>
      <c r="E35" s="80"/>
      <c r="F35" s="38">
        <f>+F14+F25+F33</f>
        <v>1611160767</v>
      </c>
      <c r="G35" s="131"/>
      <c r="H35" s="38">
        <f>+H14+H25+H33</f>
        <v>970550767</v>
      </c>
      <c r="I35" s="40">
        <f>I33+I25+I14</f>
        <v>640610000</v>
      </c>
      <c r="J35" s="86"/>
      <c r="K35" s="83"/>
      <c r="L35" s="86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41"/>
      <c r="B36" s="42"/>
      <c r="C36" s="43"/>
      <c r="D36" s="42"/>
      <c r="E36" s="44"/>
      <c r="F36" s="45"/>
      <c r="G36" s="42"/>
      <c r="H36" s="42"/>
      <c r="I36" s="46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4"/>
      <c r="D37" s="83"/>
      <c r="E37" s="85"/>
      <c r="F37" s="86"/>
      <c r="G37" s="83"/>
      <c r="H37" s="13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71" t="s">
        <v>47</v>
      </c>
      <c r="B38" s="83"/>
      <c r="C38" s="84"/>
      <c r="D38" s="83"/>
      <c r="E38" s="85"/>
      <c r="F38" s="86" t="s">
        <v>48</v>
      </c>
      <c r="G38" s="83"/>
      <c r="H38" s="13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71" t="s">
        <v>49</v>
      </c>
      <c r="B39" s="83"/>
      <c r="C39" s="84"/>
      <c r="D39" s="83"/>
      <c r="E39" s="85"/>
      <c r="F39" s="86"/>
      <c r="G39" s="83"/>
      <c r="H39" s="86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72" t="s">
        <v>50</v>
      </c>
      <c r="B40" s="83"/>
      <c r="C40" s="84"/>
      <c r="D40" s="83"/>
      <c r="E40" s="85"/>
      <c r="F40" s="86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4"/>
      <c r="D41" s="83"/>
      <c r="E41" s="85"/>
      <c r="F41" s="86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4"/>
      <c r="D42" s="83"/>
      <c r="E42" s="85"/>
      <c r="F42" s="86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4"/>
      <c r="D43" s="83"/>
      <c r="E43" s="85"/>
      <c r="F43" s="86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4"/>
      <c r="D44" s="83"/>
      <c r="E44" s="85"/>
      <c r="F44" s="86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4"/>
      <c r="D45" s="83"/>
      <c r="E45" s="85"/>
      <c r="F45" s="86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4"/>
      <c r="D46" s="83"/>
      <c r="E46" s="85"/>
      <c r="F46" s="86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4"/>
      <c r="D47" s="83"/>
      <c r="E47" s="85"/>
      <c r="F47" s="86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4"/>
      <c r="D48" s="83"/>
      <c r="E48" s="85"/>
      <c r="F48" s="86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4"/>
      <c r="D49" s="83"/>
      <c r="E49" s="85"/>
      <c r="F49" s="86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4"/>
      <c r="D50" s="83"/>
      <c r="E50" s="85"/>
      <c r="F50" s="86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4"/>
      <c r="D51" s="83"/>
      <c r="E51" s="85"/>
      <c r="F51" s="86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4"/>
      <c r="D52" s="83"/>
      <c r="E52" s="85"/>
      <c r="F52" s="86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4"/>
      <c r="D53" s="83"/>
      <c r="E53" s="85"/>
      <c r="F53" s="86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4"/>
      <c r="D54" s="83"/>
      <c r="E54" s="85"/>
      <c r="F54" s="86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4"/>
      <c r="D55" s="83"/>
      <c r="E55" s="85"/>
      <c r="F55" s="86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4"/>
      <c r="D56" s="83"/>
      <c r="E56" s="85"/>
      <c r="F56" s="86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4"/>
      <c r="D57" s="83"/>
      <c r="E57" s="85"/>
      <c r="F57" s="86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4"/>
      <c r="D58" s="83"/>
      <c r="E58" s="85"/>
      <c r="F58" s="86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4"/>
      <c r="D59" s="83"/>
      <c r="E59" s="85"/>
      <c r="F59" s="86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4"/>
      <c r="D60" s="83"/>
      <c r="E60" s="85"/>
      <c r="F60" s="86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4"/>
      <c r="D61" s="83"/>
      <c r="E61" s="85"/>
      <c r="F61" s="86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4"/>
      <c r="D62" s="83"/>
      <c r="E62" s="85"/>
      <c r="F62" s="86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4"/>
      <c r="D63" s="83"/>
      <c r="E63" s="85"/>
      <c r="F63" s="86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4"/>
      <c r="D64" s="83"/>
      <c r="E64" s="85"/>
      <c r="F64" s="86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4"/>
      <c r="D65" s="83"/>
      <c r="E65" s="85"/>
      <c r="F65" s="86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4"/>
      <c r="D66" s="83"/>
      <c r="E66" s="85"/>
      <c r="F66" s="86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4"/>
      <c r="D67" s="83"/>
      <c r="E67" s="85"/>
      <c r="F67" s="86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4"/>
      <c r="D68" s="83"/>
      <c r="E68" s="85"/>
      <c r="F68" s="86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4"/>
      <c r="D69" s="83"/>
      <c r="E69" s="85"/>
      <c r="F69" s="86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4"/>
      <c r="D70" s="83"/>
      <c r="E70" s="85"/>
      <c r="F70" s="86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4"/>
      <c r="D71" s="83"/>
      <c r="E71" s="85"/>
      <c r="F71" s="86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4"/>
      <c r="D72" s="83"/>
      <c r="E72" s="85"/>
      <c r="F72" s="86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4"/>
      <c r="D73" s="83"/>
      <c r="E73" s="85"/>
      <c r="F73" s="86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4"/>
      <c r="D74" s="83"/>
      <c r="E74" s="85"/>
      <c r="F74" s="86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4"/>
      <c r="D75" s="83"/>
      <c r="E75" s="85"/>
      <c r="F75" s="86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  <row r="77" spans="1:29" ht="1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</row>
    <row r="78" spans="1:29" ht="1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</row>
    <row r="79" spans="1:29" ht="1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</row>
    <row r="80" spans="1:29" ht="1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</row>
    <row r="81" spans="1:29" ht="1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</row>
    <row r="82" spans="1:29" ht="1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</row>
    <row r="83" spans="1:29" ht="1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1:29" ht="1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1:29" ht="1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</row>
    <row r="86" spans="1:29" ht="1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</row>
  </sheetData>
  <mergeCells count="18">
    <mergeCell ref="J8:T8"/>
    <mergeCell ref="U8:AC8"/>
    <mergeCell ref="A15:I15"/>
    <mergeCell ref="A25:E25"/>
    <mergeCell ref="A26:I26"/>
    <mergeCell ref="A33:E33"/>
    <mergeCell ref="A34:B34"/>
    <mergeCell ref="A35:E35"/>
    <mergeCell ref="A14:E14"/>
    <mergeCell ref="A6:B6"/>
    <mergeCell ref="A7:I7"/>
    <mergeCell ref="A8:I8"/>
    <mergeCell ref="A1:B2"/>
    <mergeCell ref="C1:H1"/>
    <mergeCell ref="I1:I2"/>
    <mergeCell ref="C2:H2"/>
    <mergeCell ref="A4:B4"/>
    <mergeCell ref="C4:I4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27:E32 E10:E13" xr:uid="{00000000-0002-0000-0000-000000000000}">
      <formula1>0</formula1>
    </dataValidation>
  </dataValidations>
  <printOptions horizontalCentered="1"/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2021-08-31T12:22:52Z</dcterms:modified>
  <cp:category/>
  <cp:contentStatus/>
</cp:coreProperties>
</file>