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4"/>
  <workbookPr/>
  <mc:AlternateContent xmlns:mc="http://schemas.openxmlformats.org/markup-compatibility/2006">
    <mc:Choice Requires="x15">
      <x15ac:absPath xmlns:x15ac="http://schemas.microsoft.com/office/spreadsheetml/2010/11/ac" url="C:\Users\manue\Desktop\JUANITO\CUARENTENA\EJECUCIÓN SDE\NUEVOS PROYECTOS\ZONA 4 ANALISIS INICIAL\RESULTADOS VISITA TECNICA\PUTUMAYO CACAO ORITO\"/>
    </mc:Choice>
  </mc:AlternateContent>
  <xr:revisionPtr revIDLastSave="4" documentId="13_ncr:1_{CCE65BE2-8BB8-4E93-84D6-F7CD577C9A1F}" xr6:coauthVersionLast="47" xr6:coauthVersionMax="47" xr10:uidLastSave="{9210E92C-26D8-4343-8883-8D3CB349E8B5}"/>
  <bookViews>
    <workbookView xWindow="-120" yWindow="-120" windowWidth="20730" windowHeight="11160" xr2:uid="{00000000-000D-0000-FFFF-FFFF00000000}"/>
  </bookViews>
  <sheets>
    <sheet name="CACAO ORITO" sheetId="2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 localSheetId="0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c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2" l="1"/>
  <c r="F12" i="2"/>
  <c r="H12" i="2"/>
  <c r="F13" i="2"/>
  <c r="I13" i="2" s="1"/>
  <c r="F21" i="2"/>
  <c r="I21" i="2" s="1"/>
  <c r="F20" i="2"/>
  <c r="I20" i="2"/>
  <c r="I31" i="2"/>
  <c r="H26" i="2"/>
  <c r="F27" i="2"/>
  <c r="H27" i="2"/>
  <c r="F28" i="2"/>
  <c r="H28" i="2"/>
  <c r="F29" i="2"/>
  <c r="H29" i="2"/>
  <c r="F30" i="2"/>
  <c r="H30" i="2"/>
  <c r="F18" i="2"/>
  <c r="H18" i="2"/>
  <c r="F19" i="2"/>
  <c r="H19" i="2"/>
  <c r="F25" i="2"/>
  <c r="H25" i="2"/>
  <c r="F22" i="2"/>
  <c r="I22" i="2"/>
  <c r="I23" i="2"/>
  <c r="D17" i="2"/>
  <c r="F17" i="2"/>
  <c r="H17" i="2"/>
  <c r="F16" i="2"/>
  <c r="H16" i="2"/>
  <c r="F11" i="2"/>
  <c r="H11" i="2"/>
  <c r="F10" i="2"/>
  <c r="H10" i="2"/>
  <c r="F9" i="2"/>
  <c r="I14" i="2"/>
  <c r="I33" i="2"/>
  <c r="H9" i="2"/>
  <c r="H14" i="2"/>
  <c r="H23" i="2"/>
  <c r="H31" i="2"/>
  <c r="F14" i="2"/>
  <c r="F31" i="2"/>
  <c r="F23" i="2"/>
  <c r="F33" i="2"/>
  <c r="H33" i="2"/>
</calcChain>
</file>

<file path=xl/sharedStrings.xml><?xml version="1.0" encoding="utf-8"?>
<sst xmlns="http://schemas.openxmlformats.org/spreadsheetml/2006/main" count="76" uniqueCount="50">
  <si>
    <t>PRESUPUESTO DEL PROYECTO</t>
  </si>
  <si>
    <t>AGENCIA DE RENOVACION DEL TERRITORIO - ART</t>
  </si>
  <si>
    <t>NOMBRE DEL PROYECTO</t>
  </si>
  <si>
    <t>Aumento de los índices productivos y de calidad para el cultivo de cacao a través de la instalación de capacidades técnicas y organizacionales a los productores del municipio de Orito.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</si>
  <si>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</si>
  <si>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</si>
  <si>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</si>
  <si>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</si>
  <si>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</si>
  <si>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</si>
  <si>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</si>
  <si>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>COMPONENTE 1.Mejorar la infraestructura predial para fermentación y secado del grano</t>
  </si>
  <si>
    <t xml:space="preserve">Actividad 1.1.Dotación infraestructura predial para fermentación y secado de grano
</t>
  </si>
  <si>
    <t>a</t>
  </si>
  <si>
    <t>Cajón para fermentacion de cacao</t>
  </si>
  <si>
    <t>unidad</t>
  </si>
  <si>
    <t>b</t>
  </si>
  <si>
    <t>Zarandas de selección en acero inoxidable</t>
  </si>
  <si>
    <t>Unidad</t>
  </si>
  <si>
    <t>c</t>
  </si>
  <si>
    <t>Losa de concreto base secador</t>
  </si>
  <si>
    <t>d</t>
  </si>
  <si>
    <t>Secador solar</t>
  </si>
  <si>
    <t>e</t>
  </si>
  <si>
    <t>Terrenos</t>
  </si>
  <si>
    <t>SUBTOTAL COMPONENTE 1</t>
  </si>
  <si>
    <t xml:space="preserve">COMPONENTE 2.  Promover la implementación de buenas prácticas de postcosecha (fermentación y secado de grano) del cacao
Actividad 2.1  Acompañamiento técnico
</t>
  </si>
  <si>
    <t>Profesional de campo1</t>
  </si>
  <si>
    <t xml:space="preserve">Mes </t>
  </si>
  <si>
    <t>Profesional de campo2</t>
  </si>
  <si>
    <t xml:space="preserve">c </t>
  </si>
  <si>
    <t>Profesional socioorganizacional</t>
  </si>
  <si>
    <t>Profesional Comercial</t>
  </si>
  <si>
    <t>Insumos sostenimiento de cultivos</t>
  </si>
  <si>
    <t>f</t>
  </si>
  <si>
    <t>Mantenimiento maquinaria y equipo</t>
  </si>
  <si>
    <t>g</t>
  </si>
  <si>
    <t>Mano de obra sostenimiento del cultivo</t>
  </si>
  <si>
    <t>SUBTOTAL COMPONENTE. 2</t>
  </si>
  <si>
    <t xml:space="preserve">COMPONENTE 3. Fortalecer la capacidad organizacional y comercial de ASOPROCAO
Actividad 3.1. Fortalecimiento socio - organizacional de la asociación.
Actividad 3.2.Fortalecimiento comercial para la creación de lazos comerciales con potenciales aliados comerciales para el cacao premium.
</t>
  </si>
  <si>
    <t>Material de formación por beneficiario</t>
  </si>
  <si>
    <t>ECAS</t>
  </si>
  <si>
    <t>Talleres</t>
  </si>
  <si>
    <t>Gira 1</t>
  </si>
  <si>
    <t>Folleto promocional</t>
  </si>
  <si>
    <t>SUBTOTAL COMPONENTE 3</t>
  </si>
  <si>
    <t>TOTAL PRESUPUESTO INVERSIÓN DIRECTA</t>
  </si>
  <si>
    <t>Nota</t>
  </si>
  <si>
    <t>El presupuesto corresponde al valor del proyecto estructurado.</t>
  </si>
  <si>
    <t> La ART financiará el valor del costo directo ajustado con el IPC 2020 (1.61%) y el costo de implementación fue recalculado de manera global para los  9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</si>
</sst>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5" formatCode="_-* #,##0_-;\-* #,##0_-;_-* &quot;-&quot;_-;_-@_-"/>
    <numFmt numFmtId="166" formatCode="_-* #,##0_-;\-* #,##0_-;_-* &quot;-&quot;??_-;_-@"/>
    <numFmt numFmtId="167" formatCode="_-&quot;$&quot;* #,##0_-;\-&quot;$&quot;* #,##0_-;_-&quot;$&quot;* &quot;-&quot;??_-;_-@"/>
    <numFmt numFmtId="168" formatCode="_-* #,##0_-;\-* #,##0_-;_-* &quot;-&quot;_-;_-@"/>
    <numFmt numFmtId="169" formatCode="_-&quot;$&quot;* #,##0.0_-;\-&quot;$&quot;* #,##0.0_-;_-&quot;$&quot;* &quot;-&quot;??_-;_-@"/>
    <numFmt numFmtId="170" formatCode="_-&quot;$&quot;* #,##0.00_-;\-&quot;$&quot;* #,##0.00_-;_-&quot;$&quot;* &quot;-&quot;??_-;_-@"/>
    <numFmt numFmtId="171" formatCode="_(* #,##0.00_);_(* \(#,##0.00\);_(* &quot;-&quot;??_);_(@_)"/>
    <numFmt numFmtId="172" formatCode="_-&quot;$&quot;* #,##0_-;\-&quot;$&quot;* #,##0_-;_-&quot;$&quot;* &quot;-&quot;??_-;_-@_-"/>
    <numFmt numFmtId="173" formatCode="#,##0_ ;\-#,##0\ "/>
  </numFmts>
  <fonts count="12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2"/>
      <color theme="1"/>
      <name val="Arial Narrow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20"/>
    <xf numFmtId="171" fontId="8" fillId="0" borderId="20" applyFont="0" applyFill="0" applyBorder="0" applyAlignment="0" applyProtection="0"/>
    <xf numFmtId="171" fontId="8" fillId="0" borderId="20" applyFont="0" applyFill="0" applyBorder="0" applyAlignment="0" applyProtection="0"/>
    <xf numFmtId="165" fontId="8" fillId="0" borderId="20" applyFont="0" applyFill="0" applyBorder="0" applyAlignment="0" applyProtection="0"/>
  </cellStyleXfs>
  <cellXfs count="133">
    <xf numFmtId="0" fontId="0" fillId="0" borderId="0" xfId="0" applyFont="1" applyAlignment="1"/>
    <xf numFmtId="0" fontId="4" fillId="3" borderId="14" xfId="0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 wrapText="1"/>
    </xf>
    <xf numFmtId="167" fontId="4" fillId="3" borderId="14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left" wrapText="1"/>
    </xf>
    <xf numFmtId="167" fontId="0" fillId="2" borderId="22" xfId="0" applyNumberFormat="1" applyFont="1" applyFill="1" applyBorder="1" applyAlignment="1">
      <alignment horizontal="right" wrapText="1"/>
    </xf>
    <xf numFmtId="0" fontId="0" fillId="0" borderId="23" xfId="0" applyFont="1" applyBorder="1" applyAlignment="1">
      <alignment wrapText="1"/>
    </xf>
    <xf numFmtId="0" fontId="0" fillId="2" borderId="23" xfId="0" applyFont="1" applyFill="1" applyBorder="1" applyAlignment="1">
      <alignment horizontal="left" wrapText="1"/>
    </xf>
    <xf numFmtId="166" fontId="0" fillId="2" borderId="23" xfId="0" applyNumberFormat="1" applyFont="1" applyFill="1" applyBorder="1" applyAlignment="1">
      <alignment horizontal="right" wrapText="1"/>
    </xf>
    <xf numFmtId="167" fontId="0" fillId="2" borderId="23" xfId="0" applyNumberFormat="1" applyFont="1" applyFill="1" applyBorder="1" applyAlignment="1">
      <alignment horizontal="right" wrapText="1"/>
    </xf>
    <xf numFmtId="167" fontId="0" fillId="2" borderId="24" xfId="0" applyNumberFormat="1" applyFont="1" applyFill="1" applyBorder="1" applyAlignment="1">
      <alignment horizontal="right" wrapText="1"/>
    </xf>
    <xf numFmtId="0" fontId="0" fillId="2" borderId="23" xfId="0" applyFont="1" applyFill="1" applyBorder="1" applyAlignment="1">
      <alignment wrapText="1"/>
    </xf>
    <xf numFmtId="167" fontId="1" fillId="4" borderId="14" xfId="0" applyNumberFormat="1" applyFont="1" applyFill="1" applyBorder="1" applyAlignment="1">
      <alignment wrapText="1"/>
    </xf>
    <xf numFmtId="167" fontId="1" fillId="4" borderId="16" xfId="0" applyNumberFormat="1" applyFont="1" applyFill="1" applyBorder="1" applyAlignment="1">
      <alignment wrapText="1"/>
    </xf>
    <xf numFmtId="0" fontId="0" fillId="2" borderId="26" xfId="0" applyFont="1" applyFill="1" applyBorder="1" applyAlignment="1">
      <alignment wrapText="1"/>
    </xf>
    <xf numFmtId="167" fontId="0" fillId="2" borderId="22" xfId="0" applyNumberFormat="1" applyFont="1" applyFill="1" applyBorder="1" applyAlignment="1">
      <alignment horizontal="center" wrapText="1"/>
    </xf>
    <xf numFmtId="0" fontId="0" fillId="2" borderId="28" xfId="0" applyFont="1" applyFill="1" applyBorder="1" applyAlignment="1">
      <alignment wrapText="1"/>
    </xf>
    <xf numFmtId="167" fontId="0" fillId="2" borderId="14" xfId="0" applyNumberFormat="1" applyFont="1" applyFill="1" applyBorder="1" applyAlignment="1">
      <alignment horizontal="center" wrapText="1"/>
    </xf>
    <xf numFmtId="167" fontId="0" fillId="2" borderId="16" xfId="0" applyNumberFormat="1" applyFont="1" applyFill="1" applyBorder="1" applyAlignment="1">
      <alignment wrapText="1"/>
    </xf>
    <xf numFmtId="167" fontId="0" fillId="2" borderId="23" xfId="0" applyNumberFormat="1" applyFont="1" applyFill="1" applyBorder="1" applyAlignment="1">
      <alignment horizontal="center" wrapText="1"/>
    </xf>
    <xf numFmtId="167" fontId="0" fillId="2" borderId="24" xfId="0" applyNumberFormat="1" applyFont="1" applyFill="1" applyBorder="1" applyAlignment="1">
      <alignment horizontal="center" wrapText="1"/>
    </xf>
    <xf numFmtId="167" fontId="0" fillId="2" borderId="24" xfId="0" applyNumberFormat="1" applyFont="1" applyFill="1" applyBorder="1" applyAlignment="1">
      <alignment wrapText="1"/>
    </xf>
    <xf numFmtId="0" fontId="0" fillId="0" borderId="27" xfId="0" applyFont="1" applyBorder="1" applyAlignment="1">
      <alignment horizontal="left" wrapText="1"/>
    </xf>
    <xf numFmtId="167" fontId="0" fillId="0" borderId="27" xfId="0" applyNumberFormat="1" applyFont="1" applyBorder="1" applyAlignment="1">
      <alignment horizontal="right" wrapText="1"/>
    </xf>
    <xf numFmtId="167" fontId="0" fillId="0" borderId="0" xfId="0" applyNumberFormat="1" applyFont="1" applyAlignment="1">
      <alignment horizontal="right" wrapText="1"/>
    </xf>
    <xf numFmtId="167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167" fontId="0" fillId="0" borderId="24" xfId="0" applyNumberFormat="1" applyFont="1" applyBorder="1" applyAlignment="1">
      <alignment horizontal="right" wrapText="1"/>
    </xf>
    <xf numFmtId="167" fontId="0" fillId="2" borderId="23" xfId="0" applyNumberFormat="1" applyFont="1" applyFill="1" applyBorder="1"/>
    <xf numFmtId="169" fontId="1" fillId="4" borderId="23" xfId="0" applyNumberFormat="1" applyFont="1" applyFill="1" applyBorder="1"/>
    <xf numFmtId="167" fontId="1" fillId="4" borderId="24" xfId="0" applyNumberFormat="1" applyFont="1" applyFill="1" applyBorder="1"/>
    <xf numFmtId="170" fontId="1" fillId="4" borderId="24" xfId="0" applyNumberFormat="1" applyFont="1" applyFill="1" applyBorder="1"/>
    <xf numFmtId="0" fontId="0" fillId="2" borderId="30" xfId="0" applyFont="1" applyFill="1" applyBorder="1"/>
    <xf numFmtId="0" fontId="0" fillId="2" borderId="31" xfId="0" applyFont="1" applyFill="1" applyBorder="1"/>
    <xf numFmtId="0" fontId="0" fillId="2" borderId="31" xfId="0" applyFont="1" applyFill="1" applyBorder="1" applyAlignment="1">
      <alignment horizontal="left"/>
    </xf>
    <xf numFmtId="166" fontId="0" fillId="2" borderId="31" xfId="0" applyNumberFormat="1" applyFont="1" applyFill="1" applyBorder="1"/>
    <xf numFmtId="167" fontId="0" fillId="2" borderId="31" xfId="0" applyNumberFormat="1" applyFont="1" applyFill="1" applyBorder="1"/>
    <xf numFmtId="0" fontId="0" fillId="2" borderId="32" xfId="0" applyFont="1" applyFill="1" applyBorder="1"/>
    <xf numFmtId="0" fontId="0" fillId="0" borderId="0" xfId="0" applyFont="1" applyAlignment="1"/>
    <xf numFmtId="0" fontId="8" fillId="0" borderId="23" xfId="0" applyFont="1" applyBorder="1" applyAlignment="1">
      <alignment horizontal="left" vertical="center"/>
    </xf>
    <xf numFmtId="0" fontId="2" fillId="0" borderId="27" xfId="0" applyFont="1" applyBorder="1" applyAlignment="1">
      <alignment horizontal="left" wrapText="1"/>
    </xf>
    <xf numFmtId="0" fontId="9" fillId="0" borderId="33" xfId="0" applyFont="1" applyFill="1" applyBorder="1" applyAlignment="1">
      <alignment horizontal="left" vertical="center"/>
    </xf>
    <xf numFmtId="0" fontId="0" fillId="0" borderId="14" xfId="0" applyFont="1" applyBorder="1" applyAlignment="1">
      <alignment horizontal="left" wrapText="1"/>
    </xf>
    <xf numFmtId="0" fontId="0" fillId="0" borderId="33" xfId="0" applyFont="1" applyBorder="1" applyAlignment="1"/>
    <xf numFmtId="0" fontId="0" fillId="0" borderId="11" xfId="0" applyFont="1" applyBorder="1" applyAlignment="1"/>
    <xf numFmtId="0" fontId="8" fillId="7" borderId="33" xfId="1" applyFill="1" applyBorder="1" applyAlignment="1" applyProtection="1">
      <alignment horizontal="right" vertical="center" wrapText="1"/>
      <protection locked="0"/>
    </xf>
    <xf numFmtId="0" fontId="8" fillId="7" borderId="33" xfId="2" applyNumberFormat="1" applyFont="1" applyFill="1" applyBorder="1" applyAlignment="1" applyProtection="1">
      <alignment horizontal="right" vertical="center"/>
      <protection locked="0"/>
    </xf>
    <xf numFmtId="172" fontId="8" fillId="7" borderId="33" xfId="3" applyNumberFormat="1" applyFont="1" applyFill="1" applyBorder="1" applyAlignment="1" applyProtection="1">
      <alignment horizontal="right" vertical="center"/>
      <protection locked="0"/>
    </xf>
    <xf numFmtId="172" fontId="8" fillId="7" borderId="33" xfId="4" applyNumberFormat="1" applyFont="1" applyFill="1" applyBorder="1" applyAlignment="1" applyProtection="1">
      <alignment horizontal="right" vertical="center"/>
      <protection locked="0"/>
    </xf>
    <xf numFmtId="167" fontId="0" fillId="2" borderId="27" xfId="0" applyNumberFormat="1" applyFont="1" applyFill="1" applyBorder="1" applyAlignment="1">
      <alignment horizontal="center" wrapText="1"/>
    </xf>
    <xf numFmtId="167" fontId="0" fillId="2" borderId="20" xfId="0" applyNumberFormat="1" applyFont="1" applyFill="1" applyBorder="1" applyAlignment="1">
      <alignment wrapText="1"/>
    </xf>
    <xf numFmtId="167" fontId="0" fillId="2" borderId="15" xfId="0" applyNumberFormat="1" applyFont="1" applyFill="1" applyBorder="1" applyAlignment="1">
      <alignment horizontal="center" wrapText="1"/>
    </xf>
    <xf numFmtId="0" fontId="0" fillId="2" borderId="20" xfId="0" applyFont="1" applyFill="1" applyBorder="1" applyAlignment="1">
      <alignment wrapText="1"/>
    </xf>
    <xf numFmtId="167" fontId="0" fillId="2" borderId="11" xfId="0" applyNumberFormat="1" applyFont="1" applyFill="1" applyBorder="1" applyAlignment="1">
      <alignment wrapText="1"/>
    </xf>
    <xf numFmtId="167" fontId="0" fillId="2" borderId="33" xfId="0" applyNumberFormat="1" applyFont="1" applyFill="1" applyBorder="1" applyAlignment="1">
      <alignment horizontal="center" wrapText="1"/>
    </xf>
    <xf numFmtId="167" fontId="0" fillId="2" borderId="29" xfId="0" applyNumberFormat="1" applyFont="1" applyFill="1" applyBorder="1" applyAlignment="1">
      <alignment wrapText="1"/>
    </xf>
    <xf numFmtId="167" fontId="0" fillId="2" borderId="20" xfId="0" applyNumberFormat="1" applyFont="1" applyFill="1" applyBorder="1" applyAlignment="1">
      <alignment horizontal="right" wrapText="1"/>
    </xf>
    <xf numFmtId="0" fontId="10" fillId="2" borderId="23" xfId="0" applyFont="1" applyFill="1" applyBorder="1" applyAlignment="1">
      <alignment wrapText="1"/>
    </xf>
    <xf numFmtId="0" fontId="10" fillId="2" borderId="23" xfId="0" applyFont="1" applyFill="1" applyBorder="1" applyAlignment="1">
      <alignment horizontal="left" wrapText="1"/>
    </xf>
    <xf numFmtId="173" fontId="1" fillId="4" borderId="23" xfId="0" applyNumberFormat="1" applyFont="1" applyFill="1" applyBorder="1"/>
    <xf numFmtId="0" fontId="1" fillId="2" borderId="19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left" wrapText="1"/>
    </xf>
    <xf numFmtId="0" fontId="1" fillId="4" borderId="12" xfId="0" applyFont="1" applyFill="1" applyBorder="1" applyAlignment="1">
      <alignment horizontal="left" wrapText="1"/>
    </xf>
    <xf numFmtId="0" fontId="0" fillId="2" borderId="19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left" vertical="center" wrapText="1"/>
    </xf>
    <xf numFmtId="0" fontId="1" fillId="6" borderId="1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0" xfId="0" applyFill="1"/>
    <xf numFmtId="0" fontId="11" fillId="9" borderId="0" xfId="0" applyFont="1" applyFill="1"/>
    <xf numFmtId="0" fontId="2" fillId="0" borderId="2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0" fillId="2" borderId="20" xfId="0" applyFont="1" applyFill="1" applyBorder="1" applyAlignment="1">
      <alignment horizontal="center" vertical="center"/>
    </xf>
    <xf numFmtId="0" fontId="2" fillId="0" borderId="21" xfId="0" applyFont="1" applyBorder="1" applyAlignment="1"/>
    <xf numFmtId="0" fontId="2" fillId="0" borderId="7" xfId="0" applyFont="1" applyBorder="1" applyAlignment="1"/>
    <xf numFmtId="0" fontId="3" fillId="2" borderId="29" xfId="0" applyFont="1" applyFill="1" applyBorder="1" applyAlignment="1">
      <alignment horizontal="center" vertical="center" wrapText="1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22" xfId="0" applyFont="1" applyBorder="1" applyAlignment="1"/>
    <xf numFmtId="0" fontId="0" fillId="2" borderId="19" xfId="0" applyFont="1" applyFill="1" applyBorder="1"/>
    <xf numFmtId="0" fontId="0" fillId="2" borderId="20" xfId="0" applyFont="1" applyFill="1" applyBorder="1"/>
    <xf numFmtId="0" fontId="0" fillId="2" borderId="20" xfId="0" applyFont="1" applyFill="1" applyBorder="1" applyAlignment="1">
      <alignment horizontal="left"/>
    </xf>
    <xf numFmtId="166" fontId="0" fillId="2" borderId="20" xfId="0" applyNumberFormat="1" applyFont="1" applyFill="1" applyBorder="1"/>
    <xf numFmtId="167" fontId="0" fillId="2" borderId="20" xfId="0" applyNumberFormat="1" applyFont="1" applyFill="1" applyBorder="1"/>
    <xf numFmtId="0" fontId="0" fillId="2" borderId="18" xfId="0" applyFont="1" applyFill="1" applyBorder="1"/>
    <xf numFmtId="0" fontId="4" fillId="3" borderId="21" xfId="0" applyFont="1" applyFill="1" applyBorder="1" applyAlignment="1">
      <alignment horizontal="left" vertical="center"/>
    </xf>
    <xf numFmtId="0" fontId="2" fillId="0" borderId="10" xfId="0" applyFont="1" applyBorder="1" applyAlignment="1"/>
    <xf numFmtId="0" fontId="5" fillId="4" borderId="29" xfId="0" applyFont="1" applyFill="1" applyBorder="1" applyAlignment="1">
      <alignment horizontal="center" vertical="center" wrapText="1"/>
    </xf>
    <xf numFmtId="0" fontId="2" fillId="0" borderId="11" xfId="0" applyFont="1" applyBorder="1" applyAlignment="1"/>
    <xf numFmtId="0" fontId="0" fillId="2" borderId="20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left" vertical="center"/>
    </xf>
    <xf numFmtId="166" fontId="5" fillId="2" borderId="20" xfId="0" applyNumberFormat="1" applyFont="1" applyFill="1" applyBorder="1" applyAlignment="1">
      <alignment vertical="center"/>
    </xf>
    <xf numFmtId="167" fontId="5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 wrapText="1"/>
    </xf>
    <xf numFmtId="0" fontId="0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2" fillId="0" borderId="13" xfId="0" applyFont="1" applyBorder="1" applyAlignment="1"/>
    <xf numFmtId="0" fontId="1" fillId="2" borderId="20" xfId="0" applyFont="1" applyFill="1" applyBorder="1" applyAlignment="1">
      <alignment horizontal="left" vertical="center" wrapText="1"/>
    </xf>
    <xf numFmtId="0" fontId="2" fillId="0" borderId="20" xfId="0" applyFont="1" applyBorder="1" applyAlignment="1"/>
    <xf numFmtId="0" fontId="2" fillId="0" borderId="18" xfId="0" applyFont="1" applyBorder="1" applyAlignment="1"/>
    <xf numFmtId="0" fontId="0" fillId="2" borderId="27" xfId="0" applyFont="1" applyFill="1" applyBorder="1" applyAlignment="1">
      <alignment wrapText="1"/>
    </xf>
    <xf numFmtId="0" fontId="0" fillId="2" borderId="27" xfId="0" applyFont="1" applyFill="1" applyBorder="1" applyAlignment="1">
      <alignment horizontal="left" wrapText="1"/>
    </xf>
    <xf numFmtId="3" fontId="2" fillId="2" borderId="27" xfId="0" applyNumberFormat="1" applyFont="1" applyFill="1" applyBorder="1" applyAlignment="1">
      <alignment horizontal="center" wrapText="1"/>
    </xf>
    <xf numFmtId="166" fontId="0" fillId="2" borderId="27" xfId="0" applyNumberFormat="1" applyFont="1" applyFill="1" applyBorder="1" applyAlignment="1">
      <alignment horizontal="right" wrapText="1"/>
    </xf>
    <xf numFmtId="167" fontId="0" fillId="2" borderId="27" xfId="0" applyNumberFormat="1" applyFont="1" applyFill="1" applyBorder="1" applyAlignment="1">
      <alignment horizontal="right" wrapText="1"/>
    </xf>
    <xf numFmtId="0" fontId="2" fillId="0" borderId="25" xfId="0" applyFont="1" applyBorder="1" applyAlignment="1"/>
    <xf numFmtId="3" fontId="2" fillId="0" borderId="27" xfId="0" applyNumberFormat="1" applyFont="1" applyBorder="1" applyAlignment="1">
      <alignment horizontal="center" wrapText="1"/>
    </xf>
    <xf numFmtId="166" fontId="2" fillId="0" borderId="27" xfId="0" applyNumberFormat="1" applyFont="1" applyBorder="1" applyAlignment="1">
      <alignment horizontal="center" wrapText="1"/>
    </xf>
    <xf numFmtId="167" fontId="0" fillId="2" borderId="20" xfId="0" applyNumberFormat="1" applyFont="1" applyFill="1" applyBorder="1" applyAlignment="1">
      <alignment horizontal="center" wrapText="1"/>
    </xf>
    <xf numFmtId="3" fontId="2" fillId="0" borderId="23" xfId="0" applyNumberFormat="1" applyFont="1" applyBorder="1" applyAlignment="1">
      <alignment horizontal="center" wrapText="1"/>
    </xf>
    <xf numFmtId="168" fontId="0" fillId="2" borderId="20" xfId="0" applyNumberFormat="1" applyFont="1" applyFill="1" applyBorder="1" applyAlignment="1">
      <alignment wrapText="1"/>
    </xf>
    <xf numFmtId="0" fontId="2" fillId="8" borderId="23" xfId="0" applyFont="1" applyFill="1" applyBorder="1" applyAlignment="1">
      <alignment horizontal="center" wrapText="1"/>
    </xf>
    <xf numFmtId="166" fontId="2" fillId="2" borderId="23" xfId="0" applyNumberFormat="1" applyFont="1" applyFill="1" applyBorder="1" applyAlignment="1">
      <alignment horizontal="center" wrapText="1"/>
    </xf>
    <xf numFmtId="0" fontId="0" fillId="0" borderId="21" xfId="0" applyFont="1" applyBorder="1" applyAlignment="1">
      <alignment horizontal="left" wrapText="1"/>
    </xf>
    <xf numFmtId="167" fontId="0" fillId="0" borderId="22" xfId="0" applyNumberFormat="1" applyFont="1" applyBorder="1" applyAlignment="1">
      <alignment horizontal="right" wrapText="1"/>
    </xf>
    <xf numFmtId="0" fontId="6" fillId="2" borderId="20" xfId="0" applyFont="1" applyFill="1" applyBorder="1" applyAlignment="1">
      <alignment horizontal="left"/>
    </xf>
    <xf numFmtId="167" fontId="6" fillId="2" borderId="20" xfId="0" applyNumberFormat="1" applyFont="1" applyFill="1" applyBorder="1" applyAlignment="1">
      <alignment horizontal="center"/>
    </xf>
    <xf numFmtId="166" fontId="0" fillId="2" borderId="20" xfId="0" applyNumberFormat="1" applyFont="1" applyFill="1" applyBorder="1" applyAlignment="1">
      <alignment horizontal="center"/>
    </xf>
    <xf numFmtId="169" fontId="0" fillId="2" borderId="20" xfId="0" applyNumberFormat="1" applyFont="1" applyFill="1" applyBorder="1"/>
    <xf numFmtId="167" fontId="0" fillId="2" borderId="20" xfId="0" applyNumberFormat="1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 wrapText="1"/>
    </xf>
    <xf numFmtId="167" fontId="0" fillId="4" borderId="20" xfId="0" applyNumberFormat="1" applyFont="1" applyFill="1" applyBorder="1"/>
    <xf numFmtId="170" fontId="7" fillId="2" borderId="20" xfId="0" applyNumberFormat="1" applyFont="1" applyFill="1" applyBorder="1" applyAlignment="1">
      <alignment horizontal="right" vertical="center" wrapText="1"/>
    </xf>
  </cellXfs>
  <cellStyles count="5">
    <cellStyle name="Millares [0] 2" xfId="4" xr:uid="{00000000-0005-0000-0000-000000000000}"/>
    <cellStyle name="Millares 10" xfId="2" xr:uid="{00000000-0005-0000-0000-000001000000}"/>
    <cellStyle name="Millares 8" xfId="3" xr:uid="{00000000-0005-0000-0000-000002000000}"/>
    <cellStyle name="Normal" xfId="0" builtinId="0"/>
    <cellStyle name="Normal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86875" y="276225"/>
          <a:ext cx="0" cy="2095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39125" y="114300"/>
          <a:ext cx="84772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8600" y="0"/>
          <a:ext cx="2743200" cy="590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3"/>
  <sheetViews>
    <sheetView tabSelected="1" topLeftCell="A32" workbookViewId="0">
      <selection activeCell="H35" sqref="H35"/>
    </sheetView>
  </sheetViews>
  <sheetFormatPr defaultColWidth="14.42578125" defaultRowHeight="15" customHeight="1"/>
  <cols>
    <col min="1" max="1" width="3.42578125" customWidth="1"/>
    <col min="2" max="2" width="33.85546875" customWidth="1"/>
    <col min="3" max="3" width="18" customWidth="1"/>
    <col min="4" max="4" width="11.42578125" customWidth="1"/>
    <col min="5" max="5" width="13.42578125" customWidth="1"/>
    <col min="6" max="6" width="22.28515625" customWidth="1"/>
    <col min="7" max="7" width="1.7109375" customWidth="1"/>
    <col min="8" max="8" width="18.28515625" customWidth="1"/>
    <col min="9" max="9" width="16.85546875" customWidth="1"/>
    <col min="10" max="10" width="15.85546875" customWidth="1"/>
    <col min="11" max="11" width="2.42578125" customWidth="1"/>
    <col min="12" max="12" width="16.7109375" customWidth="1"/>
    <col min="13" max="29" width="11.42578125" customWidth="1"/>
  </cols>
  <sheetData>
    <row r="1" spans="1:29" ht="23.25" customHeight="1">
      <c r="A1" s="71"/>
      <c r="B1" s="76"/>
      <c r="C1" s="72" t="s">
        <v>0</v>
      </c>
      <c r="D1" s="77"/>
      <c r="E1" s="77"/>
      <c r="F1" s="77"/>
      <c r="G1" s="77"/>
      <c r="H1" s="78"/>
      <c r="I1" s="73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</row>
    <row r="2" spans="1:29" ht="23.25" customHeight="1">
      <c r="A2" s="80"/>
      <c r="B2" s="81"/>
      <c r="C2" s="82" t="s">
        <v>1</v>
      </c>
      <c r="D2" s="83"/>
      <c r="E2" s="83"/>
      <c r="F2" s="83"/>
      <c r="G2" s="83"/>
      <c r="H2" s="84"/>
      <c r="I2" s="85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</row>
    <row r="3" spans="1:29" ht="10.5" customHeight="1">
      <c r="A3" s="86"/>
      <c r="B3" s="87"/>
      <c r="C3" s="88"/>
      <c r="D3" s="87"/>
      <c r="E3" s="89"/>
      <c r="F3" s="90"/>
      <c r="G3" s="87"/>
      <c r="H3" s="87"/>
      <c r="I3" s="91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</row>
    <row r="4" spans="1:29" ht="57" customHeight="1">
      <c r="A4" s="92" t="s">
        <v>2</v>
      </c>
      <c r="B4" s="93"/>
      <c r="C4" s="94" t="s">
        <v>3</v>
      </c>
      <c r="D4" s="83"/>
      <c r="E4" s="83"/>
      <c r="F4" s="83"/>
      <c r="G4" s="83"/>
      <c r="H4" s="83"/>
      <c r="I4" s="95"/>
      <c r="J4" s="96"/>
      <c r="K4" s="96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</row>
    <row r="5" spans="1:29" ht="24.75" customHeight="1">
      <c r="A5" s="97"/>
      <c r="B5" s="98"/>
      <c r="C5" s="99"/>
      <c r="D5" s="98"/>
      <c r="E5" s="100"/>
      <c r="F5" s="101"/>
      <c r="G5" s="87"/>
      <c r="H5" s="102"/>
      <c r="I5" s="103"/>
      <c r="J5" s="104"/>
      <c r="K5" s="105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</row>
    <row r="6" spans="1:29" ht="39" customHeight="1">
      <c r="A6" s="68" t="s">
        <v>4</v>
      </c>
      <c r="B6" s="106"/>
      <c r="C6" s="1" t="s">
        <v>5</v>
      </c>
      <c r="D6" s="1" t="s">
        <v>6</v>
      </c>
      <c r="E6" s="2" t="s">
        <v>7</v>
      </c>
      <c r="F6" s="3" t="s">
        <v>8</v>
      </c>
      <c r="G6" s="4"/>
      <c r="H6" s="5" t="s">
        <v>9</v>
      </c>
      <c r="I6" s="6" t="s">
        <v>10</v>
      </c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</row>
    <row r="7" spans="1:29" ht="30" customHeight="1">
      <c r="A7" s="69" t="s">
        <v>11</v>
      </c>
      <c r="B7" s="83"/>
      <c r="C7" s="83"/>
      <c r="D7" s="83"/>
      <c r="E7" s="83"/>
      <c r="F7" s="83"/>
      <c r="G7" s="83"/>
      <c r="H7" s="83"/>
      <c r="I7" s="95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</row>
    <row r="8" spans="1:29" ht="46.5" customHeight="1">
      <c r="A8" s="70" t="s">
        <v>12</v>
      </c>
      <c r="B8" s="83"/>
      <c r="C8" s="83"/>
      <c r="D8" s="83"/>
      <c r="E8" s="83"/>
      <c r="F8" s="83"/>
      <c r="G8" s="83"/>
      <c r="H8" s="83"/>
      <c r="I8" s="95"/>
      <c r="J8" s="107"/>
      <c r="K8" s="108"/>
      <c r="L8" s="108"/>
      <c r="M8" s="108"/>
      <c r="N8" s="108"/>
      <c r="O8" s="108"/>
      <c r="P8" s="108"/>
      <c r="Q8" s="108"/>
      <c r="R8" s="108"/>
      <c r="S8" s="108"/>
      <c r="T8" s="109"/>
      <c r="U8" s="63"/>
      <c r="V8" s="108"/>
      <c r="W8" s="108"/>
      <c r="X8" s="108"/>
      <c r="Y8" s="108"/>
      <c r="Z8" s="108"/>
      <c r="AA8" s="108"/>
      <c r="AB8" s="108"/>
      <c r="AC8" s="108"/>
    </row>
    <row r="9" spans="1:29">
      <c r="A9" s="7" t="s">
        <v>13</v>
      </c>
      <c r="B9" s="110" t="s">
        <v>14</v>
      </c>
      <c r="C9" s="111" t="s">
        <v>15</v>
      </c>
      <c r="D9" s="112">
        <v>94</v>
      </c>
      <c r="E9" s="113">
        <v>1473953.33333333</v>
      </c>
      <c r="F9" s="114">
        <f t="shared" ref="F9:F13" si="0">+D9*E9</f>
        <v>138551613.33333302</v>
      </c>
      <c r="G9" s="59"/>
      <c r="H9" s="114">
        <f>F9</f>
        <v>138551613.33333302</v>
      </c>
      <c r="I9" s="8"/>
      <c r="J9" s="53"/>
      <c r="K9" s="55"/>
      <c r="L9" s="53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</row>
    <row r="10" spans="1:29" ht="30">
      <c r="A10" s="7" t="s">
        <v>16</v>
      </c>
      <c r="B10" s="9" t="s">
        <v>17</v>
      </c>
      <c r="C10" s="10" t="s">
        <v>18</v>
      </c>
      <c r="D10" s="112">
        <v>94</v>
      </c>
      <c r="E10" s="11">
        <v>246906</v>
      </c>
      <c r="F10" s="12">
        <f t="shared" si="0"/>
        <v>23209164</v>
      </c>
      <c r="G10" s="59"/>
      <c r="H10" s="12">
        <f t="shared" ref="H10:H12" si="1">+F10</f>
        <v>23209164</v>
      </c>
      <c r="I10" s="13"/>
      <c r="J10" s="53"/>
      <c r="K10" s="55"/>
      <c r="L10" s="53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</row>
    <row r="11" spans="1:29">
      <c r="A11" s="7" t="s">
        <v>19</v>
      </c>
      <c r="B11" s="14" t="s">
        <v>20</v>
      </c>
      <c r="C11" s="10" t="s">
        <v>18</v>
      </c>
      <c r="D11" s="112">
        <v>94</v>
      </c>
      <c r="E11" s="11">
        <v>3030133.3333333302</v>
      </c>
      <c r="F11" s="12">
        <f t="shared" si="0"/>
        <v>284832533.33333302</v>
      </c>
      <c r="G11" s="59"/>
      <c r="H11" s="12">
        <f t="shared" si="1"/>
        <v>284832533.33333302</v>
      </c>
      <c r="I11" s="13"/>
      <c r="J11" s="53"/>
      <c r="K11" s="55"/>
      <c r="L11" s="53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</row>
    <row r="12" spans="1:29" s="41" customFormat="1">
      <c r="A12" s="7" t="s">
        <v>21</v>
      </c>
      <c r="B12" s="14" t="s">
        <v>22</v>
      </c>
      <c r="C12" s="10" t="s">
        <v>18</v>
      </c>
      <c r="D12" s="112">
        <v>94</v>
      </c>
      <c r="E12" s="11">
        <v>3486481</v>
      </c>
      <c r="F12" s="12">
        <f t="shared" si="0"/>
        <v>327729214</v>
      </c>
      <c r="G12" s="59"/>
      <c r="H12" s="12">
        <f t="shared" si="1"/>
        <v>327729214</v>
      </c>
      <c r="I12" s="13"/>
      <c r="J12" s="53"/>
      <c r="K12" s="55"/>
      <c r="L12" s="53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</row>
    <row r="13" spans="1:29">
      <c r="A13" s="7" t="s">
        <v>23</v>
      </c>
      <c r="B13" s="60" t="s">
        <v>24</v>
      </c>
      <c r="C13" s="61" t="s">
        <v>15</v>
      </c>
      <c r="D13" s="112">
        <v>94</v>
      </c>
      <c r="E13" s="11">
        <v>72000</v>
      </c>
      <c r="F13" s="12">
        <f t="shared" si="0"/>
        <v>6768000</v>
      </c>
      <c r="G13" s="59"/>
      <c r="H13" s="12"/>
      <c r="I13" s="13">
        <f>F13</f>
        <v>6768000</v>
      </c>
      <c r="J13" s="53"/>
      <c r="K13" s="55"/>
      <c r="L13" s="53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</row>
    <row r="14" spans="1:29" ht="15.75" customHeight="1">
      <c r="A14" s="66" t="s">
        <v>25</v>
      </c>
      <c r="B14" s="115"/>
      <c r="C14" s="115"/>
      <c r="D14" s="115"/>
      <c r="E14" s="106"/>
      <c r="F14" s="15">
        <f>SUM(F9:F13)</f>
        <v>781090524.66666603</v>
      </c>
      <c r="G14" s="53"/>
      <c r="H14" s="15">
        <f>SUM(H9:H13)</f>
        <v>774322524.66666603</v>
      </c>
      <c r="I14" s="16">
        <f>SUM(I9:I13)</f>
        <v>6768000</v>
      </c>
      <c r="J14" s="53"/>
      <c r="K14" s="55"/>
      <c r="L14" s="53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</row>
    <row r="15" spans="1:29" ht="42" customHeight="1">
      <c r="A15" s="65" t="s">
        <v>26</v>
      </c>
      <c r="B15" s="83"/>
      <c r="C15" s="83"/>
      <c r="D15" s="83"/>
      <c r="E15" s="83"/>
      <c r="F15" s="83"/>
      <c r="G15" s="83"/>
      <c r="H15" s="83"/>
      <c r="I15" s="9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</row>
    <row r="16" spans="1:29" ht="15.75" customHeight="1">
      <c r="A16" s="17" t="s">
        <v>13</v>
      </c>
      <c r="B16" s="42" t="s">
        <v>27</v>
      </c>
      <c r="C16" s="43" t="s">
        <v>28</v>
      </c>
      <c r="D16" s="116">
        <v>12</v>
      </c>
      <c r="E16" s="117">
        <v>4500000</v>
      </c>
      <c r="F16" s="52">
        <f t="shared" ref="F16:F22" si="2">+D16*E16</f>
        <v>54000000</v>
      </c>
      <c r="G16" s="118"/>
      <c r="H16" s="52">
        <f t="shared" ref="H16:H19" si="3">+F16</f>
        <v>54000000</v>
      </c>
      <c r="I16" s="18"/>
      <c r="J16" s="53"/>
      <c r="K16" s="55"/>
      <c r="L16" s="53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</row>
    <row r="17" spans="1:29" ht="15.75" customHeight="1">
      <c r="A17" s="19" t="s">
        <v>16</v>
      </c>
      <c r="B17" s="42" t="s">
        <v>29</v>
      </c>
      <c r="C17" s="43" t="s">
        <v>28</v>
      </c>
      <c r="D17" s="119">
        <f t="shared" ref="D17" si="4">+D16</f>
        <v>12</v>
      </c>
      <c r="E17" s="117">
        <v>4500000</v>
      </c>
      <c r="F17" s="52">
        <f t="shared" si="2"/>
        <v>54000000</v>
      </c>
      <c r="G17" s="53"/>
      <c r="H17" s="52">
        <f t="shared" si="3"/>
        <v>54000000</v>
      </c>
      <c r="I17" s="21"/>
      <c r="J17" s="53"/>
      <c r="K17" s="55"/>
      <c r="L17" s="53"/>
      <c r="M17" s="120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</row>
    <row r="18" spans="1:29" ht="15.75" customHeight="1">
      <c r="A18" s="19" t="s">
        <v>30</v>
      </c>
      <c r="B18" s="42" t="s">
        <v>31</v>
      </c>
      <c r="C18" s="43" t="s">
        <v>28</v>
      </c>
      <c r="D18" s="119">
        <v>3</v>
      </c>
      <c r="E18" s="117">
        <v>4500000</v>
      </c>
      <c r="F18" s="52">
        <f t="shared" si="2"/>
        <v>13500000</v>
      </c>
      <c r="G18" s="118"/>
      <c r="H18" s="54">
        <f t="shared" si="3"/>
        <v>13500000</v>
      </c>
      <c r="I18" s="23"/>
      <c r="J18" s="53"/>
      <c r="K18" s="55"/>
      <c r="L18" s="53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</row>
    <row r="19" spans="1:29" ht="15.75" customHeight="1">
      <c r="A19" s="19" t="s">
        <v>21</v>
      </c>
      <c r="B19" s="42" t="s">
        <v>32</v>
      </c>
      <c r="C19" s="43" t="s">
        <v>28</v>
      </c>
      <c r="D19" s="119">
        <v>3</v>
      </c>
      <c r="E19" s="117">
        <v>4500000</v>
      </c>
      <c r="F19" s="52">
        <f t="shared" si="2"/>
        <v>13500000</v>
      </c>
      <c r="G19" s="58"/>
      <c r="H19" s="57">
        <f t="shared" si="3"/>
        <v>13500000</v>
      </c>
      <c r="I19" s="56"/>
      <c r="J19" s="53"/>
      <c r="K19" s="55"/>
      <c r="L19" s="53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</row>
    <row r="20" spans="1:29" s="41" customFormat="1" ht="15.75" customHeight="1">
      <c r="A20" s="19" t="s">
        <v>23</v>
      </c>
      <c r="B20" s="42" t="s">
        <v>33</v>
      </c>
      <c r="C20" s="43" t="s">
        <v>18</v>
      </c>
      <c r="D20" s="119">
        <v>94</v>
      </c>
      <c r="E20" s="117">
        <v>1221000</v>
      </c>
      <c r="F20" s="52">
        <f t="shared" si="2"/>
        <v>114774000</v>
      </c>
      <c r="G20" s="53"/>
      <c r="H20" s="46"/>
      <c r="I20" s="56">
        <f>F20</f>
        <v>114774000</v>
      </c>
      <c r="J20" s="53"/>
      <c r="K20" s="55"/>
      <c r="L20" s="53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</row>
    <row r="21" spans="1:29" s="41" customFormat="1" ht="15.75" customHeight="1">
      <c r="A21" s="19" t="s">
        <v>34</v>
      </c>
      <c r="B21" s="42" t="s">
        <v>35</v>
      </c>
      <c r="C21" s="43" t="s">
        <v>18</v>
      </c>
      <c r="D21" s="119">
        <v>94</v>
      </c>
      <c r="E21" s="117">
        <v>200000</v>
      </c>
      <c r="F21" s="52">
        <f t="shared" si="2"/>
        <v>18800000</v>
      </c>
      <c r="G21" s="53"/>
      <c r="H21" s="57"/>
      <c r="I21" s="24">
        <f>F21</f>
        <v>18800000</v>
      </c>
      <c r="J21" s="53"/>
      <c r="K21" s="55"/>
      <c r="L21" s="53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</row>
    <row r="22" spans="1:29" ht="17.25" customHeight="1">
      <c r="A22" s="19" t="s">
        <v>36</v>
      </c>
      <c r="B22" s="42" t="s">
        <v>37</v>
      </c>
      <c r="C22" s="43" t="s">
        <v>28</v>
      </c>
      <c r="D22" s="121">
        <v>12</v>
      </c>
      <c r="E22" s="122">
        <v>38485950</v>
      </c>
      <c r="F22" s="22">
        <f t="shared" si="2"/>
        <v>461831400</v>
      </c>
      <c r="G22" s="53"/>
      <c r="H22" s="20"/>
      <c r="I22" s="24">
        <f>F22</f>
        <v>461831400</v>
      </c>
      <c r="J22" s="53"/>
      <c r="K22" s="55"/>
      <c r="L22" s="53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</row>
    <row r="23" spans="1:29" ht="24.75" customHeight="1">
      <c r="A23" s="66" t="s">
        <v>38</v>
      </c>
      <c r="B23" s="115"/>
      <c r="C23" s="115"/>
      <c r="D23" s="115"/>
      <c r="E23" s="106"/>
      <c r="F23" s="15">
        <f>SUM(F16:F22)</f>
        <v>730405400</v>
      </c>
      <c r="G23" s="53"/>
      <c r="H23" s="15">
        <f>SUM(H16:H22)</f>
        <v>135000000</v>
      </c>
      <c r="I23" s="16">
        <f>SUM(I16:I22)</f>
        <v>595405400</v>
      </c>
      <c r="J23" s="53"/>
      <c r="K23" s="55"/>
      <c r="L23" s="53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</row>
    <row r="24" spans="1:29" ht="87.75" customHeight="1">
      <c r="A24" s="65" t="s">
        <v>39</v>
      </c>
      <c r="B24" s="83"/>
      <c r="C24" s="83"/>
      <c r="D24" s="83"/>
      <c r="E24" s="83"/>
      <c r="F24" s="83"/>
      <c r="G24" s="83"/>
      <c r="H24" s="83"/>
      <c r="I24" s="95"/>
      <c r="J24" s="53"/>
      <c r="K24" s="55"/>
      <c r="L24" s="53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</row>
    <row r="25" spans="1:29" ht="27.75" customHeight="1">
      <c r="A25" s="123" t="s">
        <v>13</v>
      </c>
      <c r="B25" s="44" t="s">
        <v>40</v>
      </c>
      <c r="C25" s="25" t="s">
        <v>18</v>
      </c>
      <c r="D25" s="48">
        <v>94</v>
      </c>
      <c r="E25" s="50">
        <v>35000</v>
      </c>
      <c r="F25" s="26">
        <f t="shared" ref="F25:F30" si="5">+D25*E25</f>
        <v>3290000</v>
      </c>
      <c r="G25" s="27"/>
      <c r="H25" s="26">
        <f t="shared" ref="H25:H30" si="6">+F25</f>
        <v>3290000</v>
      </c>
      <c r="I25" s="124"/>
      <c r="J25" s="28"/>
      <c r="K25" s="29"/>
      <c r="L25" s="28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</row>
    <row r="26" spans="1:29" ht="15.75" customHeight="1">
      <c r="A26" s="123" t="s">
        <v>16</v>
      </c>
      <c r="B26" s="44" t="s">
        <v>41</v>
      </c>
      <c r="C26" s="45" t="s">
        <v>18</v>
      </c>
      <c r="D26" s="49">
        <v>4</v>
      </c>
      <c r="E26" s="50">
        <v>750000</v>
      </c>
      <c r="F26" s="26">
        <f>+D26*E26</f>
        <v>3000000</v>
      </c>
      <c r="G26" s="27"/>
      <c r="H26" s="26">
        <f t="shared" si="6"/>
        <v>3000000</v>
      </c>
      <c r="I26" s="30"/>
      <c r="J26" s="28"/>
      <c r="K26" s="29"/>
      <c r="L26" s="28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1:29" ht="15.75" customHeight="1">
      <c r="A27" s="123" t="s">
        <v>19</v>
      </c>
      <c r="B27" s="44" t="s">
        <v>42</v>
      </c>
      <c r="C27" s="45" t="s">
        <v>18</v>
      </c>
      <c r="D27" s="49">
        <v>2</v>
      </c>
      <c r="E27" s="50">
        <v>200000</v>
      </c>
      <c r="F27" s="26">
        <f t="shared" si="5"/>
        <v>400000</v>
      </c>
      <c r="G27" s="41"/>
      <c r="H27" s="26">
        <f t="shared" si="6"/>
        <v>400000</v>
      </c>
      <c r="I27" s="47"/>
      <c r="J27" s="28"/>
      <c r="K27" s="29"/>
      <c r="L27" s="28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ht="15.75" customHeight="1">
      <c r="A28" s="123" t="s">
        <v>21</v>
      </c>
      <c r="B28" s="44" t="s">
        <v>43</v>
      </c>
      <c r="C28" s="45" t="s">
        <v>18</v>
      </c>
      <c r="D28" s="49">
        <v>1</v>
      </c>
      <c r="E28" s="50">
        <v>8200000</v>
      </c>
      <c r="F28" s="26">
        <f t="shared" si="5"/>
        <v>8200000</v>
      </c>
      <c r="G28" s="59"/>
      <c r="H28" s="26">
        <f t="shared" si="6"/>
        <v>8200000</v>
      </c>
      <c r="I28" s="13"/>
      <c r="J28" s="53"/>
      <c r="K28" s="55"/>
      <c r="L28" s="53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</row>
    <row r="29" spans="1:29" ht="15.75" customHeight="1">
      <c r="A29" s="123" t="s">
        <v>23</v>
      </c>
      <c r="B29" s="44" t="s">
        <v>43</v>
      </c>
      <c r="C29" s="45" t="s">
        <v>18</v>
      </c>
      <c r="D29" s="49">
        <v>1</v>
      </c>
      <c r="E29" s="51">
        <v>4920000</v>
      </c>
      <c r="F29" s="26">
        <f t="shared" si="5"/>
        <v>4920000</v>
      </c>
      <c r="G29" s="59"/>
      <c r="H29" s="26">
        <f t="shared" si="6"/>
        <v>4920000</v>
      </c>
      <c r="I29" s="13"/>
      <c r="J29" s="53"/>
      <c r="K29" s="55"/>
      <c r="L29" s="53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</row>
    <row r="30" spans="1:29" ht="15.75" customHeight="1">
      <c r="A30" s="123" t="s">
        <v>34</v>
      </c>
      <c r="B30" s="44" t="s">
        <v>44</v>
      </c>
      <c r="C30" s="45" t="s">
        <v>18</v>
      </c>
      <c r="D30" s="49">
        <v>50</v>
      </c>
      <c r="E30" s="51">
        <v>25000</v>
      </c>
      <c r="F30" s="26">
        <f t="shared" si="5"/>
        <v>1250000</v>
      </c>
      <c r="G30" s="59"/>
      <c r="H30" s="26">
        <f t="shared" si="6"/>
        <v>1250000</v>
      </c>
      <c r="I30" s="13"/>
      <c r="J30" s="53"/>
      <c r="K30" s="55"/>
      <c r="L30" s="53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</row>
    <row r="31" spans="1:29" ht="15.75" customHeight="1">
      <c r="A31" s="64" t="s">
        <v>45</v>
      </c>
      <c r="B31" s="83"/>
      <c r="C31" s="83"/>
      <c r="D31" s="83"/>
      <c r="E31" s="84"/>
      <c r="F31" s="32">
        <f>SUM(F25:F30)</f>
        <v>21060000</v>
      </c>
      <c r="G31" s="31"/>
      <c r="H31" s="32">
        <f>SUM(H25:H30)</f>
        <v>21060000</v>
      </c>
      <c r="I31" s="33">
        <f>SUM(I25:I30)</f>
        <v>0</v>
      </c>
      <c r="J31" s="90"/>
      <c r="K31" s="87"/>
      <c r="L31" s="90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</row>
    <row r="32" spans="1:29" ht="14.25" customHeight="1">
      <c r="A32" s="67"/>
      <c r="B32" s="108"/>
      <c r="C32" s="125"/>
      <c r="D32" s="126"/>
      <c r="E32" s="127"/>
      <c r="F32" s="128"/>
      <c r="G32" s="129"/>
      <c r="H32" s="128"/>
      <c r="I32" s="130"/>
      <c r="J32" s="90"/>
      <c r="K32" s="87"/>
      <c r="L32" s="90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</row>
    <row r="33" spans="1:29" ht="15.75" customHeight="1">
      <c r="A33" s="64" t="s">
        <v>46</v>
      </c>
      <c r="B33" s="83"/>
      <c r="C33" s="83"/>
      <c r="D33" s="83"/>
      <c r="E33" s="84"/>
      <c r="F33" s="62">
        <f>+F14+F23+F31</f>
        <v>1532555924.666666</v>
      </c>
      <c r="G33" s="131"/>
      <c r="H33" s="62">
        <f>+H14+H23+H31</f>
        <v>930382524.66666603</v>
      </c>
      <c r="I33" s="34">
        <f>+I14+I23+I31</f>
        <v>602173400</v>
      </c>
      <c r="J33" s="90"/>
      <c r="K33" s="87"/>
      <c r="L33" s="90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</row>
    <row r="34" spans="1:29" ht="15.75" customHeight="1" thickBot="1">
      <c r="A34" s="35"/>
      <c r="B34" s="36"/>
      <c r="C34" s="37"/>
      <c r="D34" s="36"/>
      <c r="E34" s="38"/>
      <c r="F34" s="39"/>
      <c r="G34" s="36"/>
      <c r="H34" s="36"/>
      <c r="I34" s="40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</row>
    <row r="35" spans="1:29" ht="15.75" customHeight="1">
      <c r="A35" s="87"/>
      <c r="B35" s="87"/>
      <c r="C35" s="88"/>
      <c r="D35" s="87"/>
      <c r="E35" s="89"/>
      <c r="F35" s="90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</row>
    <row r="36" spans="1:29" ht="15.75" customHeight="1">
      <c r="A36" s="74" t="s">
        <v>47</v>
      </c>
      <c r="B36" s="87"/>
      <c r="C36" s="88"/>
      <c r="D36" s="87"/>
      <c r="E36" s="89"/>
      <c r="F36" s="90"/>
      <c r="G36" s="87"/>
      <c r="H36" s="132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</row>
    <row r="37" spans="1:29" ht="15.75" customHeight="1">
      <c r="A37" s="74" t="s">
        <v>48</v>
      </c>
      <c r="B37" s="87"/>
      <c r="C37" s="88"/>
      <c r="D37" s="87"/>
      <c r="E37" s="89"/>
      <c r="F37" s="90"/>
      <c r="G37" s="87"/>
      <c r="H37" s="90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</row>
    <row r="38" spans="1:29" ht="15.75" customHeight="1">
      <c r="A38" s="75" t="s">
        <v>49</v>
      </c>
      <c r="B38" s="87"/>
      <c r="C38" s="88"/>
      <c r="D38" s="87"/>
      <c r="E38" s="89"/>
      <c r="F38" s="90"/>
      <c r="G38" s="87"/>
      <c r="H38" s="87"/>
      <c r="I38" s="90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</row>
    <row r="39" spans="1:29" ht="15.75" customHeight="1">
      <c r="A39" s="87"/>
      <c r="B39" s="87"/>
      <c r="C39" s="88"/>
      <c r="D39" s="87"/>
      <c r="E39" s="89"/>
      <c r="F39" s="90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</row>
    <row r="40" spans="1:29" ht="15.75" customHeight="1">
      <c r="A40" s="87"/>
      <c r="B40" s="87"/>
      <c r="C40" s="88"/>
      <c r="D40" s="87"/>
      <c r="E40" s="89"/>
      <c r="F40" s="90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</row>
    <row r="41" spans="1:29" ht="15.75" customHeight="1">
      <c r="A41" s="87"/>
      <c r="B41" s="87"/>
      <c r="C41" s="88"/>
      <c r="D41" s="87"/>
      <c r="E41" s="89"/>
      <c r="F41" s="90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</row>
    <row r="42" spans="1:29" ht="15.75" customHeight="1">
      <c r="A42" s="87"/>
      <c r="B42" s="87"/>
      <c r="C42" s="88"/>
      <c r="D42" s="87"/>
      <c r="E42" s="89"/>
      <c r="F42" s="90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</row>
    <row r="43" spans="1:29" ht="15.75" customHeight="1">
      <c r="A43" s="87"/>
      <c r="B43" s="87"/>
      <c r="C43" s="88"/>
      <c r="D43" s="87"/>
      <c r="E43" s="89"/>
      <c r="F43" s="90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</row>
    <row r="44" spans="1:29" ht="15.75" customHeight="1">
      <c r="A44" s="87"/>
      <c r="B44" s="87"/>
      <c r="C44" s="88"/>
      <c r="D44" s="87"/>
      <c r="E44" s="89"/>
      <c r="F44" s="90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</row>
    <row r="45" spans="1:29" ht="15.75" customHeight="1">
      <c r="A45" s="87"/>
      <c r="B45" s="87"/>
      <c r="C45" s="88"/>
      <c r="D45" s="87"/>
      <c r="E45" s="89"/>
      <c r="F45" s="90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</row>
    <row r="46" spans="1:29" ht="15.75" customHeight="1">
      <c r="A46" s="87"/>
      <c r="B46" s="87"/>
      <c r="C46" s="88"/>
      <c r="D46" s="87"/>
      <c r="E46" s="89"/>
      <c r="F46" s="90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</row>
    <row r="47" spans="1:29" ht="15.75" customHeight="1">
      <c r="A47" s="87"/>
      <c r="B47" s="87"/>
      <c r="C47" s="88"/>
      <c r="D47" s="87"/>
      <c r="E47" s="89"/>
      <c r="F47" s="90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</row>
    <row r="48" spans="1:29" ht="15.75" customHeight="1">
      <c r="A48" s="87"/>
      <c r="B48" s="87"/>
      <c r="C48" s="88"/>
      <c r="D48" s="87"/>
      <c r="E48" s="89"/>
      <c r="F48" s="90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</row>
    <row r="49" spans="1:29" ht="15.75" customHeight="1">
      <c r="A49" s="87"/>
      <c r="B49" s="87"/>
      <c r="C49" s="88"/>
      <c r="D49" s="87"/>
      <c r="E49" s="89"/>
      <c r="F49" s="90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</row>
    <row r="50" spans="1:29" ht="15.75" customHeight="1">
      <c r="A50" s="87"/>
      <c r="B50" s="87"/>
      <c r="C50" s="88"/>
      <c r="D50" s="87"/>
      <c r="E50" s="89"/>
      <c r="F50" s="90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</row>
    <row r="51" spans="1:29" ht="15.75" customHeight="1">
      <c r="A51" s="87"/>
      <c r="B51" s="87"/>
      <c r="C51" s="88"/>
      <c r="D51" s="87"/>
      <c r="E51" s="89"/>
      <c r="F51" s="90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</row>
    <row r="52" spans="1:29" ht="15.75" customHeight="1">
      <c r="A52" s="87"/>
      <c r="B52" s="87"/>
      <c r="C52" s="88"/>
      <c r="D52" s="87"/>
      <c r="E52" s="89"/>
      <c r="F52" s="90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</row>
    <row r="53" spans="1:29" ht="15.75" customHeight="1">
      <c r="A53" s="87"/>
      <c r="B53" s="87"/>
      <c r="C53" s="88"/>
      <c r="D53" s="87"/>
      <c r="E53" s="89"/>
      <c r="F53" s="90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</row>
    <row r="54" spans="1:29" ht="15.75" customHeight="1">
      <c r="A54" s="87"/>
      <c r="B54" s="87"/>
      <c r="C54" s="88"/>
      <c r="D54" s="87"/>
      <c r="E54" s="89"/>
      <c r="F54" s="90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</row>
    <row r="55" spans="1:29" ht="15.75" customHeight="1">
      <c r="A55" s="87"/>
      <c r="B55" s="87"/>
      <c r="C55" s="88"/>
      <c r="D55" s="87"/>
      <c r="E55" s="89"/>
      <c r="F55" s="90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</row>
    <row r="56" spans="1:29" ht="15.75" customHeight="1">
      <c r="A56" s="87"/>
      <c r="B56" s="87"/>
      <c r="C56" s="88"/>
      <c r="D56" s="87"/>
      <c r="E56" s="89"/>
      <c r="F56" s="90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</row>
    <row r="57" spans="1:29" ht="15.75" customHeight="1">
      <c r="A57" s="87"/>
      <c r="B57" s="87"/>
      <c r="C57" s="88"/>
      <c r="D57" s="87"/>
      <c r="E57" s="89"/>
      <c r="F57" s="90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</row>
    <row r="58" spans="1:29" ht="15.75" customHeight="1">
      <c r="A58" s="87"/>
      <c r="B58" s="87"/>
      <c r="C58" s="88"/>
      <c r="D58" s="87"/>
      <c r="E58" s="89"/>
      <c r="F58" s="90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</row>
    <row r="59" spans="1:29" ht="15.75" customHeight="1">
      <c r="A59" s="87"/>
      <c r="B59" s="87"/>
      <c r="C59" s="88"/>
      <c r="D59" s="87"/>
      <c r="E59" s="89"/>
      <c r="F59" s="90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</row>
    <row r="60" spans="1:29" ht="15.75" customHeight="1">
      <c r="A60" s="87"/>
      <c r="B60" s="87"/>
      <c r="C60" s="88"/>
      <c r="D60" s="87"/>
      <c r="E60" s="89"/>
      <c r="F60" s="90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</row>
    <row r="61" spans="1:29" ht="15.75" customHeight="1">
      <c r="A61" s="87"/>
      <c r="B61" s="87"/>
      <c r="C61" s="88"/>
      <c r="D61" s="87"/>
      <c r="E61" s="89"/>
      <c r="F61" s="90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</row>
    <row r="62" spans="1:29" ht="15.75" customHeight="1">
      <c r="A62" s="87"/>
      <c r="B62" s="87"/>
      <c r="C62" s="88"/>
      <c r="D62" s="87"/>
      <c r="E62" s="89"/>
      <c r="F62" s="90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</row>
    <row r="63" spans="1:29" ht="15.75" customHeight="1">
      <c r="A63" s="87"/>
      <c r="B63" s="87"/>
      <c r="C63" s="88"/>
      <c r="D63" s="87"/>
      <c r="E63" s="89"/>
      <c r="F63" s="90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</row>
    <row r="64" spans="1:29" ht="15.75" customHeight="1">
      <c r="A64" s="87"/>
      <c r="B64" s="87"/>
      <c r="C64" s="88"/>
      <c r="D64" s="87"/>
      <c r="E64" s="89"/>
      <c r="F64" s="90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</row>
    <row r="65" spans="1:29" ht="15.75" customHeight="1">
      <c r="A65" s="87"/>
      <c r="B65" s="87"/>
      <c r="C65" s="88"/>
      <c r="D65" s="87"/>
      <c r="E65" s="89"/>
      <c r="F65" s="90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</row>
    <row r="66" spans="1:29" ht="15.75" customHeight="1">
      <c r="A66" s="87"/>
      <c r="B66" s="87"/>
      <c r="C66" s="88"/>
      <c r="D66" s="87"/>
      <c r="E66" s="89"/>
      <c r="F66" s="90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</row>
    <row r="67" spans="1:29" ht="15.75" customHeight="1">
      <c r="A67" s="87"/>
      <c r="B67" s="87"/>
      <c r="C67" s="88"/>
      <c r="D67" s="87"/>
      <c r="E67" s="89"/>
      <c r="F67" s="90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</row>
    <row r="68" spans="1:29" ht="15.75" customHeight="1">
      <c r="A68" s="87"/>
      <c r="B68" s="87"/>
      <c r="C68" s="88"/>
      <c r="D68" s="87"/>
      <c r="E68" s="89"/>
      <c r="F68" s="90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</row>
    <row r="69" spans="1:29" ht="15.75" customHeight="1">
      <c r="A69" s="87"/>
      <c r="B69" s="87"/>
      <c r="C69" s="88"/>
      <c r="D69" s="87"/>
      <c r="E69" s="89"/>
      <c r="F69" s="90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</row>
    <row r="70" spans="1:29" ht="15.75" customHeight="1">
      <c r="A70" s="87"/>
      <c r="B70" s="87"/>
      <c r="C70" s="88"/>
      <c r="D70" s="87"/>
      <c r="E70" s="89"/>
      <c r="F70" s="90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</row>
    <row r="71" spans="1:29" ht="15.75" customHeight="1">
      <c r="A71" s="87"/>
      <c r="B71" s="87"/>
      <c r="C71" s="88"/>
      <c r="D71" s="87"/>
      <c r="E71" s="89"/>
      <c r="F71" s="90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</row>
    <row r="72" spans="1:29" ht="15.75" customHeight="1">
      <c r="A72" s="87"/>
      <c r="B72" s="87"/>
      <c r="C72" s="88"/>
      <c r="D72" s="87"/>
      <c r="E72" s="89"/>
      <c r="F72" s="90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</row>
    <row r="73" spans="1:29" ht="15.75" customHeight="1">
      <c r="A73" s="87"/>
      <c r="B73" s="87"/>
      <c r="C73" s="88"/>
      <c r="D73" s="87"/>
      <c r="E73" s="89"/>
      <c r="F73" s="90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</row>
    <row r="74" spans="1:29" ht="1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</row>
    <row r="75" spans="1:29" ht="1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</row>
    <row r="76" spans="1:29" ht="1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</row>
    <row r="77" spans="1:29" ht="1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</row>
    <row r="78" spans="1:29" ht="1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</row>
    <row r="79" spans="1:29" ht="1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</row>
    <row r="80" spans="1:29" ht="15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</row>
    <row r="81" spans="1:29" ht="1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</row>
    <row r="82" spans="1:29" ht="15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</row>
    <row r="83" spans="1:29" ht="15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</row>
  </sheetData>
  <mergeCells count="18">
    <mergeCell ref="A6:B6"/>
    <mergeCell ref="A7:I7"/>
    <mergeCell ref="A8:I8"/>
    <mergeCell ref="A1:B2"/>
    <mergeCell ref="C1:H1"/>
    <mergeCell ref="I1:I2"/>
    <mergeCell ref="C2:H2"/>
    <mergeCell ref="A4:B4"/>
    <mergeCell ref="C4:I4"/>
    <mergeCell ref="J8:T8"/>
    <mergeCell ref="U8:AC8"/>
    <mergeCell ref="A15:I15"/>
    <mergeCell ref="A23:E23"/>
    <mergeCell ref="A24:I24"/>
    <mergeCell ref="A31:E31"/>
    <mergeCell ref="A32:B32"/>
    <mergeCell ref="A33:E33"/>
    <mergeCell ref="A14:E14"/>
  </mergeCells>
  <dataValidations disablePrompts="1"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28:E30 D25:E26 E10:E13" xr:uid="{00000000-0002-0000-0000-000000000000}">
      <formula1>0</formula1>
    </dataValidation>
  </dataValidations>
  <printOptions horizontalCentered="1" verticalCentered="1"/>
  <pageMargins left="0.70866141732283472" right="0.70866141732283472" top="0.74803149606299213" bottom="0.74803149606299213" header="0" footer="0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2021-08-31T12:22:20Z</dcterms:modified>
  <cp:category/>
  <cp:contentStatus/>
</cp:coreProperties>
</file>