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manue\Desktop\JUANITO\CUARENTENA\EJECUCIÓN SDE\NUEVOS PROYECTOS\ZONA 4 ANALISIS INICIAL\RESULTADOS VISITA TECNICA\ALTO PATIA GANADERIA ANDES\"/>
    </mc:Choice>
  </mc:AlternateContent>
  <xr:revisionPtr revIDLastSave="19" documentId="13_ncr:1_{A6C81014-124C-4FA6-A4F1-88E9AE1B07FC}" xr6:coauthVersionLast="47" xr6:coauthVersionMax="47" xr10:uidLastSave="{28FDBD7C-C77B-4A1C-B20E-40CC8444D5D5}"/>
  <bookViews>
    <workbookView xWindow="-120" yWindow="-120" windowWidth="20730" windowHeight="11160" xr2:uid="{00000000-000D-0000-FFFF-FFFF00000000}"/>
  </bookViews>
  <sheets>
    <sheet name="Presupuesto" sheetId="1" r:id="rId1"/>
  </sheets>
  <externalReferences>
    <externalReference r:id="rId2"/>
  </externalReference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" l="1"/>
  <c r="F86" i="1"/>
  <c r="H86" i="1" s="1"/>
  <c r="F85" i="1"/>
  <c r="H85" i="1" s="1"/>
  <c r="F84" i="1"/>
  <c r="I82" i="1"/>
  <c r="F81" i="1"/>
  <c r="H81" i="1" s="1"/>
  <c r="F80" i="1"/>
  <c r="H80" i="1" s="1"/>
  <c r="F79" i="1"/>
  <c r="H79" i="1" s="1"/>
  <c r="F78" i="1"/>
  <c r="I76" i="1"/>
  <c r="F75" i="1"/>
  <c r="H75" i="1" s="1"/>
  <c r="F74" i="1"/>
  <c r="H74" i="1" s="1"/>
  <c r="F73" i="1"/>
  <c r="I71" i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I62" i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I41" i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4" i="1"/>
  <c r="F13" i="1"/>
  <c r="I13" i="1" s="1"/>
  <c r="F12" i="1"/>
  <c r="I12" i="1" s="1"/>
  <c r="F11" i="1"/>
  <c r="I11" i="1" s="1"/>
  <c r="F10" i="1"/>
  <c r="I10" i="1" s="1"/>
  <c r="F9" i="1"/>
  <c r="I9" i="1" s="1"/>
  <c r="F8" i="1"/>
  <c r="F62" i="1" l="1"/>
  <c r="F87" i="1"/>
  <c r="F41" i="1"/>
  <c r="F82" i="1"/>
  <c r="F14" i="1"/>
  <c r="F71" i="1"/>
  <c r="F76" i="1"/>
  <c r="I8" i="1"/>
  <c r="I14" i="1" s="1"/>
  <c r="I88" i="1" s="1"/>
  <c r="H16" i="1"/>
  <c r="H41" i="1" s="1"/>
  <c r="H43" i="1"/>
  <c r="H62" i="1" s="1"/>
  <c r="H64" i="1"/>
  <c r="H71" i="1" s="1"/>
  <c r="H73" i="1"/>
  <c r="H76" i="1" s="1"/>
  <c r="H78" i="1"/>
  <c r="H82" i="1" s="1"/>
  <c r="H84" i="1"/>
  <c r="H87" i="1" s="1"/>
  <c r="H88" i="1" s="1"/>
  <c r="F88" i="1" l="1"/>
</calcChain>
</file>

<file path=xl/sharedStrings.xml><?xml version="1.0" encoding="utf-8"?>
<sst xmlns="http://schemas.openxmlformats.org/spreadsheetml/2006/main" count="161" uniqueCount="108">
  <si>
    <t>PRESUPUESTO DEL PROYECTO</t>
  </si>
  <si>
    <t>AGENCIA DE RENOVACION DEL TERRITORIO - ART</t>
  </si>
  <si>
    <t>NOMBRE DEL PROYECTO</t>
  </si>
  <si>
    <t>Mejorar la productividad y competitividad de 80 sistemas de producción de ganadería para ceba para la Asociación de ganaderos de Los Andes (ASOGAN) en el municipio de Los Andes, Nariño</t>
  </si>
  <si>
    <t xml:space="preserve">Concepto </t>
  </si>
  <si>
    <t>Unidad</t>
  </si>
  <si>
    <t xml:space="preserve">Cantidad </t>
  </si>
  <si>
    <t>Valor unitario</t>
  </si>
  <si>
    <t xml:space="preserve">Valor total </t>
  </si>
  <si>
    <t xml:space="preserve">Cofinanciador </t>
  </si>
  <si>
    <t>Beneficiarios</t>
  </si>
  <si>
    <t xml:space="preserve">Mano de Obra </t>
  </si>
  <si>
    <t>Establecimiento de forrajes</t>
  </si>
  <si>
    <t>Jornal</t>
  </si>
  <si>
    <t>Manejo de cultivo</t>
  </si>
  <si>
    <t xml:space="preserve">Cosecha </t>
  </si>
  <si>
    <t>Ensilaje</t>
  </si>
  <si>
    <t>Inseminación artificial</t>
  </si>
  <si>
    <t>Manejo del hato ganadero</t>
  </si>
  <si>
    <t xml:space="preserve">Total de mano de obra </t>
  </si>
  <si>
    <t>Insumos</t>
  </si>
  <si>
    <t>Kit de hormonas para estimular celo</t>
  </si>
  <si>
    <t>kit</t>
  </si>
  <si>
    <t>Vitamina ADE (Oversel ADE Over x 250 ml)</t>
  </si>
  <si>
    <t xml:space="preserve">unidad </t>
  </si>
  <si>
    <t>Antiparasitarios (Fex 25 Co frasco 500 ml)</t>
  </si>
  <si>
    <t>Dosis</t>
  </si>
  <si>
    <t>Aplicador de CIDR O DIB</t>
  </si>
  <si>
    <t>unidad</t>
  </si>
  <si>
    <t>Jeringas y agujas desechables (x10 ml)</t>
  </si>
  <si>
    <t>Planillas de inseminación</t>
  </si>
  <si>
    <t xml:space="preserve">Pajillas de semen </t>
  </si>
  <si>
    <t>termómetro de mercurio</t>
  </si>
  <si>
    <t>Pinza para extraer pajuelas</t>
  </si>
  <si>
    <t>Pistoletes universales</t>
  </si>
  <si>
    <t>Solución de yodo</t>
  </si>
  <si>
    <t>Litros</t>
  </si>
  <si>
    <t>Vaselina líquida</t>
  </si>
  <si>
    <t>Mangas para inseminación obstetrica (desechable caja x 50 unidades)</t>
  </si>
  <si>
    <t>caja</t>
  </si>
  <si>
    <t>Guantes desechables (nitrilo)</t>
  </si>
  <si>
    <t xml:space="preserve">Analisis de suelos </t>
  </si>
  <si>
    <t>Semilla de maíz</t>
  </si>
  <si>
    <t>kg</t>
  </si>
  <si>
    <t>Fertilizantes</t>
  </si>
  <si>
    <t>bultos</t>
  </si>
  <si>
    <t>Insecticida</t>
  </si>
  <si>
    <t>Fungicida</t>
  </si>
  <si>
    <t>Kg</t>
  </si>
  <si>
    <t>Bolsas para ensilaje</t>
  </si>
  <si>
    <t>Clavos</t>
  </si>
  <si>
    <t>Alambre galvanizado</t>
  </si>
  <si>
    <t>Grapas</t>
  </si>
  <si>
    <t>Cal agrícola</t>
  </si>
  <si>
    <t>Bultos</t>
  </si>
  <si>
    <t>Plástico</t>
  </si>
  <si>
    <t>rollos</t>
  </si>
  <si>
    <t>Total insumos</t>
  </si>
  <si>
    <t>Maquinaria y Equipo</t>
  </si>
  <si>
    <t>Termos de Nitrógeno Líquido</t>
  </si>
  <si>
    <t>Termo de descongelación</t>
  </si>
  <si>
    <t>Impulsor para cerca eléctrica (80 km)</t>
  </si>
  <si>
    <t>Cinta de 6 hilos</t>
  </si>
  <si>
    <t>Varilla de cobre 1.8 m</t>
  </si>
  <si>
    <t>Aislador manguera (rollo x 50 mts)</t>
  </si>
  <si>
    <t>Aislador cilíndrico (paquete x 40 unidades)</t>
  </si>
  <si>
    <t>Tensores</t>
  </si>
  <si>
    <t>Varillas aisladas para correr cuerda</t>
  </si>
  <si>
    <t>Pica pastos</t>
  </si>
  <si>
    <t>Bebedero Rotoplasts x 250 lts mas kit de accesorios</t>
  </si>
  <si>
    <t>Tenaza</t>
  </si>
  <si>
    <t>Alicate</t>
  </si>
  <si>
    <t>Martillo</t>
  </si>
  <si>
    <t>machete niquelado 3 canales de 20” con su vaina</t>
  </si>
  <si>
    <t>Lima triangular 6” con cabo plástico</t>
  </si>
  <si>
    <t>Manila ganadera/12 mm</t>
  </si>
  <si>
    <t>metros</t>
  </si>
  <si>
    <t>Lámpara con recarga solar (recargable RJ)</t>
  </si>
  <si>
    <t>Cinta pesa ganado</t>
  </si>
  <si>
    <t>Total Maquinaria y Equipo</t>
  </si>
  <si>
    <t>Asistencia Técnica</t>
  </si>
  <si>
    <t>tecnologo agricola</t>
  </si>
  <si>
    <t>meses</t>
  </si>
  <si>
    <t>pecuario</t>
  </si>
  <si>
    <t>profesional socioempresarial</t>
  </si>
  <si>
    <t>Materiales, refrigerios y movilizacion para capacitaciones tecnico productivas y ambientales</t>
  </si>
  <si>
    <t>Taller</t>
  </si>
  <si>
    <t>Total Asistencia Técnica</t>
  </si>
  <si>
    <t>Plan ambiental</t>
  </si>
  <si>
    <t xml:space="preserve">Programa manejo integral de residuos solidos </t>
  </si>
  <si>
    <t>Programa uso eficiente y ahorro del agua</t>
  </si>
  <si>
    <t>Programa capacitación en Buenas Prácticas Ganaderas</t>
  </si>
  <si>
    <t>Total Plan ambiental</t>
  </si>
  <si>
    <t>Plan social</t>
  </si>
  <si>
    <t xml:space="preserve">Taller sobre trabajo en grupo y cohesión. </t>
  </si>
  <si>
    <t>Taller sobre comunicación asertiva y roles</t>
  </si>
  <si>
    <t>Taller de  asociatividad, fortalecimiento organizativo y empresarial</t>
  </si>
  <si>
    <t>Intercambio de experiencias productivas con otras organizaciones.</t>
  </si>
  <si>
    <t>Total Plan social</t>
  </si>
  <si>
    <t>Comercializacion</t>
  </si>
  <si>
    <t>Participación en ferias ganaderas</t>
  </si>
  <si>
    <t xml:space="preserve">Elaboración de un plan de negocios </t>
  </si>
  <si>
    <t>Promoción y marketing</t>
  </si>
  <si>
    <t>Total Comercializacion</t>
  </si>
  <si>
    <t>Total Costos Directos</t>
  </si>
  <si>
    <t>Nota</t>
  </si>
  <si>
    <t>El presupuesto corresponde al valor del proyecto estructurado.</t>
  </si>
  <si>
    <t> La ART financiará el valor del costo directo ajustado con el IPC 2020 (1.61%) y el costo de implementación fue recalculado de manera global para los  9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</si>
</sst>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_-"/>
    <numFmt numFmtId="165" formatCode="_-* #,##0_-;\-* #,##0_-;_-* &quot;-&quot;_-;_-@_-"/>
    <numFmt numFmtId="166" formatCode="_-* #,##0_-;\-* #,##0_-;_-* &quot;-&quot;??_-;_-@"/>
    <numFmt numFmtId="167" formatCode="_-&quot;$&quot;* #,##0_-;\-&quot;$&quot;* #,##0_-;_-&quot;$&quot;* &quot;-&quot;??_-;_-@"/>
  </numFmts>
  <fonts count="9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 Narrow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2" fillId="0" borderId="3" xfId="0" applyFont="1" applyBorder="1"/>
    <xf numFmtId="0" fontId="6" fillId="6" borderId="7" xfId="0" applyFont="1" applyFill="1" applyBorder="1"/>
    <xf numFmtId="0" fontId="0" fillId="6" borderId="7" xfId="0" applyFill="1" applyBorder="1"/>
    <xf numFmtId="164" fontId="0" fillId="6" borderId="7" xfId="0" applyNumberFormat="1" applyFill="1" applyBorder="1"/>
    <xf numFmtId="0" fontId="0" fillId="0" borderId="7" xfId="0" applyBorder="1"/>
    <xf numFmtId="164" fontId="0" fillId="0" borderId="7" xfId="0" applyNumberFormat="1" applyBorder="1"/>
    <xf numFmtId="164" fontId="6" fillId="6" borderId="7" xfId="0" applyNumberFormat="1" applyFont="1" applyFill="1" applyBorder="1"/>
    <xf numFmtId="0" fontId="6" fillId="0" borderId="7" xfId="0" applyFont="1" applyBorder="1"/>
    <xf numFmtId="165" fontId="0" fillId="6" borderId="7" xfId="0" applyNumberFormat="1" applyFill="1" applyBorder="1"/>
    <xf numFmtId="0" fontId="7" fillId="7" borderId="7" xfId="0" applyFont="1" applyFill="1" applyBorder="1"/>
    <xf numFmtId="164" fontId="7" fillId="7" borderId="7" xfId="0" applyNumberFormat="1" applyFont="1" applyFill="1" applyBorder="1"/>
    <xf numFmtId="0" fontId="0" fillId="2" borderId="3" xfId="0" applyFont="1" applyFill="1" applyBorder="1" applyAlignment="1">
      <alignment vertical="center" wrapText="1"/>
    </xf>
    <xf numFmtId="0" fontId="0" fillId="2" borderId="3" xfId="0" applyFont="1" applyFill="1" applyBorder="1"/>
    <xf numFmtId="0" fontId="2" fillId="0" borderId="3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164" fontId="0" fillId="0" borderId="7" xfId="0" applyNumberFormat="1" applyFill="1" applyBorder="1"/>
    <xf numFmtId="0" fontId="0" fillId="2" borderId="16" xfId="0" applyFont="1" applyFill="1" applyBorder="1"/>
    <xf numFmtId="0" fontId="0" fillId="2" borderId="3" xfId="0" applyFont="1" applyFill="1" applyBorder="1" applyAlignment="1">
      <alignment horizontal="left"/>
    </xf>
    <xf numFmtId="166" fontId="0" fillId="2" borderId="3" xfId="0" applyNumberFormat="1" applyFont="1" applyFill="1" applyBorder="1"/>
    <xf numFmtId="167" fontId="0" fillId="2" borderId="3" xfId="0" applyNumberFormat="1" applyFont="1" applyFill="1" applyBorder="1"/>
    <xf numFmtId="0" fontId="0" fillId="2" borderId="17" xfId="0" applyFont="1" applyFill="1" applyBorder="1"/>
    <xf numFmtId="0" fontId="4" fillId="0" borderId="16" xfId="0" applyFont="1" applyFill="1" applyBorder="1" applyAlignment="1">
      <alignment horizontal="left" vertical="center"/>
    </xf>
    <xf numFmtId="0" fontId="2" fillId="0" borderId="17" xfId="0" applyFont="1" applyBorder="1"/>
    <xf numFmtId="0" fontId="0" fillId="0" borderId="3" xfId="0" applyFont="1" applyBorder="1" applyAlignment="1"/>
    <xf numFmtId="164" fontId="0" fillId="6" borderId="19" xfId="0" applyNumberFormat="1" applyFill="1" applyBorder="1"/>
    <xf numFmtId="164" fontId="0" fillId="0" borderId="19" xfId="0" applyNumberFormat="1" applyBorder="1"/>
    <xf numFmtId="164" fontId="6" fillId="6" borderId="19" xfId="0" applyNumberFormat="1" applyFont="1" applyFill="1" applyBorder="1"/>
    <xf numFmtId="0" fontId="0" fillId="6" borderId="19" xfId="0" applyFill="1" applyBorder="1"/>
    <xf numFmtId="0" fontId="0" fillId="0" borderId="19" xfId="0" applyBorder="1"/>
    <xf numFmtId="165" fontId="0" fillId="6" borderId="19" xfId="0" applyNumberFormat="1" applyFill="1" applyBorder="1"/>
    <xf numFmtId="164" fontId="7" fillId="7" borderId="19" xfId="0" applyNumberFormat="1" applyFont="1" applyFill="1" applyBorder="1"/>
    <xf numFmtId="0" fontId="4" fillId="0" borderId="20" xfId="0" applyFont="1" applyFill="1" applyBorder="1" applyAlignment="1">
      <alignment horizontal="left" vertical="center"/>
    </xf>
    <xf numFmtId="0" fontId="2" fillId="0" borderId="21" xfId="0" applyFont="1" applyFill="1" applyBorder="1"/>
    <xf numFmtId="0" fontId="5" fillId="0" borderId="21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2" borderId="0" xfId="0" applyFill="1"/>
    <xf numFmtId="0" fontId="8" fillId="8" borderId="0" xfId="0" applyFont="1" applyFill="1"/>
    <xf numFmtId="0" fontId="2" fillId="0" borderId="9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0" fillId="2" borderId="3" xfId="0" applyFont="1" applyFill="1" applyBorder="1" applyAlignment="1">
      <alignment horizontal="center" vertical="center"/>
    </xf>
    <xf numFmtId="0" fontId="2" fillId="0" borderId="14" xfId="0" applyFont="1" applyBorder="1" applyAlignment="1"/>
    <xf numFmtId="0" fontId="2" fillId="0" borderId="1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15" xfId="0" applyFont="1" applyBorder="1" applyAlignment="1"/>
    <xf numFmtId="0" fontId="2" fillId="0" borderId="4" xfId="0" applyFont="1" applyBorder="1" applyAlignment="1"/>
    <xf numFmtId="0" fontId="5" fillId="4" borderId="6" xfId="0" applyFont="1" applyFill="1" applyBorder="1" applyAlignment="1">
      <alignment horizontal="center" vertical="center" wrapText="1"/>
    </xf>
    <xf numFmtId="0" fontId="2" fillId="0" borderId="1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142875</xdr:colOff>
      <xdr:row>0</xdr:row>
      <xdr:rowOff>28575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5800" y="28575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0</xdr:rowOff>
    </xdr:from>
    <xdr:ext cx="2447925" cy="5810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25" y="0"/>
          <a:ext cx="2447925" cy="5810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zo\GANADERIA\CADENA%20DE%20VALOR%20Los%20Andes%2004.06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Cadena de valor"/>
      <sheetName val="Costo de implementacion"/>
      <sheetName val="Costos de supervisión"/>
    </sheetNames>
    <sheetDataSet>
      <sheetData sheetId="0" refreshError="1"/>
      <sheetData sheetId="1" refreshError="1"/>
      <sheetData sheetId="2">
        <row r="25">
          <cell r="E25">
            <v>0.2326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3"/>
  <sheetViews>
    <sheetView tabSelected="1" topLeftCell="A83" workbookViewId="0">
      <selection activeCell="A89" sqref="A89:XFD91"/>
    </sheetView>
  </sheetViews>
  <sheetFormatPr defaultColWidth="14.42578125" defaultRowHeight="15" customHeight="1"/>
  <cols>
    <col min="1" max="1" width="3.42578125" customWidth="1"/>
    <col min="2" max="2" width="59.28515625" customWidth="1"/>
    <col min="3" max="3" width="18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44"/>
      <c r="B1" s="48"/>
      <c r="C1" s="41" t="s">
        <v>0</v>
      </c>
      <c r="D1" s="49"/>
      <c r="E1" s="49"/>
      <c r="F1" s="49"/>
      <c r="G1" s="49"/>
      <c r="H1" s="50"/>
      <c r="I1" s="45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ht="23.25" customHeight="1">
      <c r="A2" s="52"/>
      <c r="B2" s="53"/>
      <c r="C2" s="42" t="s">
        <v>1</v>
      </c>
      <c r="D2" s="54"/>
      <c r="E2" s="54"/>
      <c r="F2" s="54"/>
      <c r="G2" s="54"/>
      <c r="H2" s="55"/>
      <c r="I2" s="56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29" ht="10.5" customHeight="1">
      <c r="A3" s="17"/>
      <c r="B3" s="13"/>
      <c r="C3" s="18"/>
      <c r="D3" s="13"/>
      <c r="E3" s="19"/>
      <c r="F3" s="20"/>
      <c r="G3" s="13"/>
      <c r="H3" s="13"/>
      <c r="I3" s="21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t="57" customHeight="1">
      <c r="A4" s="43" t="s">
        <v>2</v>
      </c>
      <c r="B4" s="57"/>
      <c r="C4" s="58" t="s">
        <v>3</v>
      </c>
      <c r="D4" s="54"/>
      <c r="E4" s="54"/>
      <c r="F4" s="54"/>
      <c r="G4" s="54"/>
      <c r="H4" s="54"/>
      <c r="I4" s="59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5" customHeight="1">
      <c r="A5" s="22"/>
      <c r="B5" s="14"/>
      <c r="C5" s="15"/>
      <c r="D5" s="1"/>
      <c r="E5" s="1"/>
      <c r="F5" s="1"/>
      <c r="G5" s="1"/>
      <c r="H5" s="1"/>
      <c r="I5" s="23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15" customHeight="1">
      <c r="A6" s="22"/>
      <c r="B6" s="37" t="s">
        <v>4</v>
      </c>
      <c r="C6" s="37" t="s">
        <v>5</v>
      </c>
      <c r="D6" s="38" t="s">
        <v>6</v>
      </c>
      <c r="E6" s="37" t="s">
        <v>7</v>
      </c>
      <c r="F6" s="37" t="s">
        <v>8</v>
      </c>
      <c r="G6" s="39"/>
      <c r="H6" s="37" t="s">
        <v>9</v>
      </c>
      <c r="I6" s="40" t="s">
        <v>10</v>
      </c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15" customHeight="1">
      <c r="A7" s="22"/>
      <c r="B7" s="2" t="s">
        <v>11</v>
      </c>
      <c r="C7" s="3"/>
      <c r="D7" s="3"/>
      <c r="E7" s="4"/>
      <c r="F7" s="4"/>
      <c r="G7" s="24"/>
      <c r="H7" s="4"/>
      <c r="I7" s="25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15" customHeight="1">
      <c r="A8" s="22"/>
      <c r="B8" s="5" t="s">
        <v>12</v>
      </c>
      <c r="C8" s="5" t="s">
        <v>13</v>
      </c>
      <c r="D8" s="5">
        <v>800</v>
      </c>
      <c r="E8" s="6">
        <v>40000</v>
      </c>
      <c r="F8" s="16">
        <f>+D8*E8</f>
        <v>32000000</v>
      </c>
      <c r="G8" s="24"/>
      <c r="H8" s="6"/>
      <c r="I8" s="26">
        <f t="shared" ref="I8:I13" si="0">+F8</f>
        <v>32000000</v>
      </c>
      <c r="J8" s="12"/>
      <c r="K8" s="12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ht="15" customHeight="1">
      <c r="A9" s="22"/>
      <c r="B9" s="5" t="s">
        <v>14</v>
      </c>
      <c r="C9" s="5" t="s">
        <v>13</v>
      </c>
      <c r="D9" s="5">
        <v>700</v>
      </c>
      <c r="E9" s="6">
        <v>40000</v>
      </c>
      <c r="F9" s="16">
        <f t="shared" ref="F9:F13" si="1">+D9*E9</f>
        <v>28000000</v>
      </c>
      <c r="G9" s="24"/>
      <c r="H9" s="6"/>
      <c r="I9" s="26">
        <f t="shared" si="0"/>
        <v>28000000</v>
      </c>
      <c r="J9" s="12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15" customHeight="1">
      <c r="A10" s="22"/>
      <c r="B10" s="5" t="s">
        <v>15</v>
      </c>
      <c r="C10" s="5" t="s">
        <v>13</v>
      </c>
      <c r="D10" s="5">
        <v>600</v>
      </c>
      <c r="E10" s="6">
        <v>40000</v>
      </c>
      <c r="F10" s="16">
        <f t="shared" si="1"/>
        <v>24000000</v>
      </c>
      <c r="G10" s="24"/>
      <c r="H10" s="6"/>
      <c r="I10" s="26">
        <f t="shared" si="0"/>
        <v>24000000</v>
      </c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15" customHeight="1">
      <c r="A11" s="22"/>
      <c r="B11" s="5" t="s">
        <v>16</v>
      </c>
      <c r="C11" s="5" t="s">
        <v>13</v>
      </c>
      <c r="D11" s="5">
        <v>500</v>
      </c>
      <c r="E11" s="6">
        <v>40000</v>
      </c>
      <c r="F11" s="16">
        <f t="shared" si="1"/>
        <v>20000000</v>
      </c>
      <c r="G11" s="24"/>
      <c r="H11" s="6"/>
      <c r="I11" s="26">
        <f t="shared" si="0"/>
        <v>20000000</v>
      </c>
      <c r="J11" s="12"/>
      <c r="K11" s="12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" customHeight="1">
      <c r="A12" s="22"/>
      <c r="B12" s="5" t="s">
        <v>17</v>
      </c>
      <c r="C12" s="5" t="s">
        <v>13</v>
      </c>
      <c r="D12" s="5">
        <v>400</v>
      </c>
      <c r="E12" s="6">
        <v>40000</v>
      </c>
      <c r="F12" s="16">
        <f t="shared" si="1"/>
        <v>16000000</v>
      </c>
      <c r="G12" s="24"/>
      <c r="H12" s="6"/>
      <c r="I12" s="26">
        <f t="shared" si="0"/>
        <v>16000000</v>
      </c>
      <c r="J12" s="12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5" customHeight="1">
      <c r="A13" s="22"/>
      <c r="B13" s="5" t="s">
        <v>18</v>
      </c>
      <c r="C13" s="5" t="s">
        <v>13</v>
      </c>
      <c r="D13" s="5">
        <v>700</v>
      </c>
      <c r="E13" s="6">
        <v>40000</v>
      </c>
      <c r="F13" s="16">
        <f t="shared" si="1"/>
        <v>28000000</v>
      </c>
      <c r="G13" s="24"/>
      <c r="H13" s="6"/>
      <c r="I13" s="26">
        <f t="shared" si="0"/>
        <v>28000000</v>
      </c>
      <c r="J13" s="12"/>
      <c r="K13" s="12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t="15" customHeight="1">
      <c r="A14" s="22"/>
      <c r="B14" s="2" t="s">
        <v>19</v>
      </c>
      <c r="C14" s="2"/>
      <c r="D14" s="2"/>
      <c r="E14" s="2"/>
      <c r="F14" s="7">
        <f>SUM(F7:F13)</f>
        <v>148000000</v>
      </c>
      <c r="G14" s="24"/>
      <c r="H14" s="7">
        <f>SUM(H7:H13)</f>
        <v>0</v>
      </c>
      <c r="I14" s="27">
        <f>SUM(I7:I13)</f>
        <v>148000000</v>
      </c>
      <c r="J14" s="12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ht="15" customHeight="1">
      <c r="A15" s="22"/>
      <c r="B15" s="2" t="s">
        <v>20</v>
      </c>
      <c r="C15" s="3"/>
      <c r="D15" s="3"/>
      <c r="E15" s="3"/>
      <c r="F15" s="4"/>
      <c r="G15" s="24"/>
      <c r="H15" s="4"/>
      <c r="I15" s="28"/>
      <c r="J15" s="12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ht="15" customHeight="1">
      <c r="A16" s="22"/>
      <c r="B16" s="5" t="s">
        <v>21</v>
      </c>
      <c r="C16" s="5" t="s">
        <v>22</v>
      </c>
      <c r="D16" s="5">
        <v>400</v>
      </c>
      <c r="E16" s="6">
        <v>117500</v>
      </c>
      <c r="F16" s="16">
        <f t="shared" ref="F16:F40" si="2">+D16*E16</f>
        <v>47000000</v>
      </c>
      <c r="G16" s="24"/>
      <c r="H16" s="16">
        <f t="shared" ref="H16:H40" si="3">+F16</f>
        <v>47000000</v>
      </c>
      <c r="I16" s="29"/>
      <c r="J16" s="12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ht="15" customHeight="1">
      <c r="A17" s="22"/>
      <c r="B17" s="5" t="s">
        <v>23</v>
      </c>
      <c r="C17" s="5" t="s">
        <v>24</v>
      </c>
      <c r="D17" s="5">
        <v>80</v>
      </c>
      <c r="E17" s="6">
        <v>62000</v>
      </c>
      <c r="F17" s="16">
        <f t="shared" si="2"/>
        <v>4960000</v>
      </c>
      <c r="G17" s="24"/>
      <c r="H17" s="16">
        <f t="shared" si="3"/>
        <v>4960000</v>
      </c>
      <c r="I17" s="29"/>
      <c r="J17" s="12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t="15" customHeight="1">
      <c r="A18" s="22"/>
      <c r="B18" s="5" t="s">
        <v>25</v>
      </c>
      <c r="C18" s="5" t="s">
        <v>26</v>
      </c>
      <c r="D18" s="5">
        <v>80</v>
      </c>
      <c r="E18" s="6">
        <v>55000</v>
      </c>
      <c r="F18" s="16">
        <f t="shared" si="2"/>
        <v>4400000</v>
      </c>
      <c r="G18" s="24"/>
      <c r="H18" s="16">
        <f t="shared" si="3"/>
        <v>4400000</v>
      </c>
      <c r="I18" s="29"/>
      <c r="J18" s="12"/>
      <c r="K18" s="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ht="15" customHeight="1">
      <c r="A19" s="22"/>
      <c r="B19" s="5" t="s">
        <v>27</v>
      </c>
      <c r="C19" s="5" t="s">
        <v>28</v>
      </c>
      <c r="D19" s="5">
        <v>400</v>
      </c>
      <c r="E19" s="6">
        <v>27000</v>
      </c>
      <c r="F19" s="16">
        <f t="shared" si="2"/>
        <v>10800000</v>
      </c>
      <c r="G19" s="24"/>
      <c r="H19" s="16">
        <f t="shared" si="3"/>
        <v>10800000</v>
      </c>
      <c r="I19" s="29"/>
      <c r="J19" s="12"/>
      <c r="K19" s="1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ht="15" customHeight="1">
      <c r="A20" s="22"/>
      <c r="B20" s="5" t="s">
        <v>29</v>
      </c>
      <c r="C20" s="5" t="s">
        <v>28</v>
      </c>
      <c r="D20" s="5">
        <v>1000</v>
      </c>
      <c r="E20" s="6">
        <v>400</v>
      </c>
      <c r="F20" s="16">
        <f t="shared" si="2"/>
        <v>400000</v>
      </c>
      <c r="G20" s="24"/>
      <c r="H20" s="16">
        <f t="shared" si="3"/>
        <v>400000</v>
      </c>
      <c r="I20" s="29"/>
      <c r="J20" s="12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ht="15" customHeight="1">
      <c r="A21" s="22"/>
      <c r="B21" s="5" t="s">
        <v>30</v>
      </c>
      <c r="C21" s="5" t="s">
        <v>28</v>
      </c>
      <c r="D21" s="5">
        <v>400</v>
      </c>
      <c r="E21" s="6">
        <v>1000</v>
      </c>
      <c r="F21" s="16">
        <f t="shared" si="2"/>
        <v>400000</v>
      </c>
      <c r="G21" s="24"/>
      <c r="H21" s="16">
        <f t="shared" si="3"/>
        <v>400000</v>
      </c>
      <c r="I21" s="29"/>
      <c r="J21" s="12"/>
      <c r="K21" s="12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ht="15" customHeight="1">
      <c r="A22" s="22"/>
      <c r="B22" s="5" t="s">
        <v>31</v>
      </c>
      <c r="C22" s="5" t="s">
        <v>28</v>
      </c>
      <c r="D22" s="5">
        <v>400</v>
      </c>
      <c r="E22" s="6">
        <v>50000</v>
      </c>
      <c r="F22" s="16">
        <f t="shared" si="2"/>
        <v>20000000</v>
      </c>
      <c r="G22" s="24"/>
      <c r="H22" s="16">
        <f t="shared" si="3"/>
        <v>20000000</v>
      </c>
      <c r="I22" s="29"/>
      <c r="J22" s="12"/>
      <c r="K22" s="1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15" customHeight="1">
      <c r="A23" s="22"/>
      <c r="B23" s="5" t="s">
        <v>32</v>
      </c>
      <c r="C23" s="5" t="s">
        <v>28</v>
      </c>
      <c r="D23" s="5">
        <v>5</v>
      </c>
      <c r="E23" s="6">
        <v>13400</v>
      </c>
      <c r="F23" s="16">
        <f t="shared" si="2"/>
        <v>67000</v>
      </c>
      <c r="G23" s="24"/>
      <c r="H23" s="16">
        <f t="shared" si="3"/>
        <v>67000</v>
      </c>
      <c r="I23" s="29"/>
      <c r="J23" s="12"/>
      <c r="K23" s="12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ht="15" customHeight="1">
      <c r="A24" s="22"/>
      <c r="B24" s="5" t="s">
        <v>33</v>
      </c>
      <c r="C24" s="5" t="s">
        <v>28</v>
      </c>
      <c r="D24" s="5">
        <v>5</v>
      </c>
      <c r="E24" s="6">
        <v>52000</v>
      </c>
      <c r="F24" s="16">
        <f t="shared" si="2"/>
        <v>260000</v>
      </c>
      <c r="G24" s="24"/>
      <c r="H24" s="16">
        <f t="shared" si="3"/>
        <v>260000</v>
      </c>
      <c r="I24" s="29"/>
      <c r="J24" s="12"/>
      <c r="K24" s="12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ht="15" customHeight="1">
      <c r="A25" s="22"/>
      <c r="B25" s="5" t="s">
        <v>34</v>
      </c>
      <c r="C25" s="5" t="s">
        <v>28</v>
      </c>
      <c r="D25" s="5">
        <v>80</v>
      </c>
      <c r="E25" s="6">
        <v>184000</v>
      </c>
      <c r="F25" s="16">
        <f t="shared" si="2"/>
        <v>14720000</v>
      </c>
      <c r="G25" s="24"/>
      <c r="H25" s="16">
        <f t="shared" si="3"/>
        <v>14720000</v>
      </c>
      <c r="I25" s="29"/>
      <c r="J25" s="12"/>
      <c r="K25" s="12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ht="15" customHeight="1">
      <c r="A26" s="22"/>
      <c r="B26" s="5" t="s">
        <v>35</v>
      </c>
      <c r="C26" s="5" t="s">
        <v>36</v>
      </c>
      <c r="D26" s="5">
        <v>40</v>
      </c>
      <c r="E26" s="6">
        <v>36100</v>
      </c>
      <c r="F26" s="16">
        <f t="shared" si="2"/>
        <v>1444000</v>
      </c>
      <c r="G26" s="24"/>
      <c r="H26" s="16">
        <f t="shared" si="3"/>
        <v>1444000</v>
      </c>
      <c r="I26" s="29"/>
      <c r="J26" s="12"/>
      <c r="K26" s="12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ht="15" customHeight="1">
      <c r="A27" s="22"/>
      <c r="B27" s="5" t="s">
        <v>37</v>
      </c>
      <c r="C27" s="5" t="s">
        <v>36</v>
      </c>
      <c r="D27" s="5">
        <v>40</v>
      </c>
      <c r="E27" s="6">
        <v>9450</v>
      </c>
      <c r="F27" s="16">
        <f t="shared" si="2"/>
        <v>378000</v>
      </c>
      <c r="G27" s="24"/>
      <c r="H27" s="16">
        <f t="shared" si="3"/>
        <v>378000</v>
      </c>
      <c r="I27" s="29"/>
      <c r="J27" s="12"/>
      <c r="K27" s="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5" customHeight="1">
      <c r="A28" s="22"/>
      <c r="B28" s="5" t="s">
        <v>38</v>
      </c>
      <c r="C28" s="5" t="s">
        <v>39</v>
      </c>
      <c r="D28" s="5">
        <v>80</v>
      </c>
      <c r="E28" s="6">
        <v>10800</v>
      </c>
      <c r="F28" s="16">
        <f t="shared" si="2"/>
        <v>864000</v>
      </c>
      <c r="G28" s="24"/>
      <c r="H28" s="16">
        <f t="shared" si="3"/>
        <v>864000</v>
      </c>
      <c r="I28" s="29"/>
      <c r="J28" s="12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ht="15" customHeight="1">
      <c r="A29" s="22"/>
      <c r="B29" s="5" t="s">
        <v>40</v>
      </c>
      <c r="C29" s="5" t="s">
        <v>39</v>
      </c>
      <c r="D29" s="5">
        <v>80</v>
      </c>
      <c r="E29" s="6">
        <v>19300</v>
      </c>
      <c r="F29" s="16">
        <f t="shared" si="2"/>
        <v>1544000</v>
      </c>
      <c r="G29" s="24"/>
      <c r="H29" s="16">
        <f t="shared" si="3"/>
        <v>1544000</v>
      </c>
      <c r="I29" s="29"/>
      <c r="J29" s="12"/>
      <c r="K29" s="12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ht="15" customHeight="1">
      <c r="A30" s="22"/>
      <c r="B30" s="5" t="s">
        <v>41</v>
      </c>
      <c r="C30" s="5" t="s">
        <v>28</v>
      </c>
      <c r="D30" s="5">
        <v>80</v>
      </c>
      <c r="E30" s="6">
        <v>160000</v>
      </c>
      <c r="F30" s="16">
        <f t="shared" si="2"/>
        <v>12800000</v>
      </c>
      <c r="G30" s="24"/>
      <c r="H30" s="16">
        <f t="shared" si="3"/>
        <v>12800000</v>
      </c>
      <c r="I30" s="29"/>
      <c r="J30" s="12"/>
      <c r="K30" s="12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ht="15" customHeight="1">
      <c r="A31" s="22"/>
      <c r="B31" s="5" t="s">
        <v>42</v>
      </c>
      <c r="C31" s="5" t="s">
        <v>43</v>
      </c>
      <c r="D31" s="5">
        <v>1200</v>
      </c>
      <c r="E31" s="6">
        <v>22500</v>
      </c>
      <c r="F31" s="16">
        <f t="shared" si="2"/>
        <v>27000000</v>
      </c>
      <c r="G31" s="24"/>
      <c r="H31" s="16">
        <f t="shared" si="3"/>
        <v>27000000</v>
      </c>
      <c r="I31" s="29"/>
      <c r="J31" s="12"/>
      <c r="K31" s="1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ht="15" customHeight="1">
      <c r="A32" s="22"/>
      <c r="B32" s="5" t="s">
        <v>44</v>
      </c>
      <c r="C32" s="5" t="s">
        <v>45</v>
      </c>
      <c r="D32" s="5">
        <v>640</v>
      </c>
      <c r="E32" s="6">
        <v>100000</v>
      </c>
      <c r="F32" s="16">
        <f t="shared" si="2"/>
        <v>64000000</v>
      </c>
      <c r="G32" s="24"/>
      <c r="H32" s="16">
        <f t="shared" si="3"/>
        <v>64000000</v>
      </c>
      <c r="I32" s="29"/>
      <c r="J32" s="12"/>
      <c r="K32" s="12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15" customHeight="1">
      <c r="A33" s="22"/>
      <c r="B33" s="5" t="s">
        <v>46</v>
      </c>
      <c r="C33" s="5" t="s">
        <v>36</v>
      </c>
      <c r="D33" s="5">
        <v>80</v>
      </c>
      <c r="E33" s="6">
        <v>40100</v>
      </c>
      <c r="F33" s="16">
        <f t="shared" si="2"/>
        <v>3208000</v>
      </c>
      <c r="G33" s="24"/>
      <c r="H33" s="16">
        <f t="shared" si="3"/>
        <v>3208000</v>
      </c>
      <c r="I33" s="29"/>
      <c r="J33" s="12"/>
      <c r="K33" s="12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5" customHeight="1">
      <c r="A34" s="22"/>
      <c r="B34" s="5" t="s">
        <v>47</v>
      </c>
      <c r="C34" s="5" t="s">
        <v>48</v>
      </c>
      <c r="D34" s="5">
        <v>80</v>
      </c>
      <c r="E34" s="6">
        <v>60400</v>
      </c>
      <c r="F34" s="16">
        <f t="shared" si="2"/>
        <v>4832000</v>
      </c>
      <c r="G34" s="24"/>
      <c r="H34" s="16">
        <f t="shared" si="3"/>
        <v>4832000</v>
      </c>
      <c r="I34" s="29"/>
      <c r="J34" s="12"/>
      <c r="K34" s="12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ht="15" customHeight="1">
      <c r="A35" s="22"/>
      <c r="B35" s="5" t="s">
        <v>49</v>
      </c>
      <c r="C35" s="5" t="s">
        <v>28</v>
      </c>
      <c r="D35" s="5">
        <v>43200</v>
      </c>
      <c r="E35" s="6">
        <v>1000</v>
      </c>
      <c r="F35" s="16">
        <f t="shared" si="2"/>
        <v>43200000</v>
      </c>
      <c r="G35" s="24"/>
      <c r="H35" s="16">
        <f t="shared" si="3"/>
        <v>43200000</v>
      </c>
      <c r="I35" s="29"/>
      <c r="J35" s="12"/>
      <c r="K35" s="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ht="15" customHeight="1">
      <c r="A36" s="22"/>
      <c r="B36" s="5" t="s">
        <v>50</v>
      </c>
      <c r="C36" s="5" t="s">
        <v>48</v>
      </c>
      <c r="D36" s="5">
        <v>160</v>
      </c>
      <c r="E36" s="6">
        <v>7200</v>
      </c>
      <c r="F36" s="16">
        <f t="shared" si="2"/>
        <v>1152000</v>
      </c>
      <c r="G36" s="24"/>
      <c r="H36" s="16">
        <f t="shared" si="3"/>
        <v>1152000</v>
      </c>
      <c r="I36" s="29"/>
      <c r="J36" s="12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ht="15" customHeight="1">
      <c r="A37" s="22"/>
      <c r="B37" s="5" t="s">
        <v>51</v>
      </c>
      <c r="C37" s="5" t="s">
        <v>48</v>
      </c>
      <c r="D37" s="5">
        <v>400</v>
      </c>
      <c r="E37" s="6">
        <v>6200</v>
      </c>
      <c r="F37" s="16">
        <f t="shared" si="2"/>
        <v>2480000</v>
      </c>
      <c r="G37" s="24"/>
      <c r="H37" s="16">
        <f t="shared" si="3"/>
        <v>2480000</v>
      </c>
      <c r="I37" s="29"/>
      <c r="J37" s="12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ht="15" customHeight="1">
      <c r="A38" s="22"/>
      <c r="B38" s="5" t="s">
        <v>52</v>
      </c>
      <c r="C38" s="5" t="s">
        <v>43</v>
      </c>
      <c r="D38" s="5">
        <v>80</v>
      </c>
      <c r="E38" s="6">
        <v>7000</v>
      </c>
      <c r="F38" s="16">
        <f t="shared" si="2"/>
        <v>560000</v>
      </c>
      <c r="G38" s="24"/>
      <c r="H38" s="16">
        <f t="shared" si="3"/>
        <v>560000</v>
      </c>
      <c r="I38" s="29"/>
      <c r="J38" s="12"/>
      <c r="K38" s="12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ht="15" customHeight="1">
      <c r="A39" s="22"/>
      <c r="B39" s="5" t="s">
        <v>53</v>
      </c>
      <c r="C39" s="5" t="s">
        <v>54</v>
      </c>
      <c r="D39" s="5">
        <v>160</v>
      </c>
      <c r="E39" s="6">
        <v>18000</v>
      </c>
      <c r="F39" s="16">
        <f t="shared" si="2"/>
        <v>2880000</v>
      </c>
      <c r="G39" s="24"/>
      <c r="H39" s="16">
        <f t="shared" si="3"/>
        <v>2880000</v>
      </c>
      <c r="I39" s="29"/>
      <c r="J39" s="12"/>
      <c r="K39" s="12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ht="15" customHeight="1">
      <c r="A40" s="22"/>
      <c r="B40" s="5" t="s">
        <v>55</v>
      </c>
      <c r="C40" s="5" t="s">
        <v>56</v>
      </c>
      <c r="D40" s="5">
        <v>80</v>
      </c>
      <c r="E40" s="6">
        <v>465000</v>
      </c>
      <c r="F40" s="16">
        <f t="shared" si="2"/>
        <v>37200000</v>
      </c>
      <c r="G40" s="24"/>
      <c r="H40" s="16">
        <f t="shared" si="3"/>
        <v>37200000</v>
      </c>
      <c r="I40" s="29"/>
      <c r="J40" s="12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ht="15" customHeight="1">
      <c r="A41" s="22"/>
      <c r="B41" s="2" t="s">
        <v>57</v>
      </c>
      <c r="C41" s="2"/>
      <c r="D41" s="2"/>
      <c r="E41" s="2"/>
      <c r="F41" s="7">
        <f>SUM(F16:F40)</f>
        <v>306549000</v>
      </c>
      <c r="G41" s="24"/>
      <c r="H41" s="7">
        <f>SUM(H16:H40)</f>
        <v>306549000</v>
      </c>
      <c r="I41" s="27">
        <f>SUM(I16:I40)</f>
        <v>0</v>
      </c>
      <c r="J41" s="12"/>
      <c r="K41" s="12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ht="15" customHeight="1">
      <c r="A42" s="22"/>
      <c r="B42" s="2" t="s">
        <v>58</v>
      </c>
      <c r="C42" s="3"/>
      <c r="D42" s="3"/>
      <c r="E42" s="4"/>
      <c r="F42" s="9"/>
      <c r="G42" s="24"/>
      <c r="H42" s="9"/>
      <c r="I42" s="30"/>
      <c r="J42" s="12"/>
      <c r="K42" s="12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ht="15" customHeight="1">
      <c r="A43" s="22"/>
      <c r="B43" s="5" t="s">
        <v>59</v>
      </c>
      <c r="C43" s="5" t="s">
        <v>28</v>
      </c>
      <c r="D43" s="5">
        <v>2</v>
      </c>
      <c r="E43" s="6">
        <v>1700000</v>
      </c>
      <c r="F43" s="6">
        <f t="shared" ref="F43:F61" si="4">+D43*E43</f>
        <v>3400000</v>
      </c>
      <c r="G43" s="24"/>
      <c r="H43" s="6">
        <f t="shared" ref="H43:H61" si="5">+F43</f>
        <v>3400000</v>
      </c>
      <c r="I43" s="29"/>
      <c r="J43" s="12"/>
      <c r="K43" s="1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ht="15" customHeight="1">
      <c r="A44" s="22"/>
      <c r="B44" s="5" t="s">
        <v>60</v>
      </c>
      <c r="C44" s="5" t="s">
        <v>28</v>
      </c>
      <c r="D44" s="5">
        <v>2</v>
      </c>
      <c r="E44" s="6">
        <v>80000</v>
      </c>
      <c r="F44" s="6">
        <f t="shared" si="4"/>
        <v>160000</v>
      </c>
      <c r="G44" s="24"/>
      <c r="H44" s="6">
        <f t="shared" si="5"/>
        <v>160000</v>
      </c>
      <c r="I44" s="29"/>
      <c r="J44" s="12"/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ht="15" customHeight="1">
      <c r="A45" s="22"/>
      <c r="B45" s="5" t="s">
        <v>61</v>
      </c>
      <c r="C45" s="5" t="s">
        <v>28</v>
      </c>
      <c r="D45" s="5">
        <v>80</v>
      </c>
      <c r="E45" s="6">
        <v>182000</v>
      </c>
      <c r="F45" s="16">
        <f t="shared" si="4"/>
        <v>14560000</v>
      </c>
      <c r="G45" s="24"/>
      <c r="H45" s="6">
        <f t="shared" si="5"/>
        <v>14560000</v>
      </c>
      <c r="I45" s="29"/>
      <c r="J45" s="12"/>
      <c r="K45" s="12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5" customHeight="1">
      <c r="A46" s="22"/>
      <c r="B46" s="5" t="s">
        <v>62</v>
      </c>
      <c r="C46" s="5" t="s">
        <v>56</v>
      </c>
      <c r="D46" s="5">
        <v>80</v>
      </c>
      <c r="E46" s="6">
        <v>86300</v>
      </c>
      <c r="F46" s="16">
        <f t="shared" si="4"/>
        <v>6904000</v>
      </c>
      <c r="G46" s="24"/>
      <c r="H46" s="6">
        <f t="shared" si="5"/>
        <v>6904000</v>
      </c>
      <c r="I46" s="29"/>
      <c r="J46" s="12"/>
      <c r="K46" s="1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5" customHeight="1">
      <c r="A47" s="22"/>
      <c r="B47" s="5" t="s">
        <v>63</v>
      </c>
      <c r="C47" s="5" t="s">
        <v>28</v>
      </c>
      <c r="D47" s="5">
        <v>80</v>
      </c>
      <c r="E47" s="6">
        <v>21400</v>
      </c>
      <c r="F47" s="16">
        <f t="shared" si="4"/>
        <v>1712000</v>
      </c>
      <c r="G47" s="24"/>
      <c r="H47" s="6">
        <f t="shared" si="5"/>
        <v>1712000</v>
      </c>
      <c r="I47" s="29"/>
      <c r="J47" s="12"/>
      <c r="K47" s="12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5" customHeight="1">
      <c r="A48" s="22"/>
      <c r="B48" s="5" t="s">
        <v>64</v>
      </c>
      <c r="C48" s="5" t="s">
        <v>28</v>
      </c>
      <c r="D48" s="5">
        <v>80</v>
      </c>
      <c r="E48" s="6">
        <v>20600</v>
      </c>
      <c r="F48" s="16">
        <f t="shared" si="4"/>
        <v>1648000</v>
      </c>
      <c r="G48" s="24"/>
      <c r="H48" s="6">
        <f t="shared" si="5"/>
        <v>1648000</v>
      </c>
      <c r="I48" s="29"/>
      <c r="J48" s="12"/>
      <c r="K48" s="12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ht="15" customHeight="1">
      <c r="A49" s="22"/>
      <c r="B49" s="5" t="s">
        <v>65</v>
      </c>
      <c r="C49" s="5" t="s">
        <v>28</v>
      </c>
      <c r="D49" s="5">
        <v>80</v>
      </c>
      <c r="E49" s="6">
        <v>27900</v>
      </c>
      <c r="F49" s="16">
        <f t="shared" si="4"/>
        <v>2232000</v>
      </c>
      <c r="G49" s="24"/>
      <c r="H49" s="6">
        <f t="shared" si="5"/>
        <v>2232000</v>
      </c>
      <c r="I49" s="29"/>
      <c r="J49" s="12"/>
      <c r="K49" s="12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ht="15" customHeight="1">
      <c r="A50" s="22"/>
      <c r="B50" s="5" t="s">
        <v>66</v>
      </c>
      <c r="C50" s="5" t="s">
        <v>28</v>
      </c>
      <c r="D50" s="5">
        <v>400</v>
      </c>
      <c r="E50" s="6">
        <v>5300</v>
      </c>
      <c r="F50" s="16">
        <f t="shared" si="4"/>
        <v>2120000</v>
      </c>
      <c r="G50" s="24"/>
      <c r="H50" s="6">
        <f t="shared" si="5"/>
        <v>2120000</v>
      </c>
      <c r="I50" s="29"/>
      <c r="J50" s="12"/>
      <c r="K50" s="12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ht="15" customHeight="1">
      <c r="A51" s="22"/>
      <c r="B51" s="5" t="s">
        <v>67</v>
      </c>
      <c r="C51" s="5" t="s">
        <v>28</v>
      </c>
      <c r="D51" s="5">
        <v>400</v>
      </c>
      <c r="E51" s="6">
        <v>6100</v>
      </c>
      <c r="F51" s="6">
        <f t="shared" si="4"/>
        <v>2440000</v>
      </c>
      <c r="G51" s="24"/>
      <c r="H51" s="6">
        <f t="shared" si="5"/>
        <v>2440000</v>
      </c>
      <c r="I51" s="29"/>
      <c r="J51" s="12"/>
      <c r="K51" s="12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ht="15" customHeight="1">
      <c r="A52" s="22"/>
      <c r="B52" s="5" t="s">
        <v>68</v>
      </c>
      <c r="C52" s="5" t="s">
        <v>28</v>
      </c>
      <c r="D52" s="5">
        <v>80</v>
      </c>
      <c r="E52" s="6">
        <v>1020000</v>
      </c>
      <c r="F52" s="6">
        <f t="shared" si="4"/>
        <v>81600000</v>
      </c>
      <c r="G52" s="24"/>
      <c r="H52" s="6">
        <f t="shared" si="5"/>
        <v>81600000</v>
      </c>
      <c r="I52" s="29"/>
      <c r="J52" s="12"/>
      <c r="K52" s="1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ht="15" customHeight="1">
      <c r="A53" s="22"/>
      <c r="B53" s="5" t="s">
        <v>69</v>
      </c>
      <c r="C53" s="5" t="s">
        <v>28</v>
      </c>
      <c r="D53" s="5">
        <v>160</v>
      </c>
      <c r="E53" s="6">
        <v>350000</v>
      </c>
      <c r="F53" s="6">
        <f t="shared" si="4"/>
        <v>56000000</v>
      </c>
      <c r="G53" s="24"/>
      <c r="H53" s="6">
        <f t="shared" si="5"/>
        <v>56000000</v>
      </c>
      <c r="I53" s="29"/>
      <c r="J53" s="12"/>
      <c r="K53" s="12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ht="15" customHeight="1">
      <c r="A54" s="22"/>
      <c r="B54" s="5" t="s">
        <v>70</v>
      </c>
      <c r="C54" s="5" t="s">
        <v>28</v>
      </c>
      <c r="D54" s="5">
        <v>80</v>
      </c>
      <c r="E54" s="6">
        <v>30800</v>
      </c>
      <c r="F54" s="6">
        <f t="shared" si="4"/>
        <v>2464000</v>
      </c>
      <c r="G54" s="24"/>
      <c r="H54" s="6">
        <f t="shared" si="5"/>
        <v>2464000</v>
      </c>
      <c r="I54" s="29"/>
      <c r="J54" s="12"/>
      <c r="K54" s="12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5" customHeight="1">
      <c r="A55" s="22"/>
      <c r="B55" s="5" t="s">
        <v>71</v>
      </c>
      <c r="C55" s="5" t="s">
        <v>5</v>
      </c>
      <c r="D55" s="5">
        <v>80</v>
      </c>
      <c r="E55" s="6">
        <v>15000</v>
      </c>
      <c r="F55" s="6">
        <f t="shared" si="4"/>
        <v>1200000</v>
      </c>
      <c r="G55" s="24"/>
      <c r="H55" s="6">
        <f t="shared" si="5"/>
        <v>1200000</v>
      </c>
      <c r="I55" s="29"/>
      <c r="J55" s="12"/>
      <c r="K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ht="15" customHeight="1">
      <c r="A56" s="22"/>
      <c r="B56" s="5" t="s">
        <v>72</v>
      </c>
      <c r="C56" s="5" t="s">
        <v>28</v>
      </c>
      <c r="D56" s="5">
        <v>80</v>
      </c>
      <c r="E56" s="6">
        <v>15400</v>
      </c>
      <c r="F56" s="6">
        <f t="shared" si="4"/>
        <v>1232000</v>
      </c>
      <c r="G56" s="24"/>
      <c r="H56" s="6">
        <f t="shared" si="5"/>
        <v>1232000</v>
      </c>
      <c r="I56" s="29"/>
      <c r="J56" s="12"/>
      <c r="K56" s="1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ht="15" customHeight="1">
      <c r="A57" s="22"/>
      <c r="B57" s="5" t="s">
        <v>73</v>
      </c>
      <c r="C57" s="5" t="s">
        <v>28</v>
      </c>
      <c r="D57" s="5">
        <v>80</v>
      </c>
      <c r="E57" s="6">
        <v>16800</v>
      </c>
      <c r="F57" s="6">
        <f t="shared" si="4"/>
        <v>1344000</v>
      </c>
      <c r="G57" s="24"/>
      <c r="H57" s="6">
        <f t="shared" si="5"/>
        <v>1344000</v>
      </c>
      <c r="I57" s="29"/>
      <c r="J57" s="12"/>
      <c r="K57" s="12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ht="15" customHeight="1">
      <c r="A58" s="22"/>
      <c r="B58" s="5" t="s">
        <v>74</v>
      </c>
      <c r="C58" s="5" t="s">
        <v>28</v>
      </c>
      <c r="D58" s="5">
        <v>80</v>
      </c>
      <c r="E58" s="6">
        <v>3100</v>
      </c>
      <c r="F58" s="6">
        <f t="shared" si="4"/>
        <v>248000</v>
      </c>
      <c r="G58" s="24"/>
      <c r="H58" s="6">
        <f t="shared" si="5"/>
        <v>248000</v>
      </c>
      <c r="I58" s="29"/>
      <c r="J58" s="12"/>
      <c r="K58" s="12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ht="15" customHeight="1">
      <c r="A59" s="22"/>
      <c r="B59" s="5" t="s">
        <v>75</v>
      </c>
      <c r="C59" s="5" t="s">
        <v>76</v>
      </c>
      <c r="D59" s="5">
        <v>2400</v>
      </c>
      <c r="E59" s="6">
        <v>1900</v>
      </c>
      <c r="F59" s="6">
        <f t="shared" si="4"/>
        <v>4560000</v>
      </c>
      <c r="G59" s="24"/>
      <c r="H59" s="6">
        <f t="shared" si="5"/>
        <v>4560000</v>
      </c>
      <c r="I59" s="29"/>
      <c r="J59" s="12"/>
      <c r="K59" s="12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ht="15" customHeight="1">
      <c r="A60" s="22"/>
      <c r="B60" s="5" t="s">
        <v>77</v>
      </c>
      <c r="C60" s="5" t="s">
        <v>28</v>
      </c>
      <c r="D60" s="5">
        <v>80</v>
      </c>
      <c r="E60" s="6">
        <v>46000</v>
      </c>
      <c r="F60" s="6">
        <f t="shared" si="4"/>
        <v>3680000</v>
      </c>
      <c r="G60" s="24"/>
      <c r="H60" s="6">
        <f t="shared" si="5"/>
        <v>3680000</v>
      </c>
      <c r="I60" s="29"/>
      <c r="J60" s="12"/>
      <c r="K60" s="12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ht="15" customHeight="1">
      <c r="A61" s="22"/>
      <c r="B61" s="5" t="s">
        <v>78</v>
      </c>
      <c r="C61" s="5" t="s">
        <v>5</v>
      </c>
      <c r="D61" s="5">
        <v>80</v>
      </c>
      <c r="E61" s="6">
        <v>25000</v>
      </c>
      <c r="F61" s="6">
        <f t="shared" si="4"/>
        <v>2000000</v>
      </c>
      <c r="G61" s="24"/>
      <c r="H61" s="6">
        <f t="shared" si="5"/>
        <v>2000000</v>
      </c>
      <c r="I61" s="29"/>
      <c r="J61" s="12"/>
      <c r="K61" s="12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ht="15" customHeight="1">
      <c r="A62" s="22"/>
      <c r="B62" s="2" t="s">
        <v>79</v>
      </c>
      <c r="C62" s="3"/>
      <c r="D62" s="3"/>
      <c r="E62" s="3"/>
      <c r="F62" s="7">
        <f>SUM(F43:F61)</f>
        <v>189504000</v>
      </c>
      <c r="G62" s="24"/>
      <c r="H62" s="7">
        <f>SUM(H43:H61)</f>
        <v>189504000</v>
      </c>
      <c r="I62" s="27">
        <f>SUM(I43:I61)</f>
        <v>0</v>
      </c>
      <c r="J62" s="12"/>
      <c r="K62" s="12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ht="15" customHeight="1">
      <c r="A63" s="22"/>
      <c r="B63" s="8" t="s">
        <v>80</v>
      </c>
      <c r="C63" s="5"/>
      <c r="D63" s="5"/>
      <c r="E63" s="5"/>
      <c r="F63" s="6"/>
      <c r="G63" s="24"/>
      <c r="H63" s="6"/>
      <c r="I63" s="29"/>
      <c r="J63" s="12"/>
      <c r="K63" s="12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ht="15" customHeight="1">
      <c r="A64" s="22"/>
      <c r="B64" s="5" t="s">
        <v>81</v>
      </c>
      <c r="C64" s="5" t="s">
        <v>82</v>
      </c>
      <c r="D64" s="5">
        <v>12</v>
      </c>
      <c r="E64" s="6">
        <v>2500000</v>
      </c>
      <c r="F64" s="6">
        <f t="shared" ref="F64:F70" si="6">+D64*E64</f>
        <v>30000000</v>
      </c>
      <c r="G64" s="24"/>
      <c r="H64" s="6">
        <f t="shared" ref="H64:H70" si="7">+F64</f>
        <v>30000000</v>
      </c>
      <c r="I64" s="29"/>
      <c r="J64" s="12"/>
      <c r="K64" s="12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ht="15" customHeight="1">
      <c r="A65" s="22"/>
      <c r="B65" s="5" t="s">
        <v>81</v>
      </c>
      <c r="C65" s="5" t="s">
        <v>82</v>
      </c>
      <c r="D65" s="5">
        <v>12</v>
      </c>
      <c r="E65" s="6">
        <v>2500000</v>
      </c>
      <c r="F65" s="6">
        <f t="shared" si="6"/>
        <v>30000000</v>
      </c>
      <c r="G65" s="24"/>
      <c r="H65" s="6">
        <f t="shared" si="7"/>
        <v>30000000</v>
      </c>
      <c r="I65" s="29"/>
      <c r="J65" s="12"/>
      <c r="K65" s="12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ht="15" customHeight="1">
      <c r="A66" s="22"/>
      <c r="B66" s="5" t="s">
        <v>83</v>
      </c>
      <c r="C66" s="5" t="s">
        <v>82</v>
      </c>
      <c r="D66" s="5">
        <v>12</v>
      </c>
      <c r="E66" s="6">
        <v>3400000</v>
      </c>
      <c r="F66" s="6">
        <f t="shared" si="6"/>
        <v>40800000</v>
      </c>
      <c r="G66" s="24"/>
      <c r="H66" s="6">
        <f t="shared" si="7"/>
        <v>40800000</v>
      </c>
      <c r="I66" s="29"/>
      <c r="J66" s="12"/>
      <c r="K66" s="12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ht="15" customHeight="1">
      <c r="A67" s="22"/>
      <c r="B67" s="5" t="s">
        <v>83</v>
      </c>
      <c r="C67" s="5" t="s">
        <v>82</v>
      </c>
      <c r="D67" s="5">
        <v>12</v>
      </c>
      <c r="E67" s="6">
        <v>3400000</v>
      </c>
      <c r="F67" s="6">
        <f t="shared" si="6"/>
        <v>40800000</v>
      </c>
      <c r="G67" s="24"/>
      <c r="H67" s="6">
        <f t="shared" si="7"/>
        <v>40800000</v>
      </c>
      <c r="I67" s="29"/>
      <c r="J67" s="12"/>
      <c r="K67" s="12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ht="15" customHeight="1">
      <c r="A68" s="22"/>
      <c r="B68" s="5" t="s">
        <v>84</v>
      </c>
      <c r="C68" s="5" t="s">
        <v>82</v>
      </c>
      <c r="D68" s="5">
        <v>6</v>
      </c>
      <c r="E68" s="6">
        <v>3100000</v>
      </c>
      <c r="F68" s="6">
        <f t="shared" si="6"/>
        <v>18600000</v>
      </c>
      <c r="G68" s="24"/>
      <c r="H68" s="6">
        <f t="shared" si="7"/>
        <v>18600000</v>
      </c>
      <c r="I68" s="29"/>
      <c r="J68" s="12"/>
      <c r="K68" s="12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ht="15" customHeight="1">
      <c r="A69" s="22"/>
      <c r="B69" s="5" t="s">
        <v>85</v>
      </c>
      <c r="C69" s="5" t="s">
        <v>86</v>
      </c>
      <c r="D69" s="5">
        <v>64</v>
      </c>
      <c r="E69" s="5">
        <v>300000</v>
      </c>
      <c r="F69" s="6">
        <f t="shared" si="6"/>
        <v>19200000</v>
      </c>
      <c r="G69" s="24"/>
      <c r="H69" s="6">
        <f t="shared" si="7"/>
        <v>19200000</v>
      </c>
      <c r="I69" s="29"/>
      <c r="J69" s="12"/>
      <c r="K69" s="12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ht="15" customHeight="1">
      <c r="A70" s="22"/>
      <c r="B70" s="5"/>
      <c r="C70" s="5"/>
      <c r="D70" s="5"/>
      <c r="E70" s="5"/>
      <c r="F70" s="6">
        <f t="shared" si="6"/>
        <v>0</v>
      </c>
      <c r="G70" s="24"/>
      <c r="H70" s="6">
        <f t="shared" si="7"/>
        <v>0</v>
      </c>
      <c r="I70" s="29"/>
      <c r="J70" s="12"/>
      <c r="K70" s="12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ht="15" customHeight="1">
      <c r="A71" s="22"/>
      <c r="B71" s="2" t="s">
        <v>87</v>
      </c>
      <c r="C71" s="3"/>
      <c r="D71" s="3"/>
      <c r="E71" s="3"/>
      <c r="F71" s="7">
        <f>SUM(F64:F70)</f>
        <v>179400000</v>
      </c>
      <c r="G71" s="24"/>
      <c r="H71" s="7">
        <f t="shared" ref="H71:I71" si="8">SUM(H64:H70)</f>
        <v>179400000</v>
      </c>
      <c r="I71" s="27">
        <f t="shared" si="8"/>
        <v>0</v>
      </c>
      <c r="J71" s="12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ht="15" customHeight="1">
      <c r="A72" s="22"/>
      <c r="B72" s="2" t="s">
        <v>88</v>
      </c>
      <c r="C72" s="3"/>
      <c r="D72" s="3"/>
      <c r="E72" s="3"/>
      <c r="F72" s="4"/>
      <c r="G72" s="24"/>
      <c r="H72" s="4"/>
      <c r="I72" s="28"/>
      <c r="J72" s="12"/>
      <c r="K72" s="12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ht="15" customHeight="1">
      <c r="A73" s="22"/>
      <c r="B73" s="5" t="s">
        <v>89</v>
      </c>
      <c r="C73" s="5" t="s">
        <v>28</v>
      </c>
      <c r="D73" s="5">
        <v>1</v>
      </c>
      <c r="E73" s="6">
        <v>44000000</v>
      </c>
      <c r="F73" s="6">
        <f t="shared" ref="F73:F75" si="9">+D73*E73</f>
        <v>44000000</v>
      </c>
      <c r="G73" s="24"/>
      <c r="H73" s="6">
        <f t="shared" ref="H73:H75" si="10">+F73</f>
        <v>44000000</v>
      </c>
      <c r="I73" s="29"/>
      <c r="J73" s="12"/>
      <c r="K73" s="12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ht="15" customHeight="1">
      <c r="A74" s="22"/>
      <c r="B74" s="5" t="s">
        <v>90</v>
      </c>
      <c r="C74" s="5" t="s">
        <v>28</v>
      </c>
      <c r="D74" s="5">
        <v>1</v>
      </c>
      <c r="E74" s="6">
        <v>66000000</v>
      </c>
      <c r="F74" s="6">
        <f t="shared" si="9"/>
        <v>66000000</v>
      </c>
      <c r="G74" s="24"/>
      <c r="H74" s="6">
        <f t="shared" si="10"/>
        <v>66000000</v>
      </c>
      <c r="I74" s="29"/>
      <c r="J74" s="12"/>
      <c r="K74" s="12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ht="15" customHeight="1">
      <c r="A75" s="22"/>
      <c r="B75" s="5" t="s">
        <v>91</v>
      </c>
      <c r="C75" s="5" t="s">
        <v>28</v>
      </c>
      <c r="D75" s="5">
        <v>1</v>
      </c>
      <c r="E75" s="6">
        <v>10100000</v>
      </c>
      <c r="F75" s="6">
        <f t="shared" si="9"/>
        <v>10100000</v>
      </c>
      <c r="G75" s="24"/>
      <c r="H75" s="6">
        <f t="shared" si="10"/>
        <v>10100000</v>
      </c>
      <c r="I75" s="29"/>
      <c r="J75" s="12"/>
      <c r="K75" s="12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ht="15" customHeight="1">
      <c r="A76" s="22"/>
      <c r="B76" s="2" t="s">
        <v>92</v>
      </c>
      <c r="C76" s="3"/>
      <c r="D76" s="3"/>
      <c r="E76" s="3"/>
      <c r="F76" s="9">
        <f>SUM(F73:F75)</f>
        <v>120100000</v>
      </c>
      <c r="G76" s="24"/>
      <c r="H76" s="9">
        <f>SUM(H73:H75)</f>
        <v>120100000</v>
      </c>
      <c r="I76" s="30">
        <f>SUM(I73:I75)</f>
        <v>0</v>
      </c>
      <c r="J76" s="12"/>
      <c r="K76" s="12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ht="15" customHeight="1">
      <c r="A77" s="22"/>
      <c r="B77" s="8" t="s">
        <v>93</v>
      </c>
      <c r="C77" s="5"/>
      <c r="D77" s="5"/>
      <c r="E77" s="5"/>
      <c r="F77" s="6"/>
      <c r="G77" s="24"/>
      <c r="H77" s="6"/>
      <c r="I77" s="29"/>
      <c r="J77" s="12"/>
      <c r="K77" s="12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ht="15" customHeight="1">
      <c r="A78" s="22"/>
      <c r="B78" s="5" t="s">
        <v>94</v>
      </c>
      <c r="C78" s="5" t="s">
        <v>86</v>
      </c>
      <c r="D78" s="5">
        <v>2</v>
      </c>
      <c r="E78" s="6">
        <v>1600000</v>
      </c>
      <c r="F78" s="6">
        <f t="shared" ref="F78:F81" si="11">+D78*E78</f>
        <v>3200000</v>
      </c>
      <c r="G78" s="24"/>
      <c r="H78" s="6">
        <f t="shared" ref="H78:H81" si="12">+F78</f>
        <v>3200000</v>
      </c>
      <c r="I78" s="29"/>
      <c r="J78" s="12"/>
      <c r="K78" s="12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ht="15" customHeight="1">
      <c r="A79" s="22"/>
      <c r="B79" s="5" t="s">
        <v>95</v>
      </c>
      <c r="C79" s="5" t="s">
        <v>86</v>
      </c>
      <c r="D79" s="5">
        <v>2</v>
      </c>
      <c r="E79" s="6">
        <v>1600000</v>
      </c>
      <c r="F79" s="6">
        <f t="shared" si="11"/>
        <v>3200000</v>
      </c>
      <c r="G79" s="24"/>
      <c r="H79" s="6">
        <f t="shared" si="12"/>
        <v>3200000</v>
      </c>
      <c r="I79" s="29"/>
      <c r="J79" s="12"/>
      <c r="K79" s="12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ht="15" customHeight="1">
      <c r="A80" s="22"/>
      <c r="B80" s="5" t="s">
        <v>96</v>
      </c>
      <c r="C80" s="5" t="s">
        <v>86</v>
      </c>
      <c r="D80" s="5">
        <v>2</v>
      </c>
      <c r="E80" s="6">
        <v>2000000</v>
      </c>
      <c r="F80" s="6">
        <f t="shared" si="11"/>
        <v>4000000</v>
      </c>
      <c r="G80" s="24"/>
      <c r="H80" s="6">
        <f t="shared" si="12"/>
        <v>4000000</v>
      </c>
      <c r="I80" s="29"/>
      <c r="J80" s="12"/>
      <c r="K80" s="12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ht="15" customHeight="1">
      <c r="A81" s="22"/>
      <c r="B81" s="5" t="s">
        <v>97</v>
      </c>
      <c r="C81" s="5" t="s">
        <v>86</v>
      </c>
      <c r="D81" s="5">
        <v>2</v>
      </c>
      <c r="E81" s="6">
        <v>800000</v>
      </c>
      <c r="F81" s="6">
        <f t="shared" si="11"/>
        <v>1600000</v>
      </c>
      <c r="G81" s="24"/>
      <c r="H81" s="6">
        <f t="shared" si="12"/>
        <v>1600000</v>
      </c>
      <c r="I81" s="29"/>
      <c r="J81" s="12"/>
      <c r="K81" s="12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ht="15" customHeight="1">
      <c r="A82" s="22"/>
      <c r="B82" s="2" t="s">
        <v>98</v>
      </c>
      <c r="C82" s="3"/>
      <c r="D82" s="3"/>
      <c r="E82" s="3"/>
      <c r="F82" s="9">
        <f>SUM(F78:F81)</f>
        <v>12000000</v>
      </c>
      <c r="G82" s="24"/>
      <c r="H82" s="9">
        <f>SUM(H78:H81)</f>
        <v>12000000</v>
      </c>
      <c r="I82" s="30">
        <f>SUM(I78:I81)</f>
        <v>0</v>
      </c>
      <c r="J82" s="12"/>
      <c r="K82" s="12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ht="15" customHeight="1">
      <c r="A83" s="22"/>
      <c r="B83" s="8" t="s">
        <v>99</v>
      </c>
      <c r="C83" s="5"/>
      <c r="D83" s="5"/>
      <c r="E83" s="5"/>
      <c r="F83" s="6"/>
      <c r="G83" s="24"/>
      <c r="H83" s="6"/>
      <c r="I83" s="29"/>
      <c r="J83" s="12"/>
      <c r="K83" s="12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ht="15" customHeight="1">
      <c r="A84" s="22"/>
      <c r="B84" s="5" t="s">
        <v>100</v>
      </c>
      <c r="C84" s="5" t="s">
        <v>28</v>
      </c>
      <c r="D84" s="5">
        <v>3</v>
      </c>
      <c r="E84" s="6">
        <v>5000000</v>
      </c>
      <c r="F84" s="6">
        <f t="shared" ref="F84:F86" si="13">+D84*E84</f>
        <v>15000000</v>
      </c>
      <c r="G84" s="24"/>
      <c r="H84" s="6">
        <f t="shared" ref="H84:H86" si="14">+F84</f>
        <v>15000000</v>
      </c>
      <c r="I84" s="29"/>
      <c r="J84" s="12"/>
      <c r="K84" s="12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ht="15" customHeight="1">
      <c r="A85" s="22"/>
      <c r="B85" s="5" t="s">
        <v>101</v>
      </c>
      <c r="C85" s="5" t="s">
        <v>28</v>
      </c>
      <c r="D85" s="5">
        <v>1</v>
      </c>
      <c r="E85" s="6">
        <v>12000000</v>
      </c>
      <c r="F85" s="6">
        <f t="shared" si="13"/>
        <v>12000000</v>
      </c>
      <c r="G85" s="24"/>
      <c r="H85" s="6">
        <f t="shared" si="14"/>
        <v>12000000</v>
      </c>
      <c r="I85" s="29"/>
      <c r="J85" s="12"/>
      <c r="K85" s="12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ht="15" customHeight="1">
      <c r="A86" s="22"/>
      <c r="B86" s="5" t="s">
        <v>102</v>
      </c>
      <c r="C86" s="5" t="s">
        <v>28</v>
      </c>
      <c r="D86" s="5">
        <v>3</v>
      </c>
      <c r="E86" s="6">
        <v>11000000</v>
      </c>
      <c r="F86" s="6">
        <f t="shared" si="13"/>
        <v>33000000</v>
      </c>
      <c r="G86" s="24"/>
      <c r="H86" s="6">
        <f t="shared" si="14"/>
        <v>33000000</v>
      </c>
      <c r="I86" s="29"/>
      <c r="J86" s="12"/>
      <c r="K86" s="12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ht="15" customHeight="1">
      <c r="A87" s="22"/>
      <c r="B87" s="2" t="s">
        <v>103</v>
      </c>
      <c r="C87" s="3"/>
      <c r="D87" s="3"/>
      <c r="E87" s="3"/>
      <c r="F87" s="9">
        <f>SUM(F84:F86)</f>
        <v>60000000</v>
      </c>
      <c r="G87" s="24"/>
      <c r="H87" s="9">
        <f>SUM(H84:H86)</f>
        <v>60000000</v>
      </c>
      <c r="I87" s="30">
        <f>SUM(I84:I86)</f>
        <v>0</v>
      </c>
      <c r="J87" s="12"/>
      <c r="K87" s="12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ht="15" customHeight="1">
      <c r="A88" s="22"/>
      <c r="B88" s="10" t="s">
        <v>104</v>
      </c>
      <c r="C88" s="10"/>
      <c r="D88" s="10"/>
      <c r="E88" s="10"/>
      <c r="F88" s="11">
        <f>SUM(F87+F82+F76+F71+F62+F41+F14)</f>
        <v>1015553000</v>
      </c>
      <c r="G88" s="24"/>
      <c r="H88" s="11">
        <f t="shared" ref="H88:I88" si="15">SUM(H87+H82+H76+H71+H62+H41+H14)</f>
        <v>867553000</v>
      </c>
      <c r="I88" s="31">
        <f t="shared" si="15"/>
        <v>148000000</v>
      </c>
      <c r="J88" s="12"/>
      <c r="K88" s="12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ht="15" customHeight="1">
      <c r="A89" s="32"/>
      <c r="B89" s="33"/>
      <c r="C89" s="34"/>
      <c r="D89" s="35"/>
      <c r="E89" s="35"/>
      <c r="F89" s="35"/>
      <c r="G89" s="35"/>
      <c r="H89" s="35"/>
      <c r="I89" s="36"/>
      <c r="J89" s="12"/>
      <c r="K89" s="12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1" spans="1:29" ht="15" customHeight="1">
      <c r="B91" s="46" t="s">
        <v>105</v>
      </c>
    </row>
    <row r="92" spans="1:29" ht="15" customHeight="1">
      <c r="B92" s="46" t="s">
        <v>106</v>
      </c>
    </row>
    <row r="93" spans="1:29" ht="15" customHeight="1">
      <c r="B93" s="47" t="s">
        <v>107</v>
      </c>
    </row>
  </sheetData>
  <mergeCells count="6">
    <mergeCell ref="C1:H1"/>
    <mergeCell ref="C2:H2"/>
    <mergeCell ref="A4:B4"/>
    <mergeCell ref="C4:I4"/>
    <mergeCell ref="A1:B2"/>
    <mergeCell ref="I1:I2"/>
  </mergeCell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2021-08-31T12:18:58Z</dcterms:modified>
  <cp:category/>
  <cp:contentStatus/>
</cp:coreProperties>
</file>