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ALTO PATIA GANADERIA ARGELIA\"/>
    </mc:Choice>
  </mc:AlternateContent>
  <xr:revisionPtr revIDLastSave="3" documentId="13_ncr:1_{9597B303-62D9-4BAB-BB7B-42352274E713}" xr6:coauthVersionLast="47" xr6:coauthVersionMax="47" xr10:uidLastSave="{333EE275-724E-4690-B742-0CB666A0BE38}"/>
  <bookViews>
    <workbookView xWindow="-120" yWindow="-120" windowWidth="20730" windowHeight="11160" xr2:uid="{00000000-000D-0000-FFFF-FFFF00000000}"/>
  </bookViews>
  <sheets>
    <sheet name="Presupuesto" sheetId="1" r:id="rId1"/>
    <sheet name="Hoja1" sheetId="2" r:id="rId2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H59" i="1" s="1"/>
  <c r="F52" i="1"/>
  <c r="H52" i="1" s="1"/>
  <c r="H26" i="1"/>
  <c r="H27" i="1"/>
  <c r="H28" i="1"/>
  <c r="H29" i="1"/>
  <c r="H30" i="1"/>
  <c r="H31" i="1"/>
  <c r="H32" i="1"/>
  <c r="H33" i="1"/>
  <c r="H34" i="1"/>
  <c r="I11" i="1"/>
  <c r="I12" i="1"/>
  <c r="I13" i="1"/>
  <c r="I14" i="1"/>
  <c r="I15" i="1"/>
  <c r="I10" i="1"/>
  <c r="I9" i="1" l="1"/>
  <c r="I16" i="1" s="1"/>
  <c r="H18" i="1"/>
  <c r="F20" i="1"/>
  <c r="H20" i="1" s="1"/>
  <c r="H24" i="1"/>
  <c r="H25" i="1"/>
  <c r="H35" i="1"/>
  <c r="H36" i="1"/>
  <c r="F16" i="1"/>
  <c r="I61" i="1" l="1"/>
  <c r="H37" i="1"/>
  <c r="F21" i="1"/>
  <c r="H19" i="1"/>
  <c r="H21" i="1" s="1"/>
  <c r="H61" i="1" s="1"/>
  <c r="F37" i="1"/>
  <c r="F61" i="1" l="1"/>
</calcChain>
</file>

<file path=xl/sharedStrings.xml><?xml version="1.0" encoding="utf-8"?>
<sst xmlns="http://schemas.openxmlformats.org/spreadsheetml/2006/main" count="145" uniqueCount="94">
  <si>
    <t>PRESUPUESTO DEL PROYECTO</t>
  </si>
  <si>
    <t>AGENCIA DE RENOVACION DEL TERRITORIO - ART</t>
  </si>
  <si>
    <t>NOMBRE DEL PROYECTO</t>
  </si>
  <si>
    <t>Fortalecimiento de 75 hatos ganaderos de doble propósito, mediante implementación de sistemas de ganadería ecológica y mejoramiento genético del hato ganadero con la Asociación de Productores Ganaderos del Guáitara de Argelia-Cauca “ASOPROGAG”.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</si>
  <si>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</si>
  <si>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</si>
  <si>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</si>
  <si>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</si>
  <si>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</si>
  <si>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</si>
  <si>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</si>
  <si>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MANO DE OBRA NO CALIFICADA</t>
  </si>
  <si>
    <t>Actividad 1.1. Mano de obra para establecimiento
Actividad 1.2. Mano de obra para sostenimiento
Actividad 1.3. Actividades de pastoreo</t>
  </si>
  <si>
    <t>a</t>
  </si>
  <si>
    <t>Preparación de terreno</t>
  </si>
  <si>
    <t>Jornal</t>
  </si>
  <si>
    <t>b</t>
  </si>
  <si>
    <t>Siembra</t>
  </si>
  <si>
    <t>c</t>
  </si>
  <si>
    <t xml:space="preserve">Fertilización </t>
  </si>
  <si>
    <t>d</t>
  </si>
  <si>
    <t>Manejo de praderas</t>
  </si>
  <si>
    <t>e</t>
  </si>
  <si>
    <t>Establecimiento de cercas vivas</t>
  </si>
  <si>
    <t>f</t>
  </si>
  <si>
    <t xml:space="preserve">Manejo del ganado </t>
  </si>
  <si>
    <t>g</t>
  </si>
  <si>
    <t>Ordeño</t>
  </si>
  <si>
    <t xml:space="preserve">Jornal </t>
  </si>
  <si>
    <t>SUBTOTAL COMPONENTE 1</t>
  </si>
  <si>
    <t>COMPONENTE 2.  INVERSIONES COSTO DE GANADERIA</t>
  </si>
  <si>
    <t>Macho Reproductor  de alta genética de 300 kg aprox.</t>
  </si>
  <si>
    <t>Unidad</t>
  </si>
  <si>
    <t>Hembra ½ genética de 300 kg aprox.</t>
  </si>
  <si>
    <t>2.7</t>
  </si>
  <si>
    <t>SUBTOTAL COMPONENTE. 2</t>
  </si>
  <si>
    <t>COMPONENTE 3. TECNICO (INSUMOS Y HERRAMIENTAS)</t>
  </si>
  <si>
    <t>Actividad 3.1. Adquisición de insumos
Actividad 3.2. Adquisición de herramientas</t>
  </si>
  <si>
    <t>Semilla de pasto Brachiaria decumbens</t>
  </si>
  <si>
    <t>Kg</t>
  </si>
  <si>
    <t>Acacia negra (Acacia decurrens)</t>
  </si>
  <si>
    <t xml:space="preserve">c </t>
  </si>
  <si>
    <t>Abono triple 15</t>
  </si>
  <si>
    <t>bulto x 50 Kg</t>
  </si>
  <si>
    <t>Cal dolomita</t>
  </si>
  <si>
    <t>Sales minerales</t>
  </si>
  <si>
    <t>Concentrado FORRAJE GANADERIA</t>
  </si>
  <si>
    <t>Mastitis TES Frasco 500 ml</t>
  </si>
  <si>
    <t xml:space="preserve">Frasco </t>
  </si>
  <si>
    <t>h</t>
  </si>
  <si>
    <t xml:space="preserve">Vacunas (50 dosis) </t>
  </si>
  <si>
    <t xml:space="preserve">frasco </t>
  </si>
  <si>
    <t>i</t>
  </si>
  <si>
    <t>Cantina de 40 Lt acero inoxidable</t>
  </si>
  <si>
    <t>j</t>
  </si>
  <si>
    <t>Baldes plásticos  12 Lt</t>
  </si>
  <si>
    <t>k</t>
  </si>
  <si>
    <t>Bandeja para mastitis CMT</t>
  </si>
  <si>
    <t>l</t>
  </si>
  <si>
    <t>Bebedero Rotoplast® x 250 Lts más Kit de accesorios</t>
  </si>
  <si>
    <t>m</t>
  </si>
  <si>
    <t>Manguera de riego agrícola bicolor 1/2 pulgada x 100 Mts</t>
  </si>
  <si>
    <t>SUBTOTAL COMPONENTE 3</t>
  </si>
  <si>
    <t>COMPONENTE 4. MERCADEO, SOCIAL, TECNICO, AMBIENTAL</t>
  </si>
  <si>
    <t>Actividad 4.1. Requerimientos en comercialización
Actividad 4.2. Requerimiento Plan social
Actividad 4.3. Capacitación ECAS
Actividad 4.4. Requerimiento plan ambiental</t>
  </si>
  <si>
    <t>Pendones</t>
  </si>
  <si>
    <t>Tarjeta de presentación  (Paquete De 1.000)</t>
  </si>
  <si>
    <t>PARTICIPACION EN FERIA Y RUEDA DE NEGOCIOS</t>
  </si>
  <si>
    <t>Comunicación Asertiva y roles</t>
  </si>
  <si>
    <t>Taller</t>
  </si>
  <si>
    <t>Intercambio de experiencias productivas con otros organizaciones</t>
  </si>
  <si>
    <t>Gira</t>
  </si>
  <si>
    <t>Fortalecimiento Organizativo y empresarial</t>
  </si>
  <si>
    <t xml:space="preserve">Manejo de herramientas Tecnológicas </t>
  </si>
  <si>
    <t>Global</t>
  </si>
  <si>
    <t>Plan de mercadeo para la competitividad</t>
  </si>
  <si>
    <t>Capacitaciones Técnica (ECAS)</t>
  </si>
  <si>
    <t>Ecas</t>
  </si>
  <si>
    <t xml:space="preserve">Plan de Manejo Integral de Residuos solidos </t>
  </si>
  <si>
    <t xml:space="preserve">Programa de uso eficiente y de ahorro  de agua </t>
  </si>
  <si>
    <t xml:space="preserve">Programa de Compostaje </t>
  </si>
  <si>
    <t>SUBTOTAL COMPONENTE 4</t>
  </si>
  <si>
    <t>COMPONENTE 5. ASISTENCIA TECNICA</t>
  </si>
  <si>
    <t>Actividad 5.1. Técnico, Ambiental, Social y Comercial</t>
  </si>
  <si>
    <t>Médico Veterinario</t>
  </si>
  <si>
    <t>Profesional Socio empresarial</t>
  </si>
  <si>
    <t>Técnico o tecnólogo pecuario</t>
  </si>
  <si>
    <t xml:space="preserve">Movilidad del personal </t>
  </si>
  <si>
    <t>SUBTOTAL COMPONENTE 5</t>
  </si>
  <si>
    <t>TOTAL PRESUPUESTO INVERSIÓN DIRECTA</t>
  </si>
  <si>
    <t>Nota</t>
  </si>
  <si>
    <t xml:space="preserve"> 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</si>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</sst>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12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5" fillId="3" borderId="14" xfId="0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 wrapText="1"/>
    </xf>
    <xf numFmtId="166" fontId="5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66" fontId="0" fillId="2" borderId="21" xfId="0" applyNumberFormat="1" applyFont="1" applyFill="1" applyBorder="1" applyAlignment="1">
      <alignment horizontal="right" wrapText="1"/>
    </xf>
    <xf numFmtId="0" fontId="0" fillId="2" borderId="22" xfId="0" applyFont="1" applyFill="1" applyBorder="1" applyAlignment="1">
      <alignment horizontal="left" wrapText="1"/>
    </xf>
    <xf numFmtId="166" fontId="0" fillId="2" borderId="22" xfId="0" applyNumberFormat="1" applyFont="1" applyFill="1" applyBorder="1" applyAlignment="1">
      <alignment horizontal="right" wrapText="1"/>
    </xf>
    <xf numFmtId="166" fontId="0" fillId="2" borderId="23" xfId="0" applyNumberFormat="1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wrapText="1"/>
    </xf>
    <xf numFmtId="166" fontId="2" fillId="4" borderId="16" xfId="0" applyNumberFormat="1" applyFont="1" applyFill="1" applyBorder="1" applyAlignment="1">
      <alignment wrapText="1"/>
    </xf>
    <xf numFmtId="166" fontId="0" fillId="2" borderId="21" xfId="0" applyNumberFormat="1" applyFont="1" applyFill="1" applyBorder="1" applyAlignment="1">
      <alignment horizontal="center" wrapText="1"/>
    </xf>
    <xf numFmtId="0" fontId="0" fillId="2" borderId="26" xfId="0" applyFont="1" applyFill="1" applyBorder="1" applyAlignment="1">
      <alignment wrapText="1"/>
    </xf>
    <xf numFmtId="166" fontId="0" fillId="2" borderId="14" xfId="0" applyNumberFormat="1" applyFont="1" applyFill="1" applyBorder="1" applyAlignment="1">
      <alignment horizontal="center" wrapText="1"/>
    </xf>
    <xf numFmtId="166" fontId="0" fillId="2" borderId="16" xfId="0" applyNumberFormat="1" applyFont="1" applyFill="1" applyBorder="1" applyAlignment="1">
      <alignment wrapText="1"/>
    </xf>
    <xf numFmtId="166" fontId="0" fillId="2" borderId="22" xfId="0" applyNumberFormat="1" applyFont="1" applyFill="1" applyBorder="1" applyAlignment="1">
      <alignment horizontal="center" wrapText="1"/>
    </xf>
    <xf numFmtId="166" fontId="0" fillId="2" borderId="23" xfId="0" applyNumberFormat="1" applyFont="1" applyFill="1" applyBorder="1" applyAlignment="1">
      <alignment wrapText="1"/>
    </xf>
    <xf numFmtId="166" fontId="0" fillId="2" borderId="16" xfId="0" applyNumberFormat="1" applyFont="1" applyFill="1" applyBorder="1" applyAlignment="1">
      <alignment horizontal="center" wrapText="1"/>
    </xf>
    <xf numFmtId="0" fontId="0" fillId="2" borderId="27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wrapText="1"/>
    </xf>
    <xf numFmtId="165" fontId="7" fillId="2" borderId="22" xfId="0" applyNumberFormat="1" applyFont="1" applyFill="1" applyBorder="1" applyAlignment="1">
      <alignment horizontal="center" wrapText="1"/>
    </xf>
    <xf numFmtId="166" fontId="0" fillId="0" borderId="0" xfId="0" applyNumberFormat="1" applyFont="1" applyAlignment="1">
      <alignment horizontal="right"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6" fontId="0" fillId="0" borderId="23" xfId="0" applyNumberFormat="1" applyFont="1" applyBorder="1" applyAlignment="1">
      <alignment horizontal="right" wrapText="1"/>
    </xf>
    <xf numFmtId="168" fontId="2" fillId="4" borderId="22" xfId="0" applyNumberFormat="1" applyFont="1" applyFill="1" applyBorder="1"/>
    <xf numFmtId="169" fontId="2" fillId="4" borderId="23" xfId="0" applyNumberFormat="1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0" xfId="0" applyFont="1" applyFill="1" applyBorder="1" applyAlignment="1">
      <alignment horizontal="left"/>
    </xf>
    <xf numFmtId="165" fontId="0" fillId="2" borderId="30" xfId="0" applyNumberFormat="1" applyFont="1" applyFill="1" applyBorder="1"/>
    <xf numFmtId="166" fontId="0" fillId="2" borderId="30" xfId="0" applyNumberFormat="1" applyFont="1" applyFill="1" applyBorder="1"/>
    <xf numFmtId="0" fontId="0" fillId="2" borderId="31" xfId="0" applyFont="1" applyFill="1" applyBorder="1"/>
    <xf numFmtId="0" fontId="0" fillId="0" borderId="0" xfId="0" applyFont="1" applyAlignment="1"/>
    <xf numFmtId="166" fontId="2" fillId="4" borderId="15" xfId="0" applyNumberFormat="1" applyFont="1" applyFill="1" applyBorder="1" applyAlignment="1">
      <alignment wrapText="1"/>
    </xf>
    <xf numFmtId="0" fontId="0" fillId="2" borderId="32" xfId="0" applyFont="1" applyFill="1" applyBorder="1" applyAlignment="1">
      <alignment horizontal="left" wrapText="1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 wrapText="1"/>
    </xf>
    <xf numFmtId="0" fontId="10" fillId="0" borderId="32" xfId="0" applyFont="1" applyBorder="1" applyAlignment="1">
      <alignment vertical="center" wrapText="1"/>
    </xf>
    <xf numFmtId="0" fontId="10" fillId="7" borderId="32" xfId="0" applyFont="1" applyFill="1" applyBorder="1" applyAlignment="1">
      <alignment horizontal="right" vertical="center" wrapText="1"/>
    </xf>
    <xf numFmtId="0" fontId="10" fillId="7" borderId="32" xfId="0" applyFont="1" applyFill="1" applyBorder="1" applyAlignment="1">
      <alignment horizontal="right" vertical="center"/>
    </xf>
    <xf numFmtId="164" fontId="10" fillId="0" borderId="32" xfId="0" applyNumberFormat="1" applyFont="1" applyBorder="1" applyAlignment="1">
      <alignment horizontal="right" vertical="center"/>
    </xf>
    <xf numFmtId="164" fontId="10" fillId="0" borderId="32" xfId="0" applyNumberFormat="1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/>
    </xf>
    <xf numFmtId="0" fontId="0" fillId="2" borderId="28" xfId="0" applyFont="1" applyFill="1" applyBorder="1" applyAlignment="1">
      <alignment wrapText="1"/>
    </xf>
    <xf numFmtId="166" fontId="0" fillId="2" borderId="14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 wrapText="1"/>
    </xf>
    <xf numFmtId="166" fontId="0" fillId="0" borderId="14" xfId="0" applyNumberFormat="1" applyFont="1" applyBorder="1" applyAlignment="1">
      <alignment horizontal="right" wrapText="1"/>
    </xf>
    <xf numFmtId="166" fontId="0" fillId="0" borderId="16" xfId="0" applyNumberFormat="1" applyFont="1" applyBorder="1" applyAlignment="1">
      <alignment horizontal="right" wrapText="1"/>
    </xf>
    <xf numFmtId="166" fontId="0" fillId="2" borderId="16" xfId="0" applyNumberFormat="1" applyFont="1" applyFill="1" applyBorder="1" applyAlignment="1">
      <alignment horizontal="right" wrapText="1"/>
    </xf>
    <xf numFmtId="166" fontId="0" fillId="2" borderId="15" xfId="0" applyNumberFormat="1" applyFont="1" applyFill="1" applyBorder="1" applyAlignment="1">
      <alignment horizontal="center"/>
    </xf>
    <xf numFmtId="0" fontId="3" fillId="0" borderId="34" xfId="0" applyFont="1" applyBorder="1" applyAlignment="1"/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wrapText="1"/>
    </xf>
    <xf numFmtId="0" fontId="9" fillId="2" borderId="12" xfId="0" applyFont="1" applyFill="1" applyBorder="1" applyAlignment="1">
      <alignment wrapText="1"/>
    </xf>
    <xf numFmtId="3" fontId="10" fillId="0" borderId="32" xfId="0" applyNumberFormat="1" applyFont="1" applyBorder="1" applyAlignment="1">
      <alignment horizontal="right" vertical="center"/>
    </xf>
    <xf numFmtId="166" fontId="0" fillId="0" borderId="25" xfId="0" applyNumberFormat="1" applyFont="1" applyBorder="1" applyAlignment="1">
      <alignment horizontal="right" vertical="center" wrapText="1"/>
    </xf>
    <xf numFmtId="0" fontId="3" fillId="0" borderId="35" xfId="0" applyFont="1" applyBorder="1" applyAlignment="1"/>
    <xf numFmtId="166" fontId="0" fillId="2" borderId="36" xfId="0" applyNumberFormat="1" applyFont="1" applyFill="1" applyBorder="1" applyAlignment="1">
      <alignment horizontal="center" wrapText="1"/>
    </xf>
    <xf numFmtId="166" fontId="0" fillId="0" borderId="32" xfId="0" applyNumberFormat="1" applyFont="1" applyBorder="1" applyAlignment="1">
      <alignment horizontal="right" wrapText="1"/>
    </xf>
    <xf numFmtId="166" fontId="0" fillId="2" borderId="32" xfId="0" applyNumberFormat="1" applyFont="1" applyFill="1" applyBorder="1" applyAlignment="1">
      <alignment horizontal="center"/>
    </xf>
    <xf numFmtId="166" fontId="0" fillId="2" borderId="19" xfId="0" applyNumberFormat="1" applyFont="1" applyFill="1" applyBorder="1"/>
    <xf numFmtId="0" fontId="0" fillId="2" borderId="19" xfId="0" applyFont="1" applyFill="1" applyBorder="1"/>
    <xf numFmtId="166" fontId="0" fillId="2" borderId="19" xfId="0" applyNumberFormat="1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168" fontId="2" fillId="4" borderId="14" xfId="0" applyNumberFormat="1" applyFont="1" applyFill="1" applyBorder="1"/>
    <xf numFmtId="166" fontId="0" fillId="2" borderId="14" xfId="0" applyNumberFormat="1" applyFont="1" applyFill="1" applyBorder="1"/>
    <xf numFmtId="166" fontId="2" fillId="4" borderId="16" xfId="0" applyNumberFormat="1" applyFont="1" applyFill="1" applyBorder="1"/>
    <xf numFmtId="0" fontId="3" fillId="0" borderId="27" xfId="0" applyFont="1" applyBorder="1"/>
    <xf numFmtId="3" fontId="10" fillId="0" borderId="32" xfId="0" applyNumberFormat="1" applyFont="1" applyBorder="1" applyAlignment="1">
      <alignment horizontal="right" vertical="center" wrapText="1"/>
    </xf>
    <xf numFmtId="0" fontId="1" fillId="0" borderId="32" xfId="0" applyFont="1" applyBorder="1" applyAlignment="1">
      <alignment vertical="center" wrapText="1"/>
    </xf>
    <xf numFmtId="164" fontId="1" fillId="7" borderId="32" xfId="0" applyNumberFormat="1" applyFont="1" applyFill="1" applyBorder="1" applyAlignment="1">
      <alignment horizontal="right" vertical="center"/>
    </xf>
    <xf numFmtId="0" fontId="3" fillId="0" borderId="24" xfId="0" applyFont="1" applyBorder="1"/>
    <xf numFmtId="0" fontId="3" fillId="0" borderId="11" xfId="0" applyFont="1" applyBorder="1"/>
    <xf numFmtId="0" fontId="3" fillId="0" borderId="19" xfId="0" applyFont="1" applyBorder="1"/>
    <xf numFmtId="0" fontId="2" fillId="2" borderId="18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/>
    </xf>
    <xf numFmtId="0" fontId="0" fillId="2" borderId="0" xfId="0" applyFill="1"/>
    <xf numFmtId="0" fontId="11" fillId="7" borderId="0" xfId="0" applyFont="1" applyFill="1"/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0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3" fillId="0" borderId="7" xfId="0" applyFont="1" applyBorder="1" applyAlignment="1"/>
    <xf numFmtId="0" fontId="3" fillId="0" borderId="27" xfId="0" applyFont="1" applyBorder="1" applyAlignment="1"/>
    <xf numFmtId="0" fontId="3" fillId="0" borderId="9" xfId="0" applyFont="1" applyBorder="1" applyAlignment="1"/>
    <xf numFmtId="0" fontId="3" fillId="0" borderId="21" xfId="0" applyFont="1" applyBorder="1" applyAlignment="1"/>
    <xf numFmtId="0" fontId="0" fillId="2" borderId="18" xfId="0" applyFont="1" applyFill="1" applyBorder="1"/>
    <xf numFmtId="0" fontId="0" fillId="2" borderId="19" xfId="0" applyFont="1" applyFill="1" applyBorder="1" applyAlignment="1">
      <alignment horizontal="left"/>
    </xf>
    <xf numFmtId="165" fontId="0" fillId="2" borderId="19" xfId="0" applyNumberFormat="1" applyFont="1" applyFill="1" applyBorder="1"/>
    <xf numFmtId="0" fontId="0" fillId="2" borderId="17" xfId="0" applyFont="1" applyFill="1" applyBorder="1"/>
    <xf numFmtId="0" fontId="5" fillId="3" borderId="20" xfId="0" applyFont="1" applyFill="1" applyBorder="1" applyAlignment="1">
      <alignment horizontal="left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2" borderId="19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165" fontId="6" fillId="2" borderId="19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2" fillId="5" borderId="28" xfId="0" applyFont="1" applyFill="1" applyBorder="1" applyAlignment="1">
      <alignment horizontal="left" vertical="center" wrapText="1"/>
    </xf>
    <xf numFmtId="0" fontId="3" fillId="0" borderId="24" xfId="0" applyFont="1" applyBorder="1" applyAlignment="1"/>
    <xf numFmtId="0" fontId="2" fillId="2" borderId="19" xfId="0" applyFont="1" applyFill="1" applyBorder="1" applyAlignment="1">
      <alignment horizontal="left" vertical="center" wrapText="1"/>
    </xf>
    <xf numFmtId="0" fontId="3" fillId="0" borderId="19" xfId="0" applyFont="1" applyBorder="1" applyAlignment="1"/>
    <xf numFmtId="0" fontId="3" fillId="0" borderId="17" xfId="0" applyFont="1" applyBorder="1" applyAlignment="1"/>
    <xf numFmtId="166" fontId="0" fillId="2" borderId="19" xfId="0" applyNumberFormat="1" applyFont="1" applyFill="1" applyBorder="1" applyAlignment="1">
      <alignment horizontal="right" wrapText="1"/>
    </xf>
    <xf numFmtId="166" fontId="0" fillId="2" borderId="25" xfId="0" applyNumberFormat="1" applyFont="1" applyFill="1" applyBorder="1" applyAlignment="1">
      <alignment horizontal="right" wrapText="1"/>
    </xf>
    <xf numFmtId="0" fontId="3" fillId="0" borderId="33" xfId="0" applyFont="1" applyBorder="1" applyAlignment="1"/>
    <xf numFmtId="0" fontId="2" fillId="5" borderId="28" xfId="0" applyFont="1" applyFill="1" applyBorder="1" applyAlignment="1">
      <alignment horizontal="left" wrapText="1"/>
    </xf>
    <xf numFmtId="166" fontId="0" fillId="2" borderId="19" xfId="0" applyNumberFormat="1" applyFont="1" applyFill="1" applyBorder="1" applyAlignment="1">
      <alignment horizontal="center" wrapText="1"/>
    </xf>
    <xf numFmtId="166" fontId="0" fillId="2" borderId="25" xfId="0" applyNumberFormat="1" applyFont="1" applyFill="1" applyBorder="1" applyAlignment="1">
      <alignment horizontal="center" vertical="center" wrapText="1"/>
    </xf>
    <xf numFmtId="167" fontId="0" fillId="2" borderId="19" xfId="0" applyNumberFormat="1" applyFont="1" applyFill="1" applyBorder="1" applyAlignment="1">
      <alignment wrapText="1"/>
    </xf>
    <xf numFmtId="0" fontId="0" fillId="0" borderId="2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wrapText="1"/>
    </xf>
    <xf numFmtId="0" fontId="0" fillId="0" borderId="28" xfId="0" applyFont="1" applyBorder="1" applyAlignment="1">
      <alignment horizontal="left" wrapText="1"/>
    </xf>
    <xf numFmtId="0" fontId="3" fillId="0" borderId="19" xfId="0" applyFont="1" applyBorder="1" applyAlignment="1"/>
    <xf numFmtId="0" fontId="2" fillId="5" borderId="32" xfId="0" applyFont="1" applyFill="1" applyBorder="1" applyAlignment="1">
      <alignment horizontal="left" wrapText="1"/>
    </xf>
    <xf numFmtId="0" fontId="3" fillId="0" borderId="32" xfId="0" applyFont="1" applyBorder="1" applyAlignment="1"/>
    <xf numFmtId="0" fontId="2" fillId="4" borderId="28" xfId="0" applyFont="1" applyFill="1" applyBorder="1" applyAlignment="1">
      <alignment horizontal="left"/>
    </xf>
    <xf numFmtId="166" fontId="0" fillId="4" borderId="19" xfId="0" applyNumberFormat="1" applyFont="1" applyFill="1" applyBorder="1"/>
    <xf numFmtId="169" fontId="8" fillId="2" borderId="1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57150</xdr:rowOff>
    </xdr:from>
    <xdr:ext cx="2457450" cy="4667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050" y="57150"/>
          <a:ext cx="2457450" cy="466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5" name="image2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8</xdr:col>
      <xdr:colOff>76200</xdr:colOff>
      <xdr:row>0</xdr:row>
      <xdr:rowOff>114300</xdr:rowOff>
    </xdr:from>
    <xdr:to>
      <xdr:col>8</xdr:col>
      <xdr:colOff>923925</xdr:colOff>
      <xdr:row>2</xdr:row>
      <xdr:rowOff>47625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14300"/>
          <a:ext cx="8477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2"/>
  <sheetViews>
    <sheetView tabSelected="1" topLeftCell="A63" zoomScale="115" zoomScaleNormal="115" workbookViewId="0">
      <selection activeCell="A62" sqref="A62:XFD72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7.5703125" bestFit="1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88"/>
      <c r="B1" s="93"/>
      <c r="C1" s="84" t="s">
        <v>0</v>
      </c>
      <c r="D1" s="94"/>
      <c r="E1" s="94"/>
      <c r="F1" s="94"/>
      <c r="G1" s="94"/>
      <c r="H1" s="95"/>
      <c r="I1" s="89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3.25" customHeight="1">
      <c r="A2" s="97"/>
      <c r="B2" s="98"/>
      <c r="C2" s="85" t="s">
        <v>1</v>
      </c>
      <c r="D2" s="99"/>
      <c r="E2" s="99"/>
      <c r="F2" s="99"/>
      <c r="G2" s="99"/>
      <c r="H2" s="100"/>
      <c r="I2" s="101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ht="10.5" customHeight="1">
      <c r="A3" s="102"/>
      <c r="B3" s="67"/>
      <c r="C3" s="103"/>
      <c r="D3" s="67"/>
      <c r="E3" s="104"/>
      <c r="F3" s="66"/>
      <c r="G3" s="67"/>
      <c r="H3" s="67"/>
      <c r="I3" s="105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57" customHeight="1">
      <c r="A4" s="106" t="s">
        <v>2</v>
      </c>
      <c r="B4" s="107"/>
      <c r="C4" s="87" t="s">
        <v>3</v>
      </c>
      <c r="D4" s="99"/>
      <c r="E4" s="99"/>
      <c r="F4" s="99"/>
      <c r="G4" s="99"/>
      <c r="H4" s="99"/>
      <c r="I4" s="108"/>
      <c r="J4" s="109"/>
      <c r="K4" s="109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24.75" customHeight="1">
      <c r="A5" s="110"/>
      <c r="B5" s="111"/>
      <c r="C5" s="112"/>
      <c r="D5" s="111"/>
      <c r="E5" s="113"/>
      <c r="F5" s="114"/>
      <c r="G5" s="67"/>
      <c r="H5" s="115"/>
      <c r="I5" s="116"/>
      <c r="J5" s="117"/>
      <c r="K5" s="118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39" customHeight="1">
      <c r="A6" s="81" t="s">
        <v>4</v>
      </c>
      <c r="B6" s="119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ht="30" customHeight="1">
      <c r="A7" s="120" t="s">
        <v>11</v>
      </c>
      <c r="B7" s="99"/>
      <c r="C7" s="99"/>
      <c r="D7" s="99"/>
      <c r="E7" s="99"/>
      <c r="F7" s="99"/>
      <c r="G7" s="99"/>
      <c r="H7" s="99"/>
      <c r="I7" s="108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46.5" customHeight="1">
      <c r="A8" s="82" t="s">
        <v>12</v>
      </c>
      <c r="B8" s="121"/>
      <c r="C8" s="121"/>
      <c r="D8" s="121"/>
      <c r="E8" s="121"/>
      <c r="F8" s="121"/>
      <c r="G8" s="99"/>
      <c r="H8" s="99"/>
      <c r="I8" s="108"/>
      <c r="J8" s="122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80"/>
      <c r="V8" s="123"/>
      <c r="W8" s="123"/>
      <c r="X8" s="123"/>
      <c r="Y8" s="123"/>
      <c r="Z8" s="123"/>
      <c r="AA8" s="123"/>
      <c r="AB8" s="123"/>
      <c r="AC8" s="123"/>
    </row>
    <row r="9" spans="1:29">
      <c r="A9" s="37" t="s">
        <v>13</v>
      </c>
      <c r="B9" s="38" t="s">
        <v>14</v>
      </c>
      <c r="C9" s="39" t="s">
        <v>15</v>
      </c>
      <c r="D9" s="39">
        <v>750</v>
      </c>
      <c r="E9" s="40">
        <v>40000</v>
      </c>
      <c r="F9" s="41">
        <v>30000000</v>
      </c>
      <c r="G9" s="125"/>
      <c r="H9" s="126">
        <v>0</v>
      </c>
      <c r="I9" s="7">
        <f>+F9</f>
        <v>30000000</v>
      </c>
      <c r="J9" s="68"/>
      <c r="K9" s="69"/>
      <c r="L9" s="68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spans="1:29">
      <c r="A10" s="37" t="s">
        <v>16</v>
      </c>
      <c r="B10" s="38" t="s">
        <v>17</v>
      </c>
      <c r="C10" s="39" t="s">
        <v>15</v>
      </c>
      <c r="D10" s="39">
        <v>75</v>
      </c>
      <c r="E10" s="40">
        <v>40000</v>
      </c>
      <c r="F10" s="41">
        <v>3000000</v>
      </c>
      <c r="G10" s="125"/>
      <c r="H10" s="9"/>
      <c r="I10" s="10">
        <f>F10</f>
        <v>3000000</v>
      </c>
      <c r="J10" s="68"/>
      <c r="K10" s="69"/>
      <c r="L10" s="68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>
      <c r="A11" s="37" t="s">
        <v>18</v>
      </c>
      <c r="B11" s="42" t="s">
        <v>19</v>
      </c>
      <c r="C11" s="43" t="s">
        <v>15</v>
      </c>
      <c r="D11" s="44">
        <v>300</v>
      </c>
      <c r="E11" s="45">
        <v>40000</v>
      </c>
      <c r="F11" s="46">
        <v>12000000</v>
      </c>
      <c r="G11" s="125"/>
      <c r="H11" s="9"/>
      <c r="I11" s="10">
        <f t="shared" ref="I11:I15" si="0">F11</f>
        <v>12000000</v>
      </c>
      <c r="J11" s="68"/>
      <c r="K11" s="69"/>
      <c r="L11" s="68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>
      <c r="A12" s="37" t="s">
        <v>20</v>
      </c>
      <c r="B12" s="42" t="s">
        <v>21</v>
      </c>
      <c r="C12" s="47" t="s">
        <v>15</v>
      </c>
      <c r="D12" s="48">
        <v>675</v>
      </c>
      <c r="E12" s="45">
        <v>40000</v>
      </c>
      <c r="F12" s="46">
        <v>27000000</v>
      </c>
      <c r="G12" s="125"/>
      <c r="H12" s="9"/>
      <c r="I12" s="10">
        <f t="shared" si="0"/>
        <v>27000000</v>
      </c>
      <c r="J12" s="68"/>
      <c r="K12" s="69"/>
      <c r="L12" s="68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>
      <c r="A13" s="37" t="s">
        <v>22</v>
      </c>
      <c r="B13" s="42" t="s">
        <v>23</v>
      </c>
      <c r="C13" s="47" t="s">
        <v>15</v>
      </c>
      <c r="D13" s="48">
        <v>750</v>
      </c>
      <c r="E13" s="45">
        <v>40000</v>
      </c>
      <c r="F13" s="46">
        <v>30000000</v>
      </c>
      <c r="G13" s="125"/>
      <c r="H13" s="9"/>
      <c r="I13" s="10">
        <f t="shared" si="0"/>
        <v>30000000</v>
      </c>
      <c r="J13" s="68"/>
      <c r="K13" s="69"/>
      <c r="L13" s="68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>
      <c r="A14" s="37" t="s">
        <v>24</v>
      </c>
      <c r="B14" s="42" t="s">
        <v>25</v>
      </c>
      <c r="C14" s="47" t="s">
        <v>15</v>
      </c>
      <c r="D14" s="48">
        <v>900</v>
      </c>
      <c r="E14" s="45">
        <v>40000</v>
      </c>
      <c r="F14" s="46">
        <v>36000000</v>
      </c>
      <c r="G14" s="125"/>
      <c r="H14" s="9"/>
      <c r="I14" s="10">
        <f t="shared" si="0"/>
        <v>36000000</v>
      </c>
      <c r="J14" s="68"/>
      <c r="K14" s="69"/>
      <c r="L14" s="68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>
      <c r="A15" s="37" t="s">
        <v>26</v>
      </c>
      <c r="B15" s="42" t="s">
        <v>27</v>
      </c>
      <c r="C15" s="47" t="s">
        <v>28</v>
      </c>
      <c r="D15" s="48">
        <v>1800</v>
      </c>
      <c r="E15" s="45">
        <v>40000</v>
      </c>
      <c r="F15" s="46">
        <v>72000000</v>
      </c>
      <c r="G15" s="125"/>
      <c r="H15" s="9"/>
      <c r="I15" s="10">
        <f t="shared" si="0"/>
        <v>72000000</v>
      </c>
      <c r="J15" s="68"/>
      <c r="K15" s="69"/>
      <c r="L15" s="68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29" ht="15.75" customHeight="1">
      <c r="A16" s="86" t="s">
        <v>29</v>
      </c>
      <c r="B16" s="123"/>
      <c r="C16" s="123"/>
      <c r="D16" s="123"/>
      <c r="E16" s="127"/>
      <c r="F16" s="36">
        <f>SUM(F9:F15)</f>
        <v>210000000</v>
      </c>
      <c r="G16" s="68"/>
      <c r="H16" s="11"/>
      <c r="I16" s="12">
        <f>SUM(I9:I15)</f>
        <v>210000000</v>
      </c>
      <c r="J16" s="68"/>
      <c r="K16" s="69"/>
      <c r="L16" s="68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ht="23.25" customHeight="1">
      <c r="A17" s="128" t="s">
        <v>30</v>
      </c>
      <c r="B17" s="121"/>
      <c r="C17" s="121"/>
      <c r="D17" s="121"/>
      <c r="E17" s="121"/>
      <c r="F17" s="121"/>
      <c r="G17" s="99"/>
      <c r="H17" s="99"/>
      <c r="I17" s="10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29" ht="27.75" customHeight="1">
      <c r="A18" s="51" t="s">
        <v>13</v>
      </c>
      <c r="B18" s="42" t="s">
        <v>31</v>
      </c>
      <c r="C18" s="43" t="s">
        <v>32</v>
      </c>
      <c r="D18" s="44">
        <v>15</v>
      </c>
      <c r="E18" s="45">
        <v>4000000</v>
      </c>
      <c r="F18" s="41">
        <v>60000000</v>
      </c>
      <c r="G18" s="129"/>
      <c r="H18" s="130">
        <f t="shared" ref="H18:H20" si="1">+F18</f>
        <v>60000000</v>
      </c>
      <c r="I18" s="13"/>
      <c r="J18" s="68"/>
      <c r="K18" s="69"/>
      <c r="L18" s="68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29" ht="15.75" customHeight="1">
      <c r="A19" s="49" t="s">
        <v>16</v>
      </c>
      <c r="B19" s="42" t="s">
        <v>33</v>
      </c>
      <c r="C19" s="43" t="s">
        <v>32</v>
      </c>
      <c r="D19" s="44">
        <v>225</v>
      </c>
      <c r="E19" s="45">
        <v>1900000</v>
      </c>
      <c r="F19" s="41">
        <v>427500000</v>
      </c>
      <c r="G19" s="68"/>
      <c r="H19" s="50">
        <f t="shared" si="1"/>
        <v>427500000</v>
      </c>
      <c r="I19" s="16"/>
      <c r="J19" s="68"/>
      <c r="K19" s="69"/>
      <c r="L19" s="68"/>
      <c r="M19" s="131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29" ht="30" hidden="1" customHeight="1">
      <c r="A20" s="14" t="s">
        <v>34</v>
      </c>
      <c r="B20" s="20"/>
      <c r="C20" s="8"/>
      <c r="D20" s="21"/>
      <c r="E20" s="22"/>
      <c r="F20" s="17">
        <f t="shared" ref="F20" si="2">+D20*E20</f>
        <v>0</v>
      </c>
      <c r="G20" s="68"/>
      <c r="H20" s="15">
        <f t="shared" si="1"/>
        <v>0</v>
      </c>
      <c r="I20" s="18"/>
      <c r="J20" s="68"/>
      <c r="K20" s="69"/>
      <c r="L20" s="68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ht="18" customHeight="1">
      <c r="A21" s="83" t="s">
        <v>35</v>
      </c>
      <c r="B21" s="121"/>
      <c r="C21" s="121"/>
      <c r="D21" s="121"/>
      <c r="E21" s="119"/>
      <c r="F21" s="11">
        <f>SUM(F18:F20)</f>
        <v>487500000</v>
      </c>
      <c r="G21" s="68"/>
      <c r="H21" s="11">
        <f>SUM(H18:H20)</f>
        <v>487500000</v>
      </c>
      <c r="I21" s="12"/>
      <c r="J21" s="68"/>
      <c r="K21" s="69"/>
      <c r="L21" s="68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</row>
    <row r="22" spans="1:29" ht="24.75" customHeight="1">
      <c r="A22" s="128" t="s">
        <v>36</v>
      </c>
      <c r="B22" s="121"/>
      <c r="C22" s="121"/>
      <c r="D22" s="121"/>
      <c r="E22" s="121"/>
      <c r="F22" s="121"/>
      <c r="G22" s="99"/>
      <c r="H22" s="99"/>
      <c r="I22" s="108"/>
      <c r="J22" s="68"/>
      <c r="K22" s="69"/>
      <c r="L22" s="68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</row>
    <row r="23" spans="1:29" s="35" customFormat="1" ht="35.25" customHeight="1">
      <c r="A23" s="82" t="s">
        <v>37</v>
      </c>
      <c r="B23" s="121"/>
      <c r="C23" s="121"/>
      <c r="D23" s="121"/>
      <c r="E23" s="121"/>
      <c r="F23" s="121"/>
      <c r="G23" s="99"/>
      <c r="H23" s="99"/>
      <c r="I23" s="108"/>
      <c r="J23" s="68"/>
      <c r="K23" s="69"/>
      <c r="L23" s="68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</row>
    <row r="24" spans="1:29" ht="30">
      <c r="A24" s="132" t="s">
        <v>13</v>
      </c>
      <c r="B24" s="42" t="s">
        <v>38</v>
      </c>
      <c r="C24" s="43" t="s">
        <v>39</v>
      </c>
      <c r="D24" s="44">
        <v>150</v>
      </c>
      <c r="E24" s="45">
        <v>39000</v>
      </c>
      <c r="F24" s="46">
        <v>5850000</v>
      </c>
      <c r="G24" s="23"/>
      <c r="H24" s="61">
        <f t="shared" ref="H24:H34" si="3">+F24</f>
        <v>5850000</v>
      </c>
      <c r="I24" s="26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5.75" customHeight="1">
      <c r="A25" s="133" t="s">
        <v>16</v>
      </c>
      <c r="B25" s="42" t="s">
        <v>40</v>
      </c>
      <c r="C25" s="47" t="s">
        <v>32</v>
      </c>
      <c r="D25" s="60">
        <v>4500</v>
      </c>
      <c r="E25" s="45">
        <v>1200</v>
      </c>
      <c r="F25" s="46">
        <v>5400000</v>
      </c>
      <c r="G25" s="23"/>
      <c r="H25" s="52">
        <f t="shared" si="3"/>
        <v>5400000</v>
      </c>
      <c r="I25" s="53"/>
      <c r="J25" s="24"/>
      <c r="K25" s="25"/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5.75" customHeight="1">
      <c r="A26" s="134" t="s">
        <v>41</v>
      </c>
      <c r="B26" s="42" t="s">
        <v>42</v>
      </c>
      <c r="C26" s="47" t="s">
        <v>43</v>
      </c>
      <c r="D26" s="48">
        <v>225</v>
      </c>
      <c r="E26" s="45">
        <v>95000</v>
      </c>
      <c r="F26" s="46">
        <v>21375000</v>
      </c>
      <c r="G26" s="35"/>
      <c r="H26" s="52">
        <f t="shared" si="3"/>
        <v>21375000</v>
      </c>
      <c r="I26" s="56"/>
      <c r="J26" s="24"/>
      <c r="K26" s="25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5.75" customHeight="1">
      <c r="A27" s="57" t="s">
        <v>20</v>
      </c>
      <c r="B27" s="42" t="s">
        <v>44</v>
      </c>
      <c r="C27" s="47" t="s">
        <v>43</v>
      </c>
      <c r="D27" s="60">
        <v>1500</v>
      </c>
      <c r="E27" s="45">
        <v>16000</v>
      </c>
      <c r="F27" s="46">
        <v>24000000</v>
      </c>
      <c r="G27" s="125"/>
      <c r="H27" s="52">
        <f t="shared" si="3"/>
        <v>24000000</v>
      </c>
      <c r="I27" s="7"/>
      <c r="J27" s="68"/>
      <c r="K27" s="69"/>
      <c r="L27" s="68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29" ht="15.75" customHeight="1">
      <c r="A28" s="57" t="s">
        <v>22</v>
      </c>
      <c r="B28" s="42" t="s">
        <v>45</v>
      </c>
      <c r="C28" s="47" t="s">
        <v>43</v>
      </c>
      <c r="D28" s="48">
        <v>75</v>
      </c>
      <c r="E28" s="45">
        <v>50000</v>
      </c>
      <c r="F28" s="46">
        <v>3750000</v>
      </c>
      <c r="G28" s="125"/>
      <c r="H28" s="52">
        <f t="shared" si="3"/>
        <v>3750000</v>
      </c>
      <c r="I28" s="10"/>
      <c r="J28" s="68"/>
      <c r="K28" s="69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29" ht="15.75" customHeight="1">
      <c r="A29" s="57" t="s">
        <v>24</v>
      </c>
      <c r="B29" s="42" t="s">
        <v>46</v>
      </c>
      <c r="C29" s="47" t="s">
        <v>43</v>
      </c>
      <c r="D29" s="48">
        <v>150</v>
      </c>
      <c r="E29" s="45">
        <v>65000</v>
      </c>
      <c r="F29" s="46">
        <v>9750000</v>
      </c>
      <c r="G29" s="125"/>
      <c r="H29" s="52">
        <f t="shared" si="3"/>
        <v>9750000</v>
      </c>
      <c r="I29" s="10"/>
      <c r="J29" s="68"/>
      <c r="K29" s="69"/>
      <c r="L29" s="68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29" ht="15.75" customHeight="1">
      <c r="A30" s="57" t="s">
        <v>26</v>
      </c>
      <c r="B30" s="42" t="s">
        <v>47</v>
      </c>
      <c r="C30" s="47" t="s">
        <v>48</v>
      </c>
      <c r="D30" s="48">
        <v>75</v>
      </c>
      <c r="E30" s="45">
        <v>16500</v>
      </c>
      <c r="F30" s="46">
        <v>1237500</v>
      </c>
      <c r="G30" s="125"/>
      <c r="H30" s="52">
        <f t="shared" si="3"/>
        <v>1237500</v>
      </c>
      <c r="I30" s="10"/>
      <c r="J30" s="68"/>
      <c r="K30" s="69"/>
      <c r="L30" s="68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29" ht="15.75" customHeight="1">
      <c r="A31" s="57" t="s">
        <v>49</v>
      </c>
      <c r="B31" s="42" t="s">
        <v>50</v>
      </c>
      <c r="C31" s="47" t="s">
        <v>51</v>
      </c>
      <c r="D31" s="48">
        <v>5</v>
      </c>
      <c r="E31" s="45">
        <v>23000</v>
      </c>
      <c r="F31" s="46">
        <v>115000</v>
      </c>
      <c r="G31" s="125"/>
      <c r="H31" s="52">
        <f t="shared" si="3"/>
        <v>115000</v>
      </c>
      <c r="I31" s="10"/>
      <c r="J31" s="68"/>
      <c r="K31" s="69"/>
      <c r="L31" s="68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29" ht="15.75" customHeight="1">
      <c r="A32" s="57" t="s">
        <v>52</v>
      </c>
      <c r="B32" s="42" t="s">
        <v>53</v>
      </c>
      <c r="C32" s="47" t="s">
        <v>32</v>
      </c>
      <c r="D32" s="47">
        <v>75</v>
      </c>
      <c r="E32" s="45">
        <v>300000</v>
      </c>
      <c r="F32" s="46">
        <v>22500000</v>
      </c>
      <c r="G32" s="125"/>
      <c r="H32" s="52">
        <f t="shared" si="3"/>
        <v>22500000</v>
      </c>
      <c r="I32" s="10"/>
      <c r="J32" s="68"/>
      <c r="K32" s="69"/>
      <c r="L32" s="68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29" ht="15.75" customHeight="1">
      <c r="A33" s="57" t="s">
        <v>54</v>
      </c>
      <c r="B33" s="42" t="s">
        <v>55</v>
      </c>
      <c r="C33" s="47" t="s">
        <v>32</v>
      </c>
      <c r="D33" s="47">
        <v>75</v>
      </c>
      <c r="E33" s="45">
        <v>34900</v>
      </c>
      <c r="F33" s="46">
        <v>2617500</v>
      </c>
      <c r="G33" s="125"/>
      <c r="H33" s="52">
        <f t="shared" si="3"/>
        <v>2617500</v>
      </c>
      <c r="I33" s="54"/>
      <c r="J33" s="68"/>
      <c r="K33" s="69"/>
      <c r="L33" s="68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4" spans="1:29" ht="15.75" customHeight="1">
      <c r="A34" s="58" t="s">
        <v>56</v>
      </c>
      <c r="B34" s="42" t="s">
        <v>57</v>
      </c>
      <c r="C34" s="47" t="s">
        <v>32</v>
      </c>
      <c r="D34" s="47">
        <v>75</v>
      </c>
      <c r="E34" s="45">
        <v>10283</v>
      </c>
      <c r="F34" s="46">
        <v>771225</v>
      </c>
      <c r="G34" s="135"/>
      <c r="H34" s="64">
        <f t="shared" si="3"/>
        <v>771225</v>
      </c>
      <c r="I34" s="62"/>
      <c r="J34" s="68"/>
      <c r="K34" s="69"/>
      <c r="L34" s="68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1:29" ht="27" customHeight="1">
      <c r="A35" s="58" t="s">
        <v>58</v>
      </c>
      <c r="B35" s="42" t="s">
        <v>59</v>
      </c>
      <c r="C35" s="47" t="s">
        <v>32</v>
      </c>
      <c r="D35" s="48">
        <v>75</v>
      </c>
      <c r="E35" s="45">
        <v>350000</v>
      </c>
      <c r="F35" s="46">
        <v>26250000</v>
      </c>
      <c r="G35" s="129"/>
      <c r="H35" s="65">
        <f t="shared" ref="H35:H36" si="4">+F35</f>
        <v>26250000</v>
      </c>
      <c r="I35" s="63"/>
      <c r="J35" s="66"/>
      <c r="K35" s="67"/>
      <c r="L35" s="66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ht="30" customHeight="1">
      <c r="A36" s="59" t="s">
        <v>60</v>
      </c>
      <c r="B36" s="42" t="s">
        <v>61</v>
      </c>
      <c r="C36" s="47" t="s">
        <v>32</v>
      </c>
      <c r="D36" s="48">
        <v>75</v>
      </c>
      <c r="E36" s="45">
        <v>80000</v>
      </c>
      <c r="F36" s="46">
        <v>6000000</v>
      </c>
      <c r="G36" s="129"/>
      <c r="H36" s="55">
        <f t="shared" si="4"/>
        <v>6000000</v>
      </c>
      <c r="I36" s="19"/>
      <c r="J36" s="66"/>
      <c r="K36" s="67"/>
      <c r="L36" s="66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ht="15.75" customHeight="1">
      <c r="A37" s="90" t="s">
        <v>62</v>
      </c>
      <c r="B37" s="121"/>
      <c r="C37" s="121"/>
      <c r="D37" s="121"/>
      <c r="E37" s="119"/>
      <c r="F37" s="70">
        <f>SUM(F24:F36)</f>
        <v>129616225</v>
      </c>
      <c r="G37" s="71"/>
      <c r="H37" s="70">
        <f>SUM(H24:H36)</f>
        <v>129616225</v>
      </c>
      <c r="I37" s="72"/>
      <c r="J37" s="66"/>
      <c r="K37" s="67"/>
      <c r="L37" s="66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s="35" customFormat="1" ht="15.75" customHeight="1">
      <c r="A38" s="136" t="s">
        <v>63</v>
      </c>
      <c r="B38" s="137"/>
      <c r="C38" s="137"/>
      <c r="D38" s="137"/>
      <c r="E38" s="137"/>
      <c r="F38" s="137"/>
      <c r="G38" s="137"/>
      <c r="H38" s="137"/>
      <c r="I38" s="137"/>
      <c r="J38" s="66"/>
      <c r="K38" s="67"/>
      <c r="L38" s="66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s="35" customFormat="1" ht="59.25" customHeight="1">
      <c r="A39" s="82" t="s">
        <v>64</v>
      </c>
      <c r="B39" s="121"/>
      <c r="C39" s="121"/>
      <c r="D39" s="121"/>
      <c r="E39" s="121"/>
      <c r="F39" s="121"/>
      <c r="G39" s="99"/>
      <c r="H39" s="99"/>
      <c r="I39" s="108"/>
      <c r="J39" s="66"/>
      <c r="K39" s="67"/>
      <c r="L39" s="66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s="35" customFormat="1" ht="15.75" customHeight="1">
      <c r="A40" s="42" t="s">
        <v>13</v>
      </c>
      <c r="B40" s="42" t="s">
        <v>65</v>
      </c>
      <c r="C40" s="43" t="s">
        <v>32</v>
      </c>
      <c r="D40" s="44">
        <v>1</v>
      </c>
      <c r="E40" s="45">
        <v>200000</v>
      </c>
      <c r="F40" s="46">
        <v>200000</v>
      </c>
      <c r="G40" s="66"/>
      <c r="H40" s="46">
        <v>200000</v>
      </c>
      <c r="I40" s="46"/>
      <c r="J40" s="66"/>
      <c r="K40" s="67"/>
      <c r="L40" s="66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s="35" customFormat="1" ht="27.75" customHeight="1">
      <c r="A41" s="42" t="s">
        <v>16</v>
      </c>
      <c r="B41" s="42" t="s">
        <v>66</v>
      </c>
      <c r="C41" s="43" t="s">
        <v>32</v>
      </c>
      <c r="D41" s="44">
        <v>1</v>
      </c>
      <c r="E41" s="45">
        <v>600000</v>
      </c>
      <c r="F41" s="46">
        <v>600000</v>
      </c>
      <c r="G41" s="66"/>
      <c r="H41" s="46">
        <v>600000</v>
      </c>
      <c r="I41" s="46"/>
      <c r="J41" s="66"/>
      <c r="K41" s="67"/>
      <c r="L41" s="66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29" s="35" customFormat="1" ht="25.5" customHeight="1">
      <c r="A42" s="42" t="s">
        <v>18</v>
      </c>
      <c r="B42" s="42" t="s">
        <v>67</v>
      </c>
      <c r="C42" s="43" t="s">
        <v>32</v>
      </c>
      <c r="D42" s="44">
        <v>1</v>
      </c>
      <c r="E42" s="45">
        <v>3400000</v>
      </c>
      <c r="F42" s="46">
        <v>3400000</v>
      </c>
      <c r="G42" s="66"/>
      <c r="H42" s="46">
        <v>3400000</v>
      </c>
      <c r="I42" s="46"/>
      <c r="J42" s="66"/>
      <c r="K42" s="67"/>
      <c r="L42" s="66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29" s="35" customFormat="1" ht="15.75" customHeight="1">
      <c r="A43" s="42" t="s">
        <v>20</v>
      </c>
      <c r="B43" s="42" t="s">
        <v>68</v>
      </c>
      <c r="C43" s="43" t="s">
        <v>69</v>
      </c>
      <c r="D43" s="44">
        <v>3</v>
      </c>
      <c r="E43" s="45">
        <v>550000</v>
      </c>
      <c r="F43" s="46">
        <v>1650000</v>
      </c>
      <c r="G43" s="66"/>
      <c r="H43" s="46">
        <v>1650000</v>
      </c>
      <c r="I43" s="46"/>
      <c r="J43" s="66"/>
      <c r="K43" s="67"/>
      <c r="L43" s="66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29" s="35" customFormat="1" ht="26.25" customHeight="1">
      <c r="A44" s="42" t="s">
        <v>22</v>
      </c>
      <c r="B44" s="42" t="s">
        <v>70</v>
      </c>
      <c r="C44" s="43" t="s">
        <v>71</v>
      </c>
      <c r="D44" s="44">
        <v>2</v>
      </c>
      <c r="E44" s="45">
        <v>675000</v>
      </c>
      <c r="F44" s="46">
        <v>1350000</v>
      </c>
      <c r="G44" s="66"/>
      <c r="H44" s="46">
        <v>1350000</v>
      </c>
      <c r="I44" s="46"/>
      <c r="J44" s="66"/>
      <c r="K44" s="67"/>
      <c r="L44" s="66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29" s="35" customFormat="1" ht="27" customHeight="1">
      <c r="A45" s="42" t="s">
        <v>24</v>
      </c>
      <c r="B45" s="42" t="s">
        <v>72</v>
      </c>
      <c r="C45" s="43" t="s">
        <v>69</v>
      </c>
      <c r="D45" s="44">
        <v>5</v>
      </c>
      <c r="E45" s="45">
        <v>620000</v>
      </c>
      <c r="F45" s="46">
        <v>3100000</v>
      </c>
      <c r="G45" s="66"/>
      <c r="H45" s="46">
        <v>3100000</v>
      </c>
      <c r="I45" s="46"/>
      <c r="J45" s="66"/>
      <c r="K45" s="67"/>
      <c r="L45" s="66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s="35" customFormat="1" ht="27.75" customHeight="1">
      <c r="A46" s="42" t="s">
        <v>26</v>
      </c>
      <c r="B46" s="42" t="s">
        <v>73</v>
      </c>
      <c r="C46" s="43" t="s">
        <v>74</v>
      </c>
      <c r="D46" s="44">
        <v>3</v>
      </c>
      <c r="E46" s="45">
        <v>800000</v>
      </c>
      <c r="F46" s="46">
        <v>2400000</v>
      </c>
      <c r="G46" s="66"/>
      <c r="H46" s="46">
        <v>2400000</v>
      </c>
      <c r="I46" s="46"/>
      <c r="J46" s="66"/>
      <c r="K46" s="67"/>
      <c r="L46" s="66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</row>
    <row r="47" spans="1:29" s="35" customFormat="1" ht="27.75" customHeight="1">
      <c r="A47" s="42" t="s">
        <v>49</v>
      </c>
      <c r="B47" s="42" t="s">
        <v>75</v>
      </c>
      <c r="C47" s="43" t="s">
        <v>69</v>
      </c>
      <c r="D47" s="44">
        <v>3</v>
      </c>
      <c r="E47" s="45">
        <v>500000</v>
      </c>
      <c r="F47" s="46">
        <v>1500000</v>
      </c>
      <c r="G47" s="66"/>
      <c r="H47" s="46">
        <v>1500000</v>
      </c>
      <c r="I47" s="46"/>
      <c r="J47" s="66"/>
      <c r="K47" s="67"/>
      <c r="L47" s="66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</row>
    <row r="48" spans="1:29" s="35" customFormat="1" ht="15.75" customHeight="1">
      <c r="A48" s="42" t="s">
        <v>52</v>
      </c>
      <c r="B48" s="42" t="s">
        <v>76</v>
      </c>
      <c r="C48" s="47" t="s">
        <v>77</v>
      </c>
      <c r="D48" s="48">
        <v>40</v>
      </c>
      <c r="E48" s="60">
        <v>300000</v>
      </c>
      <c r="F48" s="74">
        <v>12000000</v>
      </c>
      <c r="G48" s="66"/>
      <c r="H48" s="74">
        <v>12000000</v>
      </c>
      <c r="I48" s="46"/>
      <c r="J48" s="66"/>
      <c r="K48" s="67"/>
      <c r="L48" s="66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s="35" customFormat="1" ht="27" customHeight="1">
      <c r="A49" s="42" t="s">
        <v>54</v>
      </c>
      <c r="B49" s="75" t="s">
        <v>78</v>
      </c>
      <c r="C49" s="39" t="s">
        <v>74</v>
      </c>
      <c r="D49" s="39">
        <v>1</v>
      </c>
      <c r="E49" s="40">
        <v>14000000</v>
      </c>
      <c r="F49" s="41">
        <v>14000000</v>
      </c>
      <c r="G49" s="66"/>
      <c r="H49" s="41">
        <v>14000000</v>
      </c>
      <c r="I49" s="46"/>
      <c r="J49" s="66"/>
      <c r="K49" s="67"/>
      <c r="L49" s="66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</row>
    <row r="50" spans="1:29" s="35" customFormat="1" ht="27.75" customHeight="1">
      <c r="A50" s="42" t="s">
        <v>56</v>
      </c>
      <c r="B50" s="75" t="s">
        <v>79</v>
      </c>
      <c r="C50" s="39" t="s">
        <v>74</v>
      </c>
      <c r="D50" s="39">
        <v>1</v>
      </c>
      <c r="E50" s="76">
        <v>16000000</v>
      </c>
      <c r="F50" s="41">
        <v>16000000</v>
      </c>
      <c r="G50" s="66"/>
      <c r="H50" s="41">
        <v>16000000</v>
      </c>
      <c r="I50" s="46"/>
      <c r="J50" s="66"/>
      <c r="K50" s="67"/>
      <c r="L50" s="66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s="35" customFormat="1" ht="15.75" customHeight="1">
      <c r="A51" s="42" t="s">
        <v>58</v>
      </c>
      <c r="B51" s="75" t="s">
        <v>80</v>
      </c>
      <c r="C51" s="39" t="s">
        <v>74</v>
      </c>
      <c r="D51" s="39">
        <v>1</v>
      </c>
      <c r="E51" s="76">
        <v>9000000</v>
      </c>
      <c r="F51" s="41">
        <v>9000000</v>
      </c>
      <c r="G51" s="66"/>
      <c r="H51" s="41">
        <v>9000000</v>
      </c>
      <c r="I51" s="46"/>
      <c r="J51" s="66"/>
      <c r="K51" s="67"/>
      <c r="L51" s="66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s="35" customFormat="1" ht="15.75" customHeight="1">
      <c r="A52" s="90" t="s">
        <v>81</v>
      </c>
      <c r="B52" s="121"/>
      <c r="C52" s="121"/>
      <c r="D52" s="121"/>
      <c r="E52" s="119"/>
      <c r="F52" s="70">
        <f>SUM(F40:F51)</f>
        <v>65200000</v>
      </c>
      <c r="G52" s="71"/>
      <c r="H52" s="70">
        <f>F52</f>
        <v>65200000</v>
      </c>
      <c r="I52" s="72"/>
      <c r="J52" s="66"/>
      <c r="K52" s="67"/>
      <c r="L52" s="66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29" s="35" customFormat="1" ht="15.75" customHeight="1">
      <c r="A53" s="136" t="s">
        <v>82</v>
      </c>
      <c r="B53" s="137"/>
      <c r="C53" s="137"/>
      <c r="D53" s="137"/>
      <c r="E53" s="137"/>
      <c r="F53" s="137"/>
      <c r="G53" s="137"/>
      <c r="H53" s="137"/>
      <c r="I53" s="137"/>
      <c r="J53" s="66"/>
      <c r="K53" s="67"/>
      <c r="L53" s="66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29" ht="18.75" customHeight="1">
      <c r="A54" s="82" t="s">
        <v>83</v>
      </c>
      <c r="B54" s="121"/>
      <c r="C54" s="121"/>
      <c r="D54" s="121"/>
      <c r="E54" s="121"/>
      <c r="F54" s="121"/>
      <c r="G54" s="99"/>
      <c r="H54" s="99"/>
      <c r="I54" s="108"/>
      <c r="J54" s="66"/>
      <c r="K54" s="67"/>
      <c r="L54" s="66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</row>
    <row r="55" spans="1:29" s="35" customFormat="1" ht="14.25" customHeight="1">
      <c r="A55" s="42" t="s">
        <v>13</v>
      </c>
      <c r="B55" s="42" t="s">
        <v>84</v>
      </c>
      <c r="C55" s="43" t="s">
        <v>32</v>
      </c>
      <c r="D55" s="44">
        <v>12</v>
      </c>
      <c r="E55" s="45">
        <v>3400000</v>
      </c>
      <c r="F55" s="46">
        <v>40800000</v>
      </c>
      <c r="G55" s="79"/>
      <c r="H55" s="46">
        <v>40800000</v>
      </c>
      <c r="I55" s="78"/>
      <c r="J55" s="66"/>
      <c r="K55" s="67"/>
      <c r="L55" s="66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</row>
    <row r="56" spans="1:29" s="35" customFormat="1" ht="14.25" customHeight="1">
      <c r="A56" s="42" t="s">
        <v>16</v>
      </c>
      <c r="B56" s="42" t="s">
        <v>85</v>
      </c>
      <c r="C56" s="43" t="s">
        <v>32</v>
      </c>
      <c r="D56" s="44">
        <v>12</v>
      </c>
      <c r="E56" s="45">
        <v>2800000</v>
      </c>
      <c r="F56" s="46">
        <v>33600000</v>
      </c>
      <c r="G56" s="79"/>
      <c r="H56" s="46">
        <v>33600000</v>
      </c>
      <c r="I56" s="78"/>
      <c r="J56" s="66"/>
      <c r="K56" s="67"/>
      <c r="L56" s="66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</row>
    <row r="57" spans="1:29" s="35" customFormat="1" ht="14.25" customHeight="1">
      <c r="A57" s="42" t="s">
        <v>18</v>
      </c>
      <c r="B57" s="42" t="s">
        <v>86</v>
      </c>
      <c r="C57" s="43" t="s">
        <v>32</v>
      </c>
      <c r="D57" s="44">
        <v>12</v>
      </c>
      <c r="E57" s="45">
        <v>2100000</v>
      </c>
      <c r="F57" s="46">
        <v>25200000</v>
      </c>
      <c r="G57" s="79"/>
      <c r="H57" s="46">
        <v>25200000</v>
      </c>
      <c r="I57" s="78"/>
      <c r="J57" s="66"/>
      <c r="K57" s="67"/>
      <c r="L57" s="66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</row>
    <row r="58" spans="1:29" s="35" customFormat="1" ht="14.25" customHeight="1">
      <c r="A58" s="42" t="s">
        <v>20</v>
      </c>
      <c r="B58" s="42" t="s">
        <v>87</v>
      </c>
      <c r="C58" s="43" t="s">
        <v>32</v>
      </c>
      <c r="D58" s="44">
        <v>12</v>
      </c>
      <c r="E58" s="45">
        <v>450000</v>
      </c>
      <c r="F58" s="46">
        <v>5400000</v>
      </c>
      <c r="G58" s="79"/>
      <c r="H58" s="46">
        <v>5400000</v>
      </c>
      <c r="I58" s="78"/>
      <c r="J58" s="66"/>
      <c r="K58" s="67"/>
      <c r="L58" s="66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</row>
    <row r="59" spans="1:29" s="35" customFormat="1" ht="14.25" customHeight="1">
      <c r="A59" s="90" t="s">
        <v>88</v>
      </c>
      <c r="B59" s="121"/>
      <c r="C59" s="121"/>
      <c r="D59" s="121"/>
      <c r="E59" s="119"/>
      <c r="F59" s="70">
        <f>SUM(F55:F58)</f>
        <v>105000000</v>
      </c>
      <c r="G59" s="71"/>
      <c r="H59" s="70">
        <f>F59</f>
        <v>105000000</v>
      </c>
      <c r="I59" s="72"/>
      <c r="J59" s="66"/>
      <c r="K59" s="67"/>
      <c r="L59" s="66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29" s="35" customFormat="1" ht="14.25" customHeight="1">
      <c r="A60" s="77"/>
      <c r="B60" s="77"/>
      <c r="C60" s="77"/>
      <c r="D60" s="77"/>
      <c r="E60" s="77"/>
      <c r="F60" s="77"/>
      <c r="G60" s="79"/>
      <c r="H60" s="73"/>
      <c r="I60" s="78"/>
      <c r="J60" s="66"/>
      <c r="K60" s="67"/>
      <c r="L60" s="66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</row>
    <row r="61" spans="1:29" ht="15.75" customHeight="1">
      <c r="A61" s="138" t="s">
        <v>89</v>
      </c>
      <c r="B61" s="99"/>
      <c r="C61" s="99"/>
      <c r="D61" s="99"/>
      <c r="E61" s="100"/>
      <c r="F61" s="27">
        <f>+F16+F21+F37+F52+F59</f>
        <v>997316225</v>
      </c>
      <c r="G61" s="139"/>
      <c r="H61" s="27">
        <f>+H16+H21+H37+H52+H59</f>
        <v>787316225</v>
      </c>
      <c r="I61" s="28">
        <f>+I16+I21+I37</f>
        <v>210000000</v>
      </c>
      <c r="J61" s="66"/>
      <c r="K61" s="67"/>
      <c r="L61" s="66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</row>
    <row r="62" spans="1:29" ht="15.75" customHeight="1">
      <c r="A62" s="29"/>
      <c r="B62" s="30"/>
      <c r="C62" s="31"/>
      <c r="D62" s="30"/>
      <c r="E62" s="32"/>
      <c r="F62" s="33"/>
      <c r="G62" s="30"/>
      <c r="H62" s="30"/>
      <c r="I62" s="34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</row>
    <row r="63" spans="1:29" ht="15.75" customHeight="1">
      <c r="A63" s="67"/>
      <c r="B63" s="67"/>
      <c r="C63" s="103"/>
      <c r="D63" s="67"/>
      <c r="E63" s="104"/>
      <c r="F63" s="66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</row>
    <row r="64" spans="1:29" ht="15.75" customHeight="1">
      <c r="A64" s="91" t="s">
        <v>90</v>
      </c>
      <c r="B64" s="67"/>
      <c r="C64" s="103"/>
      <c r="D64" s="67"/>
      <c r="E64" s="104"/>
      <c r="F64" s="66" t="s">
        <v>91</v>
      </c>
      <c r="G64" s="67"/>
      <c r="H64" s="140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1:29" ht="15.75" customHeight="1">
      <c r="A65" s="91" t="s">
        <v>92</v>
      </c>
      <c r="B65" s="67"/>
      <c r="C65" s="103"/>
      <c r="D65" s="67"/>
      <c r="E65" s="104"/>
      <c r="F65" s="66"/>
      <c r="G65" s="67"/>
      <c r="H65" s="66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</row>
    <row r="66" spans="1:29" ht="15.75" customHeight="1">
      <c r="A66" s="92" t="s">
        <v>93</v>
      </c>
      <c r="B66" s="67"/>
      <c r="C66" s="103"/>
      <c r="D66" s="67"/>
      <c r="E66" s="104"/>
      <c r="F66" s="66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</row>
    <row r="67" spans="1:29" ht="15.75" customHeight="1">
      <c r="A67" s="67"/>
      <c r="B67" s="67"/>
      <c r="C67" s="103"/>
      <c r="D67" s="67"/>
      <c r="E67" s="104"/>
      <c r="F67" s="66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</row>
    <row r="68" spans="1:29" ht="15.75" customHeight="1">
      <c r="A68" s="67"/>
      <c r="B68" s="67"/>
      <c r="C68" s="103"/>
      <c r="D68" s="67"/>
      <c r="E68" s="104"/>
      <c r="F68" s="66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</row>
    <row r="69" spans="1:29" ht="15.75" customHeight="1">
      <c r="A69" s="67"/>
      <c r="B69" s="67"/>
      <c r="C69" s="103"/>
      <c r="D69" s="67"/>
      <c r="E69" s="104"/>
      <c r="F69" s="66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</row>
    <row r="70" spans="1:29" ht="15.75" customHeight="1">
      <c r="A70" s="67"/>
      <c r="B70" s="67"/>
      <c r="C70" s="103"/>
      <c r="D70" s="67"/>
      <c r="E70" s="104"/>
      <c r="F70" s="66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</row>
    <row r="71" spans="1:29" ht="15.75" customHeight="1">
      <c r="A71" s="67"/>
      <c r="B71" s="67"/>
      <c r="C71" s="103"/>
      <c r="D71" s="67"/>
      <c r="E71" s="104"/>
      <c r="F71" s="66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</row>
    <row r="72" spans="1:29" ht="15.75" customHeight="1">
      <c r="A72" s="67"/>
      <c r="B72" s="67"/>
      <c r="C72" s="103"/>
      <c r="D72" s="67"/>
      <c r="E72" s="104"/>
      <c r="F72" s="66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</row>
    <row r="73" spans="1:29" ht="15.75" customHeight="1">
      <c r="A73" s="67"/>
      <c r="B73" s="67"/>
      <c r="C73" s="103"/>
      <c r="D73" s="67"/>
      <c r="E73" s="104"/>
      <c r="F73" s="66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</row>
    <row r="74" spans="1:29" ht="15.75" customHeight="1">
      <c r="A74" s="67"/>
      <c r="B74" s="67"/>
      <c r="C74" s="103"/>
      <c r="D74" s="67"/>
      <c r="E74" s="104"/>
      <c r="F74" s="66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ht="15.75" customHeight="1">
      <c r="A75" s="67"/>
      <c r="B75" s="67"/>
      <c r="C75" s="103"/>
      <c r="D75" s="67"/>
      <c r="E75" s="104"/>
      <c r="F75" s="66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ht="15.75" customHeight="1">
      <c r="A76" s="67"/>
      <c r="B76" s="67"/>
      <c r="C76" s="103"/>
      <c r="D76" s="67"/>
      <c r="E76" s="104"/>
      <c r="F76" s="66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</row>
    <row r="77" spans="1:29" ht="15.75" customHeight="1">
      <c r="A77" s="67"/>
      <c r="B77" s="67"/>
      <c r="C77" s="103"/>
      <c r="D77" s="67"/>
      <c r="E77" s="104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</row>
    <row r="78" spans="1:29" ht="15.75" customHeight="1">
      <c r="A78" s="67"/>
      <c r="B78" s="67"/>
      <c r="C78" s="103"/>
      <c r="D78" s="67"/>
      <c r="E78" s="104"/>
      <c r="F78" s="66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</row>
    <row r="79" spans="1:29" ht="15.75" customHeight="1">
      <c r="A79" s="67"/>
      <c r="B79" s="67"/>
      <c r="C79" s="103"/>
      <c r="D79" s="67"/>
      <c r="E79" s="104"/>
      <c r="F79" s="66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</row>
    <row r="80" spans="1:29" ht="15.75" customHeight="1">
      <c r="A80" s="67"/>
      <c r="B80" s="67"/>
      <c r="C80" s="103"/>
      <c r="D80" s="67"/>
      <c r="E80" s="104"/>
      <c r="F80" s="66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</row>
    <row r="81" spans="1:29" ht="15.75" customHeight="1">
      <c r="A81" s="67"/>
      <c r="B81" s="67"/>
      <c r="C81" s="103"/>
      <c r="D81" s="67"/>
      <c r="E81" s="104"/>
      <c r="F81" s="66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</row>
    <row r="82" spans="1:29" ht="15.75" customHeight="1">
      <c r="A82" s="67"/>
      <c r="B82" s="67"/>
      <c r="C82" s="103"/>
      <c r="D82" s="67"/>
      <c r="E82" s="104"/>
      <c r="F82" s="66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</row>
    <row r="83" spans="1:29" ht="15.75" customHeight="1">
      <c r="A83" s="67"/>
      <c r="B83" s="67"/>
      <c r="C83" s="103"/>
      <c r="D83" s="67"/>
      <c r="E83" s="104"/>
      <c r="F83" s="66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</row>
    <row r="84" spans="1:29" ht="15.75" customHeight="1">
      <c r="A84" s="67"/>
      <c r="B84" s="67"/>
      <c r="C84" s="103"/>
      <c r="D84" s="67"/>
      <c r="E84" s="104"/>
      <c r="F84" s="66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</row>
    <row r="85" spans="1:29" ht="15.75" customHeight="1">
      <c r="A85" s="67"/>
      <c r="B85" s="67"/>
      <c r="C85" s="103"/>
      <c r="D85" s="67"/>
      <c r="E85" s="104"/>
      <c r="F85" s="66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</row>
    <row r="86" spans="1:29" ht="15.75" customHeight="1">
      <c r="A86" s="67"/>
      <c r="B86" s="67"/>
      <c r="C86" s="103"/>
      <c r="D86" s="67"/>
      <c r="E86" s="104"/>
      <c r="F86" s="66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</row>
    <row r="87" spans="1:29" ht="15.75" customHeight="1">
      <c r="A87" s="67"/>
      <c r="B87" s="67"/>
      <c r="C87" s="103"/>
      <c r="D87" s="67"/>
      <c r="E87" s="104"/>
      <c r="F87" s="66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ht="15.75" customHeight="1">
      <c r="A88" s="67"/>
      <c r="B88" s="67"/>
      <c r="C88" s="103"/>
      <c r="D88" s="67"/>
      <c r="E88" s="104"/>
      <c r="F88" s="66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89" spans="1:29" ht="15.75" customHeight="1">
      <c r="A89" s="67"/>
      <c r="B89" s="67"/>
      <c r="C89" s="103"/>
      <c r="D89" s="67"/>
      <c r="E89" s="104"/>
      <c r="F89" s="66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0" spans="1:29" ht="15.75" customHeight="1">
      <c r="A90" s="67"/>
      <c r="B90" s="67"/>
      <c r="C90" s="103"/>
      <c r="D90" s="67"/>
      <c r="E90" s="104"/>
      <c r="F90" s="66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 ht="15.75" customHeight="1">
      <c r="A91" s="67"/>
      <c r="B91" s="67"/>
      <c r="C91" s="103"/>
      <c r="D91" s="67"/>
      <c r="E91" s="104"/>
      <c r="F91" s="66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ht="15.75" customHeight="1">
      <c r="A92" s="67"/>
      <c r="B92" s="67"/>
      <c r="C92" s="103"/>
      <c r="D92" s="67"/>
      <c r="E92" s="104"/>
      <c r="F92" s="66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</row>
    <row r="93" spans="1:29" ht="15.75" customHeight="1">
      <c r="A93" s="67"/>
      <c r="B93" s="67"/>
      <c r="C93" s="103"/>
      <c r="D93" s="67"/>
      <c r="E93" s="104"/>
      <c r="F93" s="66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</row>
    <row r="94" spans="1:29" ht="15.75" customHeight="1">
      <c r="A94" s="67"/>
      <c r="B94" s="67"/>
      <c r="C94" s="103"/>
      <c r="D94" s="67"/>
      <c r="E94" s="104"/>
      <c r="F94" s="66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</row>
    <row r="95" spans="1:29" ht="15.75" customHeight="1">
      <c r="A95" s="67"/>
      <c r="B95" s="67"/>
      <c r="C95" s="103"/>
      <c r="D95" s="67"/>
      <c r="E95" s="104"/>
      <c r="F95" s="66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</row>
    <row r="96" spans="1:29" ht="15.75" customHeight="1">
      <c r="A96" s="67"/>
      <c r="B96" s="67"/>
      <c r="C96" s="103"/>
      <c r="D96" s="67"/>
      <c r="E96" s="104"/>
      <c r="F96" s="66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ht="15.75" customHeight="1">
      <c r="A97" s="67"/>
      <c r="B97" s="67"/>
      <c r="C97" s="103"/>
      <c r="D97" s="67"/>
      <c r="E97" s="104"/>
      <c r="F97" s="66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ht="15.75" customHeight="1">
      <c r="A98" s="67"/>
      <c r="B98" s="67"/>
      <c r="C98" s="103"/>
      <c r="D98" s="67"/>
      <c r="E98" s="104"/>
      <c r="F98" s="66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ht="15.75" customHeight="1">
      <c r="A99" s="67"/>
      <c r="B99" s="67"/>
      <c r="C99" s="103"/>
      <c r="D99" s="67"/>
      <c r="E99" s="104"/>
      <c r="F99" s="66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ht="15.75" customHeight="1">
      <c r="A100" s="67"/>
      <c r="B100" s="67"/>
      <c r="C100" s="103"/>
      <c r="D100" s="67"/>
      <c r="E100" s="104"/>
      <c r="F100" s="66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ht="15.75" customHeight="1">
      <c r="A101" s="67"/>
      <c r="B101" s="67"/>
      <c r="C101" s="103"/>
      <c r="D101" s="67"/>
      <c r="E101" s="104"/>
      <c r="F101" s="66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ht="1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1:29" ht="1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1:29" ht="1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ht="1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1:29" ht="1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1:29" ht="1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1:29" ht="1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1:29" ht="1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1:29" ht="1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1:29" ht="1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ht="1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</sheetData>
  <mergeCells count="24">
    <mergeCell ref="A37:E37"/>
    <mergeCell ref="A61:E61"/>
    <mergeCell ref="A38:I38"/>
    <mergeCell ref="A39:I39"/>
    <mergeCell ref="A53:I53"/>
    <mergeCell ref="A54:I54"/>
    <mergeCell ref="A52:E52"/>
    <mergeCell ref="A59:E59"/>
    <mergeCell ref="A22:I22"/>
    <mergeCell ref="A21:E21"/>
    <mergeCell ref="A23:I23"/>
    <mergeCell ref="C1:H1"/>
    <mergeCell ref="C2:H2"/>
    <mergeCell ref="A16:E16"/>
    <mergeCell ref="A4:B4"/>
    <mergeCell ref="C4:I4"/>
    <mergeCell ref="A1:B2"/>
    <mergeCell ref="I1:I2"/>
    <mergeCell ref="U8:AC8"/>
    <mergeCell ref="A17:I17"/>
    <mergeCell ref="A6:B6"/>
    <mergeCell ref="A7:I7"/>
    <mergeCell ref="A8:I8"/>
    <mergeCell ref="J8:T8"/>
  </mergeCells>
  <dataValidations disablePrompts="1"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15 D24:E25 D27:E33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2" sqref="I12"/>
    </sheetView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2021-08-31T12:19:47Z</dcterms:modified>
  <cp:category/>
  <cp:contentStatus/>
</cp:coreProperties>
</file>