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https://d.docs.live.net/374a4cd3b35884e6/Documentos/ART/CONTRATACIÓN FCP/ZONA 1/FICHAS Y PPTO PROYECTOS FCP ZONA 1/"/>
    </mc:Choice>
  </mc:AlternateContent>
  <xr:revisionPtr revIDLastSave="51" documentId="13_ncr:1_{6360435F-8EE0-614F-90EE-DE7456343069}" xr6:coauthVersionLast="47" xr6:coauthVersionMax="47" xr10:uidLastSave="{B806F9C4-A079-401A-A291-6F9C5AB4F22A}"/>
  <bookViews>
    <workbookView xWindow="-120" yWindow="-120" windowWidth="20730" windowHeight="11160" xr2:uid="{00000000-000D-0000-FFFF-FFFF00000000}"/>
  </bookViews>
  <sheets>
    <sheet name="Presupuesto" sheetId="1" r:id="rId1"/>
  </sheets>
  <externalReferences>
    <externalReference r:id="rId2"/>
  </externalReference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H100" i="1"/>
  <c r="I99" i="1"/>
  <c r="H96" i="1"/>
  <c r="I98" i="1"/>
  <c r="F93" i="1"/>
  <c r="H93" i="1" s="1"/>
  <c r="I95" i="1"/>
  <c r="F94" i="1"/>
  <c r="H94" i="1" s="1"/>
  <c r="F92" i="1"/>
  <c r="H92" i="1" s="1"/>
  <c r="F91" i="1"/>
  <c r="H91" i="1" s="1"/>
  <c r="F90" i="1"/>
  <c r="H90" i="1" s="1"/>
  <c r="F89" i="1"/>
  <c r="H89" i="1" s="1"/>
  <c r="H95" i="1" s="1"/>
  <c r="I87" i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F74" i="1"/>
  <c r="H74" i="1" s="1"/>
  <c r="F75" i="1"/>
  <c r="H75" i="1" s="1"/>
  <c r="I76" i="1"/>
  <c r="F73" i="1"/>
  <c r="H73" i="1" s="1"/>
  <c r="I71" i="1"/>
  <c r="F70" i="1"/>
  <c r="H70" i="1" s="1"/>
  <c r="F69" i="1"/>
  <c r="H69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49" i="1"/>
  <c r="H49" i="1" s="1"/>
  <c r="F50" i="1"/>
  <c r="H50" i="1" s="1"/>
  <c r="F51" i="1"/>
  <c r="H51" i="1" s="1"/>
  <c r="F52" i="1"/>
  <c r="H52" i="1" s="1"/>
  <c r="I67" i="1"/>
  <c r="F56" i="1"/>
  <c r="H56" i="1" s="1"/>
  <c r="F55" i="1"/>
  <c r="H55" i="1" s="1"/>
  <c r="F54" i="1"/>
  <c r="H54" i="1" s="1"/>
  <c r="F53" i="1"/>
  <c r="H53" i="1" s="1"/>
  <c r="F48" i="1"/>
  <c r="H48" i="1" s="1"/>
  <c r="F37" i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36" i="1"/>
  <c r="H36" i="1" s="1"/>
  <c r="I46" i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27" i="1"/>
  <c r="H27" i="1" s="1"/>
  <c r="I34" i="1"/>
  <c r="F21" i="1"/>
  <c r="F22" i="1"/>
  <c r="F23" i="1"/>
  <c r="F24" i="1"/>
  <c r="F20" i="1"/>
  <c r="F17" i="1"/>
  <c r="F10" i="1"/>
  <c r="F11" i="1"/>
  <c r="F12" i="1"/>
  <c r="F13" i="1"/>
  <c r="F14" i="1"/>
  <c r="F15" i="1"/>
  <c r="F16" i="1"/>
  <c r="F9" i="1"/>
  <c r="H67" i="1" l="1"/>
  <c r="H71" i="1"/>
  <c r="H76" i="1"/>
  <c r="H34" i="1"/>
  <c r="F46" i="1"/>
  <c r="F95" i="1"/>
  <c r="F87" i="1"/>
  <c r="H78" i="1"/>
  <c r="H87" i="1" s="1"/>
  <c r="F76" i="1"/>
  <c r="F71" i="1"/>
  <c r="F67" i="1"/>
  <c r="F34" i="1"/>
  <c r="H37" i="1"/>
  <c r="H46" i="1" s="1"/>
  <c r="I25" i="1"/>
  <c r="H24" i="1"/>
  <c r="H22" i="1"/>
  <c r="H21" i="1"/>
  <c r="H17" i="1"/>
  <c r="H16" i="1"/>
  <c r="H15" i="1"/>
  <c r="H14" i="1"/>
  <c r="H13" i="1"/>
  <c r="H12" i="1"/>
  <c r="H11" i="1"/>
  <c r="H10" i="1"/>
  <c r="I18" i="1"/>
  <c r="H18" i="1" l="1"/>
  <c r="H23" i="1"/>
  <c r="F18" i="1"/>
  <c r="F25" i="1"/>
  <c r="H20" i="1"/>
  <c r="H25" i="1" l="1"/>
</calcChain>
</file>

<file path=xl/sharedStrings.xml><?xml version="1.0" encoding="utf-8"?>
<sst xmlns="http://schemas.openxmlformats.org/spreadsheetml/2006/main" count="248" uniqueCount="140">
  <si>
    <t>PRESUPUESTO DEL PROYECTO</t>
  </si>
  <si>
    <t>AGENCIA DE RENOVACION DEL TERRITORIO - ART</t>
  </si>
  <si>
    <t>NOMBRE DEL PROYECTO</t>
  </si>
  <si>
    <t>Implementación de un plan de manejo forestal sostenible y acciones de repoblamiento con especies nativas en territorios pertenecientes a COCOMACIA y Consejo Comunitario por el Desarrollo Integral de Murindo (PDI) del municipio de Murindo, Antioquia.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</si>
  <si>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</si>
  <si>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</si>
  <si>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</si>
  <si>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</si>
  <si>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</si>
  <si>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</si>
  <si>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</si>
  <si>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 xml:space="preserve">Actividades:1) MANO DE OBRA PARA EL REPOBLAMIENTO FORESTAL  9) COSTOS DEL COMPONENTE AMBIENTAL 
</t>
  </si>
  <si>
    <t>a</t>
  </si>
  <si>
    <t>Preparación del terreno</t>
  </si>
  <si>
    <t>Jornal</t>
  </si>
  <si>
    <t>b</t>
  </si>
  <si>
    <t>Trazado del terreno</t>
  </si>
  <si>
    <t>c</t>
  </si>
  <si>
    <t>Plateo y Ahoyado</t>
  </si>
  <si>
    <t>d</t>
  </si>
  <si>
    <t>Siembra de las plantas</t>
  </si>
  <si>
    <t>e</t>
  </si>
  <si>
    <t>Control fitosanitario</t>
  </si>
  <si>
    <t>f</t>
  </si>
  <si>
    <t>Aplicación de fertilizantes</t>
  </si>
  <si>
    <t>g</t>
  </si>
  <si>
    <t>Replante</t>
  </si>
  <si>
    <t>h</t>
  </si>
  <si>
    <t>Limpias</t>
  </si>
  <si>
    <t>i</t>
  </si>
  <si>
    <t>Protección contra incendios</t>
  </si>
  <si>
    <t>SUBTOTAL COMPONENTE 1</t>
  </si>
  <si>
    <t>ACTIVIDAD 2: INSUMOS Y MATERIALES PARA EL REPOBLAMIENTO FORESTAL</t>
  </si>
  <si>
    <t>Fertilizante NPK (bulto de triple 15, urea)</t>
  </si>
  <si>
    <t>Bulto</t>
  </si>
  <si>
    <t>Biopesticida</t>
  </si>
  <si>
    <t>Litro</t>
  </si>
  <si>
    <t xml:space="preserve">c </t>
  </si>
  <si>
    <t>Gallinaza</t>
  </si>
  <si>
    <t>Trasporte de Insumos</t>
  </si>
  <si>
    <t>Global</t>
  </si>
  <si>
    <t>Materiales (Cinta métrica, Cabuya Pintura Fluorescentes, GPS, Cámara)</t>
  </si>
  <si>
    <t>SUBTOTAL COMPONENTE. 2</t>
  </si>
  <si>
    <t>ACTIVIDAD 3: MANO DE OBRA PARA LA OPERACIÓN DE  VIVEROS</t>
  </si>
  <si>
    <t>Adecuación del lote y recolección de guadua o madera reciclada.</t>
  </si>
  <si>
    <t>Postura de estantillos poli sombra</t>
  </si>
  <si>
    <t>Tamizado de la tierra</t>
  </si>
  <si>
    <t>Mezcla de sustratos (suelo y cascarilla)</t>
  </si>
  <si>
    <t>Llenado de bolsas</t>
  </si>
  <si>
    <t>Encaramiento de bolsas</t>
  </si>
  <si>
    <t>Control Fitosanitario</t>
  </si>
  <si>
    <t>SUBTOTAL COMPONENTE. 3</t>
  </si>
  <si>
    <t>ACTIVIDAD 4:EQUIPOS PARA LA OPERACIÓN DE LOS VIVEROS</t>
  </si>
  <si>
    <t>Aspersora de Palanca</t>
  </si>
  <si>
    <t>Unidad</t>
  </si>
  <si>
    <t>Carretilla</t>
  </si>
  <si>
    <t>Caneca de 200 litros</t>
  </si>
  <si>
    <t>Bomba de espalda</t>
  </si>
  <si>
    <t>Palas</t>
  </si>
  <si>
    <t>Paladraga</t>
  </si>
  <si>
    <t>Zaranda</t>
  </si>
  <si>
    <t>Martillo</t>
  </si>
  <si>
    <t>Probeta</t>
  </si>
  <si>
    <t>j</t>
  </si>
  <si>
    <t>Gramera Electrónica</t>
  </si>
  <si>
    <t>SUBTOTAL COMPONENTE. 4</t>
  </si>
  <si>
    <t>ACTIVIDAD 5:EQUIPOS PARA LA OPERACIÓN DE LOS VIVEROS</t>
  </si>
  <si>
    <t>Bolsas de 17 x 23 cm (paquete por 1.000 uds.)</t>
  </si>
  <si>
    <t>Paquete</t>
  </si>
  <si>
    <t>Bolsas de 40 cm x 40 cm (paquete por 1.000 uds.)</t>
  </si>
  <si>
    <t>Bolsas de 30 cm x 30 cm (paquete por 1.000 uds.)</t>
  </si>
  <si>
    <t>Alambre para amarrar (negro)</t>
  </si>
  <si>
    <t>Kilo</t>
  </si>
  <si>
    <t>Puntilla de 3" y grapas</t>
  </si>
  <si>
    <t>Guadua</t>
  </si>
  <si>
    <t>Estantillos de Madera o tubos metálico</t>
  </si>
  <si>
    <t>Poli sombra al 65% (4m ancho x 100 m)</t>
  </si>
  <si>
    <t>Rollo</t>
  </si>
  <si>
    <t>Tierra/suelo</t>
  </si>
  <si>
    <t>M3</t>
  </si>
  <si>
    <t>Cascarilla arroz</t>
  </si>
  <si>
    <t>k</t>
  </si>
  <si>
    <t>Micorriza (Bulto x 50 Kgs)</t>
  </si>
  <si>
    <t>l</t>
  </si>
  <si>
    <t>Manguera paletizada 16 mm</t>
  </si>
  <si>
    <t>Metro</t>
  </si>
  <si>
    <t>m</t>
  </si>
  <si>
    <t>Fertilizante Radigrow</t>
  </si>
  <si>
    <t>n</t>
  </si>
  <si>
    <t>Fosfi-K</t>
  </si>
  <si>
    <t>ñ</t>
  </si>
  <si>
    <t xml:space="preserve">semillas forestales </t>
  </si>
  <si>
    <t>o</t>
  </si>
  <si>
    <t>Tricho – D</t>
  </si>
  <si>
    <t>Gramos</t>
  </si>
  <si>
    <t>p</t>
  </si>
  <si>
    <t>Herbicida</t>
  </si>
  <si>
    <t>q</t>
  </si>
  <si>
    <t>Sulfato de Cobre</t>
  </si>
  <si>
    <t>r</t>
  </si>
  <si>
    <t xml:space="preserve">Semillas especies nativas </t>
  </si>
  <si>
    <t>kilo</t>
  </si>
  <si>
    <t>SUBTOTAL COMPONENTE. 5</t>
  </si>
  <si>
    <t>ACTIVIDAD 6: COSTOS OPERATIVOS PARA LA OPERACIÓN Y MANTENIMIENTO DE LOS VIVEROS</t>
  </si>
  <si>
    <t>Operación y mantenimiento del vivero</t>
  </si>
  <si>
    <t>Acompañamiento para la obtención del permiso de aprovechamiento forestal por parte de la autoridad competente</t>
  </si>
  <si>
    <t>SUBTOTAL COMPONENTE. 6</t>
  </si>
  <si>
    <t>ACTIVIDAD 7: COSTOS DEL COMPONENTE SOCIO EMPRESARIAL</t>
  </si>
  <si>
    <t>Contratación del profesional Socio empresarial</t>
  </si>
  <si>
    <t>Salario</t>
  </si>
  <si>
    <t>Logística de operación</t>
  </si>
  <si>
    <t>Consecución de espacio, refrigerios durante el taller</t>
  </si>
  <si>
    <t>SUBTOTAL COMPONENTE. 7</t>
  </si>
  <si>
    <t>ACTIVIDAD 8: COSTOS DEL COMPONENTE TÉCNICO</t>
  </si>
  <si>
    <t>Contratación de dos Ingenieros Agroforestales por un año</t>
  </si>
  <si>
    <t>Contratación de un Biólogo x 12 meses</t>
  </si>
  <si>
    <t>Contratación de un Auxiliar o anotador x 4 meses</t>
  </si>
  <si>
    <t>Contratación de dos Técnicos forestales x 4 meses</t>
  </si>
  <si>
    <t>Contratación de dos Técnicos forestales x 12 meses</t>
  </si>
  <si>
    <t>Contratación de cuatro Trocheros x 4 meses</t>
  </si>
  <si>
    <t>Contratación de un Identificador de especies nativas x 4 meses</t>
  </si>
  <si>
    <t>Conductor x 12 meses</t>
  </si>
  <si>
    <t>Gastos de trasporte para el desplazamiento a los lugares de las actividades</t>
  </si>
  <si>
    <t>SUBTOTAL COMPONENTE. 8</t>
  </si>
  <si>
    <t>ACTIVIDAD 9: COSTOS DEL COMPONENTE AMBIENTAL</t>
  </si>
  <si>
    <t>Manejo adecuado y conservación del suelo.</t>
  </si>
  <si>
    <t>Ficha</t>
  </si>
  <si>
    <t>Manejo de productos forestales.</t>
  </si>
  <si>
    <t>Manejo de maquinaria y equipos.</t>
  </si>
  <si>
    <t>Gestión de seguridad y salud ocupacional y ocupacional</t>
  </si>
  <si>
    <t>Manejo de contaminación visual y auditiva.</t>
  </si>
  <si>
    <t>Adecuado manejo y conservación de la fauna y flora.</t>
  </si>
  <si>
    <t>SUBTOTAL COMPONENTE. 9</t>
  </si>
  <si>
    <t>ACTIVIDAD 10: CONTRAPARTIDA</t>
  </si>
  <si>
    <t>Mano de Obra.</t>
  </si>
  <si>
    <t>SUBTOTAL COMPONENTE. 10</t>
  </si>
  <si>
    <t>TOTAL COSTO DIRECTO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</si>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</sst>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\ #,##0;[Red]\-&quot;$&quot;\ #,##0"/>
    <numFmt numFmtId="165" formatCode="&quot;$&quot;\ #,##0.00;[Red]\-&quot;$&quot;\ #,##0.00"/>
    <numFmt numFmtId="166" formatCode="_-&quot;$&quot;\ * #,##0_-;\-&quot;$&quot;\ * #,##0_-;_-&quot;$&quot;\ * &quot;-&quot;_-;_-@_-"/>
    <numFmt numFmtId="167" formatCode="_-* #,##0_-;\-* #,##0_-;_-* &quot;-&quot;??_-;_-@"/>
    <numFmt numFmtId="168" formatCode="_-&quot;$&quot;* #,##0_-;\-&quot;$&quot;* #,##0_-;_-&quot;$&quot;* &quot;-&quot;??_-;_-@"/>
    <numFmt numFmtId="169" formatCode="_-* #,##0_-;\-* #,##0_-;_-* &quot;-&quot;_-;_-@"/>
    <numFmt numFmtId="170" formatCode="_-&quot;$&quot;* #,##0.0_-;\-&quot;$&quot;* #,##0.0_-;_-&quot;$&quot;* &quot;-&quot;??_-;_-@"/>
    <numFmt numFmtId="171" formatCode="_-&quot;$&quot;* #,##0.00_-;\-&quot;$&quot;* #,##0.00_-;_-&quot;$&quot;* &quot;-&quot;??_-;_-@"/>
  </numFmts>
  <fonts count="1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8" fillId="0" borderId="0" applyFont="0" applyFill="0" applyBorder="0" applyAlignment="0" applyProtection="0"/>
    <xf numFmtId="0" fontId="1" fillId="0" borderId="16"/>
  </cellStyleXfs>
  <cellXfs count="127">
    <xf numFmtId="0" fontId="0" fillId="0" borderId="0" xfId="0" applyFont="1" applyAlignment="1"/>
    <xf numFmtId="0" fontId="5" fillId="3" borderId="12" xfId="0" applyFont="1" applyFill="1" applyBorder="1" applyAlignment="1">
      <alignment horizontal="center" vertical="center"/>
    </xf>
    <xf numFmtId="167" fontId="5" fillId="3" borderId="12" xfId="0" applyNumberFormat="1" applyFont="1" applyFill="1" applyBorder="1" applyAlignment="1">
      <alignment horizontal="center" vertical="center" wrapText="1"/>
    </xf>
    <xf numFmtId="168" fontId="5" fillId="3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70" fontId="2" fillId="4" borderId="19" xfId="0" applyNumberFormat="1" applyFont="1" applyFill="1" applyBorder="1"/>
    <xf numFmtId="171" fontId="2" fillId="4" borderId="20" xfId="0" applyNumberFormat="1" applyFont="1" applyFill="1" applyBorder="1"/>
    <xf numFmtId="0" fontId="0" fillId="2" borderId="31" xfId="0" applyFont="1" applyFill="1" applyBorder="1"/>
    <xf numFmtId="0" fontId="0" fillId="2" borderId="32" xfId="0" applyFont="1" applyFill="1" applyBorder="1"/>
    <xf numFmtId="0" fontId="0" fillId="2" borderId="32" xfId="0" applyFont="1" applyFill="1" applyBorder="1" applyAlignment="1">
      <alignment horizontal="left"/>
    </xf>
    <xf numFmtId="167" fontId="0" fillId="2" borderId="32" xfId="0" applyNumberFormat="1" applyFont="1" applyFill="1" applyBorder="1"/>
    <xf numFmtId="168" fontId="0" fillId="2" borderId="32" xfId="0" applyNumberFormat="1" applyFont="1" applyFill="1" applyBorder="1"/>
    <xf numFmtId="0" fontId="0" fillId="2" borderId="33" xfId="0" applyFont="1" applyFill="1" applyBorder="1"/>
    <xf numFmtId="0" fontId="0" fillId="0" borderId="0" xfId="0" applyFont="1" applyAlignment="1"/>
    <xf numFmtId="0" fontId="9" fillId="2" borderId="17" xfId="0" applyFont="1" applyFill="1" applyBorder="1" applyAlignment="1">
      <alignment horizontal="left" wrapText="1"/>
    </xf>
    <xf numFmtId="0" fontId="9" fillId="0" borderId="34" xfId="2" applyFont="1" applyBorder="1" applyAlignment="1">
      <alignment horizontal="left" vertical="center" wrapText="1"/>
    </xf>
    <xf numFmtId="0" fontId="9" fillId="7" borderId="34" xfId="2" applyFont="1" applyFill="1" applyBorder="1" applyAlignment="1">
      <alignment horizontal="left" vertical="center" wrapText="1"/>
    </xf>
    <xf numFmtId="0" fontId="9" fillId="7" borderId="34" xfId="2" applyFont="1" applyFill="1" applyBorder="1" applyAlignment="1">
      <alignment horizontal="center" vertical="center"/>
    </xf>
    <xf numFmtId="165" fontId="9" fillId="0" borderId="34" xfId="2" applyNumberFormat="1" applyFont="1" applyBorder="1" applyAlignment="1">
      <alignment horizontal="right" vertical="center"/>
    </xf>
    <xf numFmtId="168" fontId="9" fillId="2" borderId="18" xfId="0" applyNumberFormat="1" applyFont="1" applyFill="1" applyBorder="1" applyAlignment="1">
      <alignment horizontal="right" wrapText="1"/>
    </xf>
    <xf numFmtId="168" fontId="9" fillId="2" borderId="20" xfId="0" applyNumberFormat="1" applyFont="1" applyFill="1" applyBorder="1" applyAlignment="1">
      <alignment horizontal="right" wrapText="1"/>
    </xf>
    <xf numFmtId="168" fontId="10" fillId="4" borderId="12" xfId="0" applyNumberFormat="1" applyFont="1" applyFill="1" applyBorder="1" applyAlignment="1">
      <alignment wrapText="1"/>
    </xf>
    <xf numFmtId="168" fontId="10" fillId="4" borderId="14" xfId="0" applyNumberFormat="1" applyFont="1" applyFill="1" applyBorder="1" applyAlignment="1">
      <alignment wrapText="1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3" fontId="11" fillId="0" borderId="24" xfId="0" applyNumberFormat="1" applyFont="1" applyBorder="1" applyAlignment="1">
      <alignment horizontal="center" wrapText="1"/>
    </xf>
    <xf numFmtId="168" fontId="9" fillId="2" borderId="18" xfId="0" applyNumberFormat="1" applyFont="1" applyFill="1" applyBorder="1" applyAlignment="1">
      <alignment horizontal="center" wrapText="1"/>
    </xf>
    <xf numFmtId="0" fontId="11" fillId="0" borderId="19" xfId="0" applyFont="1" applyBorder="1" applyAlignment="1">
      <alignment horizontal="left" wrapText="1"/>
    </xf>
    <xf numFmtId="3" fontId="11" fillId="0" borderId="19" xfId="0" applyNumberFormat="1" applyFont="1" applyBorder="1" applyAlignment="1">
      <alignment horizontal="center" wrapText="1"/>
    </xf>
    <xf numFmtId="168" fontId="9" fillId="2" borderId="12" xfId="0" applyNumberFormat="1" applyFont="1" applyFill="1" applyBorder="1" applyAlignment="1">
      <alignment horizontal="center" wrapText="1"/>
    </xf>
    <xf numFmtId="168" fontId="9" fillId="2" borderId="14" xfId="0" applyNumberFormat="1" applyFont="1" applyFill="1" applyBorder="1" applyAlignment="1">
      <alignment wrapText="1"/>
    </xf>
    <xf numFmtId="168" fontId="9" fillId="2" borderId="19" xfId="0" applyNumberFormat="1" applyFont="1" applyFill="1" applyBorder="1" applyAlignment="1">
      <alignment horizontal="center" wrapText="1"/>
    </xf>
    <xf numFmtId="168" fontId="9" fillId="2" borderId="20" xfId="0" applyNumberFormat="1" applyFont="1" applyFill="1" applyBorder="1" applyAlignment="1">
      <alignment horizontal="center" wrapText="1"/>
    </xf>
    <xf numFmtId="168" fontId="9" fillId="2" borderId="19" xfId="0" applyNumberFormat="1" applyFont="1" applyFill="1" applyBorder="1" applyAlignment="1">
      <alignment wrapText="1"/>
    </xf>
    <xf numFmtId="168" fontId="9" fillId="2" borderId="20" xfId="0" applyNumberFormat="1" applyFont="1" applyFill="1" applyBorder="1" applyAlignment="1">
      <alignment wrapText="1"/>
    </xf>
    <xf numFmtId="0" fontId="11" fillId="0" borderId="21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3" fontId="11" fillId="0" borderId="12" xfId="0" applyNumberFormat="1" applyFont="1" applyBorder="1" applyAlignment="1">
      <alignment horizontal="center" wrapText="1"/>
    </xf>
    <xf numFmtId="168" fontId="9" fillId="2" borderId="16" xfId="0" applyNumberFormat="1" applyFont="1" applyFill="1" applyBorder="1" applyAlignment="1">
      <alignment wrapText="1"/>
    </xf>
    <xf numFmtId="168" fontId="2" fillId="4" borderId="34" xfId="0" applyNumberFormat="1" applyFont="1" applyFill="1" applyBorder="1" applyAlignment="1">
      <alignment wrapText="1"/>
    </xf>
    <xf numFmtId="168" fontId="0" fillId="2" borderId="34" xfId="0" applyNumberFormat="1" applyFont="1" applyFill="1" applyBorder="1" applyAlignment="1">
      <alignment wrapText="1"/>
    </xf>
    <xf numFmtId="0" fontId="11" fillId="0" borderId="26" xfId="0" applyFont="1" applyBorder="1" applyAlignment="1">
      <alignment horizontal="left" wrapText="1"/>
    </xf>
    <xf numFmtId="168" fontId="9" fillId="2" borderId="24" xfId="0" applyNumberFormat="1" applyFont="1" applyFill="1" applyBorder="1" applyAlignment="1">
      <alignment horizontal="center" wrapText="1"/>
    </xf>
    <xf numFmtId="0" fontId="9" fillId="2" borderId="22" xfId="0" applyFont="1" applyFill="1" applyBorder="1" applyAlignment="1">
      <alignment wrapText="1"/>
    </xf>
    <xf numFmtId="0" fontId="9" fillId="2" borderId="25" xfId="0" applyFont="1" applyFill="1" applyBorder="1" applyAlignment="1">
      <alignment wrapText="1"/>
    </xf>
    <xf numFmtId="0" fontId="9" fillId="2" borderId="30" xfId="0" applyFont="1" applyFill="1" applyBorder="1" applyAlignment="1">
      <alignment wrapText="1"/>
    </xf>
    <xf numFmtId="168" fontId="9" fillId="2" borderId="14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wrapText="1"/>
    </xf>
    <xf numFmtId="166" fontId="11" fillId="0" borderId="24" xfId="1" applyFont="1" applyBorder="1" applyAlignment="1">
      <alignment horizontal="right" vertical="center" wrapText="1"/>
    </xf>
    <xf numFmtId="166" fontId="11" fillId="0" borderId="19" xfId="1" applyFont="1" applyBorder="1" applyAlignment="1">
      <alignment horizontal="right" vertical="center" wrapText="1"/>
    </xf>
    <xf numFmtId="166" fontId="9" fillId="0" borderId="34" xfId="1" applyFont="1" applyBorder="1" applyAlignment="1">
      <alignment horizontal="right" vertical="center"/>
    </xf>
    <xf numFmtId="166" fontId="9" fillId="2" borderId="19" xfId="1" applyFont="1" applyFill="1" applyBorder="1" applyAlignment="1">
      <alignment horizontal="right" wrapText="1"/>
    </xf>
    <xf numFmtId="0" fontId="12" fillId="2" borderId="12" xfId="0" applyFont="1" applyFill="1" applyBorder="1" applyAlignment="1">
      <alignment horizontal="center" wrapText="1"/>
    </xf>
    <xf numFmtId="166" fontId="12" fillId="0" borderId="24" xfId="1" applyFont="1" applyBorder="1" applyAlignment="1">
      <alignment horizontal="right" vertical="center" wrapText="1"/>
    </xf>
    <xf numFmtId="166" fontId="12" fillId="0" borderId="19" xfId="1" applyFont="1" applyBorder="1" applyAlignment="1">
      <alignment horizontal="right" vertical="center" wrapText="1"/>
    </xf>
    <xf numFmtId="166" fontId="12" fillId="2" borderId="19" xfId="1" applyFont="1" applyFill="1" applyBorder="1" applyAlignment="1">
      <alignment horizontal="left" wrapText="1"/>
    </xf>
    <xf numFmtId="166" fontId="12" fillId="2" borderId="12" xfId="1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left" wrapText="1"/>
    </xf>
    <xf numFmtId="168" fontId="9" fillId="2" borderId="16" xfId="0" applyNumberFormat="1" applyFont="1" applyFill="1" applyBorder="1" applyAlignment="1">
      <alignment horizontal="center" wrapText="1"/>
    </xf>
    <xf numFmtId="164" fontId="11" fillId="0" borderId="24" xfId="1" applyNumberFormat="1" applyFont="1" applyBorder="1" applyAlignment="1">
      <alignment horizontal="right" vertical="center" wrapText="1"/>
    </xf>
    <xf numFmtId="168" fontId="9" fillId="2" borderId="27" xfId="0" applyNumberFormat="1" applyFont="1" applyFill="1" applyBorder="1" applyAlignment="1">
      <alignment horizontal="center" wrapText="1"/>
    </xf>
    <xf numFmtId="168" fontId="9" fillId="2" borderId="34" xfId="0" applyNumberFormat="1" applyFont="1" applyFill="1" applyBorder="1" applyAlignment="1">
      <alignment horizontal="center" wrapText="1"/>
    </xf>
    <xf numFmtId="168" fontId="9" fillId="2" borderId="35" xfId="0" applyNumberFormat="1" applyFont="1" applyFill="1" applyBorder="1" applyAlignment="1">
      <alignment horizontal="center" wrapText="1"/>
    </xf>
    <xf numFmtId="164" fontId="11" fillId="0" borderId="19" xfId="1" applyNumberFormat="1" applyFont="1" applyBorder="1" applyAlignment="1">
      <alignment horizontal="right" vertical="center" wrapText="1"/>
    </xf>
    <xf numFmtId="168" fontId="2" fillId="4" borderId="16" xfId="0" applyNumberFormat="1" applyFont="1" applyFill="1" applyBorder="1" applyAlignment="1">
      <alignment wrapText="1"/>
    </xf>
    <xf numFmtId="168" fontId="0" fillId="2" borderId="16" xfId="0" applyNumberFormat="1" applyFont="1" applyFill="1" applyBorder="1" applyAlignment="1">
      <alignment wrapText="1"/>
    </xf>
    <xf numFmtId="0" fontId="0" fillId="2" borderId="16" xfId="0" applyFont="1" applyFill="1" applyBorder="1"/>
    <xf numFmtId="0" fontId="3" fillId="0" borderId="16" xfId="0" applyFont="1" applyBorder="1"/>
    <xf numFmtId="0" fontId="2" fillId="4" borderId="26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0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/>
    <xf numFmtId="0" fontId="3" fillId="0" borderId="7" xfId="0" applyFont="1" applyBorder="1" applyAlignment="1"/>
    <xf numFmtId="0" fontId="4" fillId="2" borderId="29" xfId="0" applyFont="1" applyFill="1" applyBorder="1" applyAlignment="1">
      <alignment horizontal="center" vertical="center" wrapText="1"/>
    </xf>
    <xf numFmtId="0" fontId="3" fillId="0" borderId="26" xfId="0" applyFont="1" applyBorder="1" applyAlignment="1"/>
    <xf numFmtId="0" fontId="3" fillId="0" borderId="8" xfId="0" applyFont="1" applyBorder="1" applyAlignment="1"/>
    <xf numFmtId="0" fontId="3" fillId="0" borderId="18" xfId="0" applyFont="1" applyBorder="1" applyAlignment="1"/>
    <xf numFmtId="0" fontId="0" fillId="2" borderId="15" xfId="0" applyFont="1" applyFill="1" applyBorder="1"/>
    <xf numFmtId="0" fontId="0" fillId="2" borderId="16" xfId="0" applyFont="1" applyFill="1" applyBorder="1" applyAlignment="1">
      <alignment horizontal="left"/>
    </xf>
    <xf numFmtId="167" fontId="0" fillId="2" borderId="16" xfId="0" applyNumberFormat="1" applyFont="1" applyFill="1" applyBorder="1"/>
    <xf numFmtId="168" fontId="0" fillId="2" borderId="16" xfId="0" applyNumberFormat="1" applyFont="1" applyFill="1" applyBorder="1"/>
    <xf numFmtId="0" fontId="0" fillId="2" borderId="27" xfId="0" applyFont="1" applyFill="1" applyBorder="1"/>
    <xf numFmtId="0" fontId="5" fillId="3" borderId="17" xfId="0" applyFont="1" applyFill="1" applyBorder="1" applyAlignment="1">
      <alignment horizontal="left" vertical="center"/>
    </xf>
    <xf numFmtId="0" fontId="3" fillId="0" borderId="23" xfId="0" applyFont="1" applyBorder="1" applyAlignment="1"/>
    <xf numFmtId="0" fontId="6" fillId="4" borderId="29" xfId="0" applyFont="1" applyFill="1" applyBorder="1" applyAlignment="1">
      <alignment horizontal="center" vertical="center" wrapText="1"/>
    </xf>
    <xf numFmtId="0" fontId="3" fillId="0" borderId="9" xfId="0" applyFont="1" applyBorder="1" applyAlignment="1"/>
    <xf numFmtId="0" fontId="0" fillId="2" borderId="1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167" fontId="6" fillId="2" borderId="16" xfId="0" applyNumberFormat="1" applyFont="1" applyFill="1" applyBorder="1" applyAlignment="1">
      <alignment vertical="center"/>
    </xf>
    <xf numFmtId="168" fontId="6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3" fillId="0" borderId="11" xfId="0" applyFont="1" applyBorder="1" applyAlignment="1"/>
    <xf numFmtId="0" fontId="2" fillId="5" borderId="28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/>
    <xf numFmtId="0" fontId="3" fillId="0" borderId="27" xfId="0" applyFont="1" applyBorder="1" applyAlignment="1"/>
    <xf numFmtId="0" fontId="0" fillId="2" borderId="16" xfId="0" applyFont="1" applyFill="1" applyBorder="1" applyAlignment="1">
      <alignment wrapText="1"/>
    </xf>
    <xf numFmtId="0" fontId="11" fillId="0" borderId="21" xfId="0" applyFont="1" applyBorder="1" applyAlignment="1"/>
    <xf numFmtId="0" fontId="11" fillId="0" borderId="11" xfId="0" applyFont="1" applyBorder="1" applyAlignment="1"/>
    <xf numFmtId="0" fontId="7" fillId="2" borderId="16" xfId="0" applyFont="1" applyFill="1" applyBorder="1" applyAlignment="1">
      <alignment wrapText="1"/>
    </xf>
    <xf numFmtId="0" fontId="2" fillId="5" borderId="28" xfId="0" applyFont="1" applyFill="1" applyBorder="1" applyAlignment="1">
      <alignment horizontal="left" wrapText="1"/>
    </xf>
    <xf numFmtId="0" fontId="2" fillId="4" borderId="34" xfId="0" applyFont="1" applyFill="1" applyBorder="1" applyAlignment="1">
      <alignment horizontal="left" wrapText="1"/>
    </xf>
    <xf numFmtId="0" fontId="3" fillId="0" borderId="34" xfId="0" applyFont="1" applyBorder="1" applyAlignment="1"/>
    <xf numFmtId="169" fontId="0" fillId="2" borderId="16" xfId="0" applyNumberFormat="1" applyFont="1" applyFill="1" applyBorder="1" applyAlignment="1">
      <alignment wrapText="1"/>
    </xf>
    <xf numFmtId="0" fontId="3" fillId="0" borderId="21" xfId="0" applyFont="1" applyBorder="1" applyAlignment="1"/>
    <xf numFmtId="0" fontId="2" fillId="4" borderId="16" xfId="0" applyFont="1" applyFill="1" applyBorder="1" applyAlignment="1">
      <alignment horizontal="left" wrapText="1"/>
    </xf>
  </cellXfs>
  <cellStyles count="3">
    <cellStyle name="Moneda [0]" xfId="1" builtinId="7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74a4cd3b35884e6/Documentos/ART/CONTRATACI&#211;N%20FCP/Verificaci&#243;n%20de%20proyectos%20FCP%20Zon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</sheetNames>
    <sheetDataSet>
      <sheetData sheetId="0">
        <row r="8">
          <cell r="M8">
            <v>1397716950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9"/>
  <sheetViews>
    <sheetView tabSelected="1" topLeftCell="A94" zoomScale="83" workbookViewId="0">
      <selection activeCell="G100" sqref="G100"/>
    </sheetView>
  </sheetViews>
  <sheetFormatPr defaultColWidth="11.42578125" defaultRowHeight="15" customHeight="1"/>
  <cols>
    <col min="1" max="1" width="3.42578125" customWidth="1"/>
    <col min="2" max="2" width="65.42578125" customWidth="1"/>
    <col min="3" max="3" width="11.28515625" customWidth="1"/>
    <col min="4" max="4" width="11.42578125" customWidth="1"/>
    <col min="5" max="5" width="14.42578125" customWidth="1"/>
    <col min="6" max="6" width="22.28515625" customWidth="1"/>
    <col min="7" max="7" width="1.7109375" customWidth="1"/>
    <col min="8" max="8" width="18.28515625" customWidth="1"/>
    <col min="9" max="9" width="21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75"/>
      <c r="B1" s="82"/>
      <c r="C1" s="73" t="s">
        <v>0</v>
      </c>
      <c r="D1" s="83"/>
      <c r="E1" s="83"/>
      <c r="F1" s="83"/>
      <c r="G1" s="83"/>
      <c r="H1" s="84"/>
      <c r="I1" s="76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23.25" customHeight="1">
      <c r="A2" s="86"/>
      <c r="B2" s="87"/>
      <c r="C2" s="88" t="s">
        <v>1</v>
      </c>
      <c r="D2" s="89"/>
      <c r="E2" s="89"/>
      <c r="F2" s="89"/>
      <c r="G2" s="89"/>
      <c r="H2" s="90"/>
      <c r="I2" s="91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</row>
    <row r="3" spans="1:29" ht="10.5" customHeight="1">
      <c r="A3" s="92"/>
      <c r="B3" s="69"/>
      <c r="C3" s="93"/>
      <c r="D3" s="69"/>
      <c r="E3" s="94"/>
      <c r="F3" s="95"/>
      <c r="G3" s="69"/>
      <c r="H3" s="69"/>
      <c r="I3" s="96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1:29" ht="57" customHeight="1">
      <c r="A4" s="97" t="s">
        <v>2</v>
      </c>
      <c r="B4" s="98"/>
      <c r="C4" s="99" t="s">
        <v>3</v>
      </c>
      <c r="D4" s="89"/>
      <c r="E4" s="89"/>
      <c r="F4" s="89"/>
      <c r="G4" s="89"/>
      <c r="H4" s="89"/>
      <c r="I4" s="100"/>
      <c r="J4" s="101"/>
      <c r="K4" s="101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1:29" ht="24.75" customHeight="1">
      <c r="A5" s="102"/>
      <c r="B5" s="103"/>
      <c r="C5" s="104"/>
      <c r="D5" s="103"/>
      <c r="E5" s="105"/>
      <c r="F5" s="106"/>
      <c r="G5" s="69"/>
      <c r="H5" s="107"/>
      <c r="I5" s="108"/>
      <c r="J5" s="109"/>
      <c r="K5" s="110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</row>
    <row r="6" spans="1:29" ht="46.5" customHeight="1">
      <c r="A6" s="78" t="s">
        <v>4</v>
      </c>
      <c r="B6" s="111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</row>
    <row r="7" spans="1:29" ht="15.75" customHeight="1">
      <c r="A7" s="112"/>
      <c r="B7" s="89"/>
      <c r="C7" s="89"/>
      <c r="D7" s="89"/>
      <c r="E7" s="89"/>
      <c r="F7" s="89"/>
      <c r="G7" s="89"/>
      <c r="H7" s="89"/>
      <c r="I7" s="100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1:29" ht="33" customHeight="1">
      <c r="A8" s="113" t="s">
        <v>11</v>
      </c>
      <c r="B8" s="89"/>
      <c r="C8" s="89"/>
      <c r="D8" s="89"/>
      <c r="E8" s="89"/>
      <c r="F8" s="89"/>
      <c r="G8" s="89"/>
      <c r="H8" s="89"/>
      <c r="I8" s="100"/>
      <c r="J8" s="114"/>
      <c r="K8" s="115"/>
      <c r="L8" s="115"/>
      <c r="M8" s="115"/>
      <c r="N8" s="115"/>
      <c r="O8" s="115"/>
      <c r="P8" s="115"/>
      <c r="Q8" s="115"/>
      <c r="R8" s="115"/>
      <c r="S8" s="115"/>
      <c r="T8" s="116"/>
      <c r="U8" s="77"/>
      <c r="V8" s="115"/>
      <c r="W8" s="115"/>
      <c r="X8" s="115"/>
      <c r="Y8" s="115"/>
      <c r="Z8" s="115"/>
      <c r="AA8" s="115"/>
      <c r="AB8" s="115"/>
      <c r="AC8" s="115"/>
    </row>
    <row r="9" spans="1:29" ht="15" customHeight="1">
      <c r="A9" s="17" t="s">
        <v>12</v>
      </c>
      <c r="B9" s="18" t="s">
        <v>13</v>
      </c>
      <c r="C9" s="19" t="s">
        <v>14</v>
      </c>
      <c r="D9" s="20">
        <v>1815</v>
      </c>
      <c r="E9" s="21">
        <v>40000</v>
      </c>
      <c r="F9" s="21">
        <f>D9*E9</f>
        <v>72600000</v>
      </c>
      <c r="G9" s="21">
        <v>72600000</v>
      </c>
      <c r="H9" s="22">
        <v>72600000</v>
      </c>
      <c r="I9" s="22"/>
      <c r="J9" s="68"/>
      <c r="K9" s="117"/>
      <c r="L9" s="68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</row>
    <row r="10" spans="1:29">
      <c r="A10" s="17" t="s">
        <v>15</v>
      </c>
      <c r="B10" s="18" t="s">
        <v>16</v>
      </c>
      <c r="C10" s="19" t="s">
        <v>14</v>
      </c>
      <c r="D10" s="20">
        <v>1210</v>
      </c>
      <c r="E10" s="53">
        <v>40000</v>
      </c>
      <c r="F10" s="53">
        <f t="shared" ref="F10:F17" si="0">D10*E10</f>
        <v>48400000</v>
      </c>
      <c r="G10" s="21">
        <v>48400000</v>
      </c>
      <c r="H10" s="54">
        <f t="shared" ref="H10:H17" si="1">+F10</f>
        <v>48400000</v>
      </c>
      <c r="I10" s="23"/>
      <c r="J10" s="68"/>
      <c r="K10" s="117"/>
      <c r="L10" s="68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</row>
    <row r="11" spans="1:29">
      <c r="A11" s="17" t="s">
        <v>17</v>
      </c>
      <c r="B11" s="18" t="s">
        <v>18</v>
      </c>
      <c r="C11" s="19" t="s">
        <v>14</v>
      </c>
      <c r="D11" s="20">
        <v>1815</v>
      </c>
      <c r="E11" s="53">
        <v>40000</v>
      </c>
      <c r="F11" s="53">
        <f t="shared" si="0"/>
        <v>72600000</v>
      </c>
      <c r="G11" s="21">
        <v>72600000</v>
      </c>
      <c r="H11" s="54">
        <f t="shared" si="1"/>
        <v>72600000</v>
      </c>
      <c r="I11" s="23"/>
      <c r="J11" s="68"/>
      <c r="K11" s="117"/>
      <c r="L11" s="68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</row>
    <row r="12" spans="1:29">
      <c r="A12" s="17" t="s">
        <v>19</v>
      </c>
      <c r="B12" s="18" t="s">
        <v>20</v>
      </c>
      <c r="C12" s="19" t="s">
        <v>14</v>
      </c>
      <c r="D12" s="20">
        <v>3630</v>
      </c>
      <c r="E12" s="53">
        <v>40000</v>
      </c>
      <c r="F12" s="53">
        <f t="shared" si="0"/>
        <v>145200000</v>
      </c>
      <c r="G12" s="21">
        <v>145200000</v>
      </c>
      <c r="H12" s="54">
        <f t="shared" si="1"/>
        <v>145200000</v>
      </c>
      <c r="I12" s="23"/>
      <c r="J12" s="68"/>
      <c r="K12" s="117"/>
      <c r="L12" s="68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</row>
    <row r="13" spans="1:29">
      <c r="A13" s="17" t="s">
        <v>21</v>
      </c>
      <c r="B13" s="18" t="s">
        <v>22</v>
      </c>
      <c r="C13" s="19" t="s">
        <v>14</v>
      </c>
      <c r="D13" s="20">
        <v>1815</v>
      </c>
      <c r="E13" s="53">
        <v>40000</v>
      </c>
      <c r="F13" s="53">
        <f t="shared" si="0"/>
        <v>72600000</v>
      </c>
      <c r="G13" s="21">
        <v>72600000</v>
      </c>
      <c r="H13" s="54">
        <f t="shared" si="1"/>
        <v>72600000</v>
      </c>
      <c r="I13" s="23"/>
      <c r="J13" s="68"/>
      <c r="K13" s="117"/>
      <c r="L13" s="68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</row>
    <row r="14" spans="1:29">
      <c r="A14" s="17" t="s">
        <v>23</v>
      </c>
      <c r="B14" s="18" t="s">
        <v>24</v>
      </c>
      <c r="C14" s="19" t="s">
        <v>14</v>
      </c>
      <c r="D14" s="20">
        <v>1815</v>
      </c>
      <c r="E14" s="53">
        <v>40000</v>
      </c>
      <c r="F14" s="53">
        <f t="shared" si="0"/>
        <v>72600000</v>
      </c>
      <c r="G14" s="21">
        <v>72600000</v>
      </c>
      <c r="H14" s="54">
        <f t="shared" si="1"/>
        <v>72600000</v>
      </c>
      <c r="I14" s="23"/>
      <c r="J14" s="68"/>
      <c r="K14" s="117"/>
      <c r="L14" s="68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</row>
    <row r="15" spans="1:29">
      <c r="A15" s="17" t="s">
        <v>25</v>
      </c>
      <c r="B15" s="18" t="s">
        <v>26</v>
      </c>
      <c r="C15" s="19" t="s">
        <v>14</v>
      </c>
      <c r="D15" s="20">
        <v>1210</v>
      </c>
      <c r="E15" s="53">
        <v>40000</v>
      </c>
      <c r="F15" s="53">
        <f t="shared" si="0"/>
        <v>48400000</v>
      </c>
      <c r="G15" s="21">
        <v>48400000</v>
      </c>
      <c r="H15" s="54">
        <f t="shared" si="1"/>
        <v>48400000</v>
      </c>
      <c r="I15" s="23"/>
      <c r="J15" s="68"/>
      <c r="K15" s="117"/>
      <c r="L15" s="68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</row>
    <row r="16" spans="1:29">
      <c r="A16" s="17" t="s">
        <v>27</v>
      </c>
      <c r="B16" s="18" t="s">
        <v>28</v>
      </c>
      <c r="C16" s="19" t="s">
        <v>14</v>
      </c>
      <c r="D16" s="20">
        <v>3630</v>
      </c>
      <c r="E16" s="53">
        <v>40000</v>
      </c>
      <c r="F16" s="53">
        <f t="shared" si="0"/>
        <v>145200000</v>
      </c>
      <c r="G16" s="21">
        <v>145200000</v>
      </c>
      <c r="H16" s="54">
        <f t="shared" si="1"/>
        <v>145200000</v>
      </c>
      <c r="I16" s="23"/>
      <c r="J16" s="68"/>
      <c r="K16" s="117"/>
      <c r="L16" s="68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</row>
    <row r="17" spans="1:29">
      <c r="A17" s="17" t="s">
        <v>29</v>
      </c>
      <c r="B17" s="18" t="s">
        <v>30</v>
      </c>
      <c r="C17" s="19" t="s">
        <v>14</v>
      </c>
      <c r="D17" s="20">
        <v>1210</v>
      </c>
      <c r="E17" s="53">
        <v>40000</v>
      </c>
      <c r="F17" s="53">
        <f t="shared" si="0"/>
        <v>48400000</v>
      </c>
      <c r="G17" s="21">
        <v>48400000</v>
      </c>
      <c r="H17" s="54">
        <f t="shared" si="1"/>
        <v>48400000</v>
      </c>
      <c r="I17" s="23"/>
      <c r="J17" s="68"/>
      <c r="K17" s="117"/>
      <c r="L17" s="68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1:29">
      <c r="A18" s="74" t="s">
        <v>31</v>
      </c>
      <c r="B18" s="118"/>
      <c r="C18" s="118"/>
      <c r="D18" s="118"/>
      <c r="E18" s="119"/>
      <c r="F18" s="24">
        <f>SUM(F9:F17)</f>
        <v>726000000</v>
      </c>
      <c r="G18" s="41"/>
      <c r="H18" s="24">
        <f>SUM(H9:H17)</f>
        <v>726000000</v>
      </c>
      <c r="I18" s="25">
        <f>SUM(I9:I17)</f>
        <v>0</v>
      </c>
      <c r="J18" s="68"/>
      <c r="K18" s="120"/>
      <c r="L18" s="68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  <row r="19" spans="1:29">
      <c r="A19" s="121" t="s">
        <v>32</v>
      </c>
      <c r="B19" s="89"/>
      <c r="C19" s="89"/>
      <c r="D19" s="89"/>
      <c r="E19" s="89"/>
      <c r="F19" s="89"/>
      <c r="G19" s="89"/>
      <c r="H19" s="89"/>
      <c r="I19" s="100"/>
      <c r="J19" s="68"/>
      <c r="K19" s="117"/>
      <c r="L19" s="68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</row>
    <row r="20" spans="1:29">
      <c r="A20" s="46" t="s">
        <v>12</v>
      </c>
      <c r="B20" s="26" t="s">
        <v>33</v>
      </c>
      <c r="C20" s="27" t="s">
        <v>34</v>
      </c>
      <c r="D20" s="28">
        <v>605</v>
      </c>
      <c r="E20" s="51">
        <v>85000</v>
      </c>
      <c r="F20" s="45">
        <f>D20*E20</f>
        <v>51425000</v>
      </c>
      <c r="G20" s="61"/>
      <c r="H20" s="45">
        <f t="shared" ref="H20:H24" si="2">+F20</f>
        <v>51425000</v>
      </c>
      <c r="I20" s="29"/>
      <c r="J20" s="68"/>
      <c r="K20" s="117"/>
      <c r="L20" s="68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</row>
    <row r="21" spans="1:29" ht="20.25" customHeight="1">
      <c r="A21" s="47" t="s">
        <v>15</v>
      </c>
      <c r="B21" s="44" t="s">
        <v>35</v>
      </c>
      <c r="C21" s="30" t="s">
        <v>36</v>
      </c>
      <c r="D21" s="31">
        <v>605</v>
      </c>
      <c r="E21" s="52">
        <v>26000</v>
      </c>
      <c r="F21" s="45">
        <f t="shared" ref="F21:F24" si="3">D21*E21</f>
        <v>15730000</v>
      </c>
      <c r="G21" s="41"/>
      <c r="H21" s="32">
        <f t="shared" si="2"/>
        <v>15730000</v>
      </c>
      <c r="I21" s="33"/>
      <c r="J21" s="68"/>
      <c r="K21" s="117"/>
      <c r="L21" s="68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</row>
    <row r="22" spans="1:29" ht="15.75" customHeight="1">
      <c r="A22" s="47" t="s">
        <v>37</v>
      </c>
      <c r="B22" s="44" t="s">
        <v>38</v>
      </c>
      <c r="C22" s="30" t="s">
        <v>34</v>
      </c>
      <c r="D22" s="31">
        <v>3025</v>
      </c>
      <c r="E22" s="52">
        <v>14000</v>
      </c>
      <c r="F22" s="45">
        <f t="shared" si="3"/>
        <v>42350000</v>
      </c>
      <c r="G22" s="61"/>
      <c r="H22" s="34">
        <f t="shared" si="2"/>
        <v>42350000</v>
      </c>
      <c r="I22" s="35"/>
      <c r="J22" s="68"/>
      <c r="K22" s="117"/>
      <c r="L22" s="68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</row>
    <row r="23" spans="1:29" ht="21" customHeight="1">
      <c r="A23" s="47" t="s">
        <v>19</v>
      </c>
      <c r="B23" s="44" t="s">
        <v>39</v>
      </c>
      <c r="C23" s="30" t="s">
        <v>40</v>
      </c>
      <c r="D23" s="31">
        <v>605</v>
      </c>
      <c r="E23" s="52">
        <v>9050</v>
      </c>
      <c r="F23" s="45">
        <f t="shared" si="3"/>
        <v>5475250</v>
      </c>
      <c r="G23" s="36"/>
      <c r="H23" s="32">
        <f t="shared" si="2"/>
        <v>5475250</v>
      </c>
      <c r="I23" s="37"/>
      <c r="J23" s="68"/>
      <c r="K23" s="117"/>
      <c r="L23" s="68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</row>
    <row r="24" spans="1:29" ht="30" customHeight="1">
      <c r="A24" s="47" t="s">
        <v>21</v>
      </c>
      <c r="B24" s="44" t="s">
        <v>41</v>
      </c>
      <c r="C24" s="30" t="s">
        <v>40</v>
      </c>
      <c r="D24" s="31">
        <v>1</v>
      </c>
      <c r="E24" s="52">
        <v>13500000</v>
      </c>
      <c r="F24" s="45">
        <f t="shared" si="3"/>
        <v>13500000</v>
      </c>
      <c r="G24" s="41"/>
      <c r="H24" s="32">
        <f t="shared" si="2"/>
        <v>13500000</v>
      </c>
      <c r="I24" s="3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</row>
    <row r="25" spans="1:29" ht="15.75" customHeight="1">
      <c r="A25" s="122" t="s">
        <v>42</v>
      </c>
      <c r="B25" s="123"/>
      <c r="C25" s="123"/>
      <c r="D25" s="123"/>
      <c r="E25" s="123"/>
      <c r="F25" s="42">
        <f>SUM(F20:F24)</f>
        <v>128480250</v>
      </c>
      <c r="G25" s="43"/>
      <c r="H25" s="42">
        <f>SUM(H20:H24)</f>
        <v>128480250</v>
      </c>
      <c r="I25" s="42">
        <f>SUM(I20:I23)</f>
        <v>0</v>
      </c>
      <c r="J25" s="68"/>
      <c r="K25" s="117"/>
      <c r="L25" s="68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</row>
    <row r="26" spans="1:29" ht="15.75" customHeight="1">
      <c r="A26" s="121" t="s">
        <v>43</v>
      </c>
      <c r="B26" s="89"/>
      <c r="C26" s="89"/>
      <c r="D26" s="89"/>
      <c r="E26" s="89"/>
      <c r="F26" s="89"/>
      <c r="G26" s="89"/>
      <c r="H26" s="89"/>
      <c r="I26" s="100"/>
      <c r="J26" s="68"/>
      <c r="K26" s="117"/>
      <c r="L26" s="68"/>
      <c r="M26" s="124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</row>
    <row r="27" spans="1:29" ht="15.75" customHeight="1">
      <c r="A27" s="46" t="s">
        <v>12</v>
      </c>
      <c r="B27" s="26" t="s">
        <v>44</v>
      </c>
      <c r="C27" s="27" t="s">
        <v>14</v>
      </c>
      <c r="D27" s="28">
        <v>50</v>
      </c>
      <c r="E27" s="56">
        <v>40000</v>
      </c>
      <c r="F27" s="45">
        <f>D27*E27</f>
        <v>2000000</v>
      </c>
      <c r="G27" s="61"/>
      <c r="H27" s="45">
        <f>+F27</f>
        <v>2000000</v>
      </c>
      <c r="I27" s="29"/>
      <c r="J27" s="68"/>
      <c r="K27" s="117"/>
      <c r="L27" s="68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</row>
    <row r="28" spans="1:29" ht="15.75" customHeight="1">
      <c r="A28" s="47" t="s">
        <v>15</v>
      </c>
      <c r="B28" s="44" t="s">
        <v>45</v>
      </c>
      <c r="C28" s="30" t="s">
        <v>14</v>
      </c>
      <c r="D28" s="31">
        <v>50</v>
      </c>
      <c r="E28" s="57">
        <v>40000</v>
      </c>
      <c r="F28" s="45">
        <f t="shared" ref="F28:F33" si="4">D28*E28</f>
        <v>2000000</v>
      </c>
      <c r="G28" s="41"/>
      <c r="H28" s="45">
        <f t="shared" ref="H28:H33" si="5">+F28</f>
        <v>2000000</v>
      </c>
      <c r="I28" s="33"/>
      <c r="J28" s="117"/>
      <c r="K28" s="117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ht="33.75" customHeight="1">
      <c r="A29" s="47" t="s">
        <v>37</v>
      </c>
      <c r="B29" s="44" t="s">
        <v>46</v>
      </c>
      <c r="C29" s="30" t="s">
        <v>14</v>
      </c>
      <c r="D29" s="31">
        <v>25</v>
      </c>
      <c r="E29" s="57">
        <v>40000</v>
      </c>
      <c r="F29" s="45">
        <f t="shared" si="4"/>
        <v>1000000</v>
      </c>
      <c r="G29" s="61"/>
      <c r="H29" s="45">
        <f t="shared" si="5"/>
        <v>1000000</v>
      </c>
      <c r="I29" s="35"/>
      <c r="J29" s="117"/>
      <c r="K29" s="117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ht="21.75" customHeight="1">
      <c r="A30" s="47" t="s">
        <v>19</v>
      </c>
      <c r="B30" s="44" t="s">
        <v>47</v>
      </c>
      <c r="C30" s="30" t="s">
        <v>14</v>
      </c>
      <c r="D30" s="31">
        <v>25</v>
      </c>
      <c r="E30" s="57">
        <v>40000</v>
      </c>
      <c r="F30" s="45">
        <f t="shared" si="4"/>
        <v>1000000</v>
      </c>
      <c r="G30" s="36"/>
      <c r="H30" s="45">
        <f t="shared" si="5"/>
        <v>1000000</v>
      </c>
      <c r="I30" s="37"/>
      <c r="J30" s="117"/>
      <c r="K30" s="117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ht="29.25" customHeight="1">
      <c r="A31" s="47" t="s">
        <v>21</v>
      </c>
      <c r="B31" s="44" t="s">
        <v>48</v>
      </c>
      <c r="C31" s="30" t="s">
        <v>14</v>
      </c>
      <c r="D31" s="31">
        <v>396800</v>
      </c>
      <c r="E31" s="57">
        <v>300</v>
      </c>
      <c r="F31" s="45">
        <f t="shared" si="4"/>
        <v>119040000</v>
      </c>
      <c r="G31" s="41"/>
      <c r="H31" s="45">
        <f t="shared" si="5"/>
        <v>119040000</v>
      </c>
      <c r="I31" s="37"/>
      <c r="J31" s="117"/>
      <c r="K31" s="117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31.5" customHeight="1">
      <c r="A32" s="47" t="s">
        <v>23</v>
      </c>
      <c r="B32" s="44" t="s">
        <v>49</v>
      </c>
      <c r="C32" s="30" t="s">
        <v>14</v>
      </c>
      <c r="D32" s="31">
        <v>50</v>
      </c>
      <c r="E32" s="58">
        <v>40000</v>
      </c>
      <c r="F32" s="45">
        <f t="shared" si="4"/>
        <v>2000000</v>
      </c>
      <c r="G32" s="61"/>
      <c r="H32" s="45">
        <f t="shared" si="5"/>
        <v>2000000</v>
      </c>
      <c r="I32" s="49"/>
      <c r="J32" s="117"/>
      <c r="K32" s="117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ht="30" customHeight="1">
      <c r="A33" s="48" t="s">
        <v>25</v>
      </c>
      <c r="B33" s="60" t="s">
        <v>50</v>
      </c>
      <c r="C33" s="50" t="s">
        <v>14</v>
      </c>
      <c r="D33" s="55">
        <v>25</v>
      </c>
      <c r="E33" s="59">
        <v>40000</v>
      </c>
      <c r="F33" s="45">
        <f t="shared" si="4"/>
        <v>1000000</v>
      </c>
      <c r="G33" s="41"/>
      <c r="H33" s="45">
        <f t="shared" si="5"/>
        <v>1000000</v>
      </c>
      <c r="I33" s="33"/>
      <c r="J33" s="117"/>
      <c r="K33" s="117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ht="27.75" customHeight="1">
      <c r="A34" s="122" t="s">
        <v>51</v>
      </c>
      <c r="B34" s="123"/>
      <c r="C34" s="123"/>
      <c r="D34" s="123"/>
      <c r="E34" s="123"/>
      <c r="F34" s="42">
        <f>SUM(F27:F33)</f>
        <v>128040000</v>
      </c>
      <c r="G34" s="43"/>
      <c r="H34" s="42">
        <f>SUM(H27:H33)</f>
        <v>128040000</v>
      </c>
      <c r="I34" s="42">
        <f>SUM(I27:I30)</f>
        <v>0</v>
      </c>
      <c r="J34" s="7"/>
      <c r="K34" s="7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ht="22.5" customHeight="1">
      <c r="A35" s="121" t="s">
        <v>52</v>
      </c>
      <c r="B35" s="89"/>
      <c r="C35" s="89"/>
      <c r="D35" s="89"/>
      <c r="E35" s="89"/>
      <c r="F35" s="89"/>
      <c r="G35" s="89"/>
      <c r="H35" s="89"/>
      <c r="I35" s="100"/>
      <c r="J35" s="7"/>
      <c r="K35" s="7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15.75" customHeight="1">
      <c r="A36" s="46" t="s">
        <v>12</v>
      </c>
      <c r="B36" s="26" t="s">
        <v>53</v>
      </c>
      <c r="C36" s="27" t="s">
        <v>54</v>
      </c>
      <c r="D36" s="28">
        <v>5</v>
      </c>
      <c r="E36" s="45">
        <v>60000</v>
      </c>
      <c r="F36" s="45">
        <f>D36*E36</f>
        <v>300000</v>
      </c>
      <c r="G36" s="61"/>
      <c r="H36" s="45">
        <f>+F36</f>
        <v>300000</v>
      </c>
      <c r="I36" s="29"/>
      <c r="J36" s="7"/>
      <c r="K36" s="7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ht="15.75" customHeight="1">
      <c r="A37" s="47" t="s">
        <v>15</v>
      </c>
      <c r="B37" s="44" t="s">
        <v>55</v>
      </c>
      <c r="C37" s="30" t="s">
        <v>54</v>
      </c>
      <c r="D37" s="31">
        <v>5</v>
      </c>
      <c r="E37" s="45">
        <v>290000</v>
      </c>
      <c r="F37" s="45">
        <f t="shared" ref="F37:F45" si="6">D37*E37</f>
        <v>1450000</v>
      </c>
      <c r="G37" s="41"/>
      <c r="H37" s="45">
        <f t="shared" ref="H37:H45" si="7">+F37</f>
        <v>1450000</v>
      </c>
      <c r="I37" s="33"/>
      <c r="J37" s="117"/>
      <c r="K37" s="117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ht="15.75" customHeight="1">
      <c r="A38" s="47" t="s">
        <v>37</v>
      </c>
      <c r="B38" s="44" t="s">
        <v>56</v>
      </c>
      <c r="C38" s="30" t="s">
        <v>54</v>
      </c>
      <c r="D38" s="31">
        <v>5</v>
      </c>
      <c r="E38" s="45">
        <v>280000</v>
      </c>
      <c r="F38" s="45">
        <f t="shared" si="6"/>
        <v>1400000</v>
      </c>
      <c r="G38" s="61"/>
      <c r="H38" s="45">
        <f t="shared" si="7"/>
        <v>1400000</v>
      </c>
      <c r="I38" s="35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15.75" customHeight="1">
      <c r="A39" s="47" t="s">
        <v>19</v>
      </c>
      <c r="B39" s="44" t="s">
        <v>57</v>
      </c>
      <c r="C39" s="30" t="s">
        <v>54</v>
      </c>
      <c r="D39" s="31">
        <v>5</v>
      </c>
      <c r="E39" s="45">
        <v>340000</v>
      </c>
      <c r="F39" s="45">
        <f t="shared" si="6"/>
        <v>1700000</v>
      </c>
      <c r="G39" s="36"/>
      <c r="H39" s="45">
        <f t="shared" si="7"/>
        <v>1700000</v>
      </c>
      <c r="I39" s="3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15.75" customHeight="1">
      <c r="A40" s="47" t="s">
        <v>21</v>
      </c>
      <c r="B40" s="44" t="s">
        <v>58</v>
      </c>
      <c r="C40" s="30" t="s">
        <v>54</v>
      </c>
      <c r="D40" s="31">
        <v>5</v>
      </c>
      <c r="E40" s="45">
        <v>18000</v>
      </c>
      <c r="F40" s="45">
        <f t="shared" si="6"/>
        <v>90000</v>
      </c>
      <c r="G40" s="41"/>
      <c r="H40" s="45">
        <f t="shared" si="7"/>
        <v>90000</v>
      </c>
      <c r="I40" s="3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15.75" customHeight="1">
      <c r="A41" s="47" t="s">
        <v>23</v>
      </c>
      <c r="B41" s="44" t="s">
        <v>59</v>
      </c>
      <c r="C41" s="30" t="s">
        <v>54</v>
      </c>
      <c r="D41" s="31">
        <v>5</v>
      </c>
      <c r="E41" s="45">
        <v>28000</v>
      </c>
      <c r="F41" s="45">
        <f t="shared" si="6"/>
        <v>140000</v>
      </c>
      <c r="G41" s="61"/>
      <c r="H41" s="45">
        <f t="shared" si="7"/>
        <v>140000</v>
      </c>
      <c r="I41" s="49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15.75" customHeight="1">
      <c r="A42" s="48" t="s">
        <v>25</v>
      </c>
      <c r="B42" s="38" t="s">
        <v>60</v>
      </c>
      <c r="C42" s="39" t="s">
        <v>54</v>
      </c>
      <c r="D42" s="40">
        <v>5</v>
      </c>
      <c r="E42" s="45">
        <v>80000</v>
      </c>
      <c r="F42" s="45">
        <f t="shared" si="6"/>
        <v>400000</v>
      </c>
      <c r="G42" s="61"/>
      <c r="H42" s="45">
        <f t="shared" si="7"/>
        <v>400000</v>
      </c>
      <c r="I42" s="49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15.75" customHeight="1">
      <c r="A43" s="48" t="s">
        <v>27</v>
      </c>
      <c r="B43" s="38" t="s">
        <v>61</v>
      </c>
      <c r="C43" s="39" t="s">
        <v>54</v>
      </c>
      <c r="D43" s="40">
        <v>5</v>
      </c>
      <c r="E43" s="45">
        <v>35000</v>
      </c>
      <c r="F43" s="45">
        <f t="shared" si="6"/>
        <v>175000</v>
      </c>
      <c r="G43" s="61"/>
      <c r="H43" s="45">
        <f t="shared" si="7"/>
        <v>175000</v>
      </c>
      <c r="I43" s="49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15.75" customHeight="1">
      <c r="A44" s="48" t="s">
        <v>29</v>
      </c>
      <c r="B44" s="38" t="s">
        <v>62</v>
      </c>
      <c r="C44" s="39" t="s">
        <v>54</v>
      </c>
      <c r="D44" s="40">
        <v>5</v>
      </c>
      <c r="E44" s="45">
        <v>35000</v>
      </c>
      <c r="F44" s="45">
        <f t="shared" si="6"/>
        <v>175000</v>
      </c>
      <c r="G44" s="61"/>
      <c r="H44" s="45">
        <f t="shared" si="7"/>
        <v>175000</v>
      </c>
      <c r="I44" s="49"/>
      <c r="J44" s="68"/>
      <c r="K44" s="117"/>
      <c r="L44" s="68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</row>
    <row r="45" spans="1:29" ht="15.75" customHeight="1">
      <c r="A45" s="48" t="s">
        <v>63</v>
      </c>
      <c r="B45" s="60" t="s">
        <v>64</v>
      </c>
      <c r="C45" s="50" t="s">
        <v>54</v>
      </c>
      <c r="D45" s="55">
        <v>5</v>
      </c>
      <c r="E45" s="45">
        <v>200000</v>
      </c>
      <c r="F45" s="45">
        <f t="shared" si="6"/>
        <v>1000000</v>
      </c>
      <c r="G45" s="41"/>
      <c r="H45" s="45">
        <f t="shared" si="7"/>
        <v>1000000</v>
      </c>
      <c r="I45" s="33"/>
      <c r="J45" s="95"/>
      <c r="K45" s="69"/>
      <c r="L45" s="95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6" spans="1:29" ht="18.75" customHeight="1">
      <c r="A46" s="122" t="s">
        <v>65</v>
      </c>
      <c r="B46" s="123"/>
      <c r="C46" s="123"/>
      <c r="D46" s="123"/>
      <c r="E46" s="123"/>
      <c r="F46" s="42">
        <f>SUM(F36:F45)</f>
        <v>6830000</v>
      </c>
      <c r="G46" s="43"/>
      <c r="H46" s="42">
        <f>SUM(H36:H45)</f>
        <v>6830000</v>
      </c>
      <c r="I46" s="42">
        <f>SUM(I36:I39)</f>
        <v>0</v>
      </c>
      <c r="J46" s="95"/>
      <c r="K46" s="69"/>
      <c r="L46" s="95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</row>
    <row r="47" spans="1:29" ht="19.5" customHeight="1">
      <c r="A47" s="121" t="s">
        <v>66</v>
      </c>
      <c r="B47" s="89"/>
      <c r="C47" s="89"/>
      <c r="D47" s="89"/>
      <c r="E47" s="89"/>
      <c r="F47" s="89"/>
      <c r="G47" s="89"/>
      <c r="H47" s="89"/>
      <c r="I47" s="100"/>
      <c r="J47" s="95"/>
      <c r="K47" s="69"/>
      <c r="L47" s="95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</row>
    <row r="48" spans="1:29" ht="15.75" customHeight="1">
      <c r="A48" s="46" t="s">
        <v>12</v>
      </c>
      <c r="B48" s="26" t="s">
        <v>67</v>
      </c>
      <c r="C48" s="27" t="s">
        <v>68</v>
      </c>
      <c r="D48" s="28">
        <v>25</v>
      </c>
      <c r="E48" s="45">
        <v>23000</v>
      </c>
      <c r="F48" s="45">
        <f>D48*E48</f>
        <v>575000</v>
      </c>
      <c r="G48" s="61"/>
      <c r="H48" s="45">
        <f>+F48</f>
        <v>575000</v>
      </c>
      <c r="I48" s="29"/>
      <c r="J48" s="95"/>
      <c r="K48" s="69"/>
      <c r="L48" s="95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</row>
    <row r="49" spans="1:29" ht="14.25" customHeight="1">
      <c r="A49" s="46" t="s">
        <v>15</v>
      </c>
      <c r="B49" s="26" t="s">
        <v>69</v>
      </c>
      <c r="C49" s="27" t="s">
        <v>68</v>
      </c>
      <c r="D49" s="28">
        <v>25</v>
      </c>
      <c r="E49" s="45">
        <v>25000</v>
      </c>
      <c r="F49" s="45">
        <f t="shared" ref="F49:F52" si="8">D49*E49</f>
        <v>625000</v>
      </c>
      <c r="G49" s="61"/>
      <c r="H49" s="45">
        <f t="shared" ref="H49:H52" si="9">+F49</f>
        <v>625000</v>
      </c>
      <c r="I49" s="29"/>
      <c r="J49" s="95"/>
      <c r="K49" s="69"/>
      <c r="L49" s="95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</row>
    <row r="50" spans="1:29" ht="33" customHeight="1">
      <c r="A50" s="46" t="s">
        <v>17</v>
      </c>
      <c r="B50" s="26" t="s">
        <v>70</v>
      </c>
      <c r="C50" s="27" t="s">
        <v>68</v>
      </c>
      <c r="D50" s="28">
        <v>25</v>
      </c>
      <c r="E50" s="45">
        <v>26000</v>
      </c>
      <c r="F50" s="45">
        <f t="shared" si="8"/>
        <v>650000</v>
      </c>
      <c r="G50" s="61"/>
      <c r="H50" s="45">
        <f t="shared" si="9"/>
        <v>650000</v>
      </c>
      <c r="I50" s="29"/>
      <c r="J50" s="95"/>
      <c r="K50" s="69"/>
      <c r="L50" s="95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</row>
    <row r="51" spans="1:29" s="16" customFormat="1" ht="33" customHeight="1">
      <c r="A51" s="46" t="s">
        <v>19</v>
      </c>
      <c r="B51" s="26" t="s">
        <v>71</v>
      </c>
      <c r="C51" s="27" t="s">
        <v>72</v>
      </c>
      <c r="D51" s="28">
        <v>60</v>
      </c>
      <c r="E51" s="45">
        <v>5000</v>
      </c>
      <c r="F51" s="45">
        <f t="shared" si="8"/>
        <v>300000</v>
      </c>
      <c r="G51" s="61"/>
      <c r="H51" s="45">
        <f t="shared" si="9"/>
        <v>300000</v>
      </c>
      <c r="I51" s="29"/>
      <c r="J51" s="95"/>
      <c r="K51" s="69"/>
      <c r="L51" s="95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</row>
    <row r="52" spans="1:29" s="16" customFormat="1" ht="33" customHeight="1">
      <c r="A52" s="46" t="s">
        <v>21</v>
      </c>
      <c r="B52" s="26" t="s">
        <v>73</v>
      </c>
      <c r="C52" s="27" t="s">
        <v>72</v>
      </c>
      <c r="D52" s="28">
        <v>15</v>
      </c>
      <c r="E52" s="45">
        <v>6000</v>
      </c>
      <c r="F52" s="45">
        <f t="shared" si="8"/>
        <v>90000</v>
      </c>
      <c r="G52" s="61"/>
      <c r="H52" s="45">
        <f t="shared" si="9"/>
        <v>90000</v>
      </c>
      <c r="I52" s="29"/>
      <c r="J52" s="95"/>
      <c r="K52" s="69"/>
      <c r="L52" s="95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</row>
    <row r="53" spans="1:29" s="16" customFormat="1" ht="33" customHeight="1">
      <c r="A53" s="46" t="s">
        <v>23</v>
      </c>
      <c r="B53" s="44" t="s">
        <v>74</v>
      </c>
      <c r="C53" s="30" t="s">
        <v>54</v>
      </c>
      <c r="D53" s="31">
        <v>40</v>
      </c>
      <c r="E53" s="45">
        <v>13000</v>
      </c>
      <c r="F53" s="45">
        <f t="shared" ref="F53:F66" si="10">D53*E53</f>
        <v>520000</v>
      </c>
      <c r="G53" s="61"/>
      <c r="H53" s="45">
        <f t="shared" ref="H53:H66" si="11">+F53</f>
        <v>520000</v>
      </c>
      <c r="I53" s="49"/>
      <c r="J53" s="95"/>
      <c r="K53" s="69"/>
      <c r="L53" s="9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</row>
    <row r="54" spans="1:29" s="16" customFormat="1" ht="33" customHeight="1">
      <c r="A54" s="48" t="s">
        <v>25</v>
      </c>
      <c r="B54" s="38" t="s">
        <v>75</v>
      </c>
      <c r="C54" s="39" t="s">
        <v>54</v>
      </c>
      <c r="D54" s="40">
        <v>400</v>
      </c>
      <c r="E54" s="45">
        <v>20000</v>
      </c>
      <c r="F54" s="45">
        <f t="shared" si="10"/>
        <v>8000000</v>
      </c>
      <c r="G54" s="61"/>
      <c r="H54" s="45">
        <f t="shared" si="11"/>
        <v>8000000</v>
      </c>
      <c r="I54" s="49"/>
      <c r="J54" s="95"/>
      <c r="K54" s="69"/>
      <c r="L54" s="95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</row>
    <row r="55" spans="1:29" ht="20.25" customHeight="1">
      <c r="A55" s="48" t="s">
        <v>27</v>
      </c>
      <c r="B55" s="38" t="s">
        <v>76</v>
      </c>
      <c r="C55" s="39" t="s">
        <v>77</v>
      </c>
      <c r="D55" s="40">
        <v>5</v>
      </c>
      <c r="E55" s="45">
        <v>510000</v>
      </c>
      <c r="F55" s="45">
        <f t="shared" si="10"/>
        <v>2550000</v>
      </c>
      <c r="G55" s="61"/>
      <c r="H55" s="45">
        <f t="shared" si="11"/>
        <v>2550000</v>
      </c>
      <c r="I55" s="4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</row>
    <row r="56" spans="1:29" ht="32.25" customHeight="1">
      <c r="A56" s="48" t="s">
        <v>29</v>
      </c>
      <c r="B56" s="38" t="s">
        <v>78</v>
      </c>
      <c r="C56" s="39" t="s">
        <v>79</v>
      </c>
      <c r="D56" s="40">
        <v>96</v>
      </c>
      <c r="E56" s="45">
        <v>50000</v>
      </c>
      <c r="F56" s="45">
        <f t="shared" si="10"/>
        <v>4800000</v>
      </c>
      <c r="G56" s="61"/>
      <c r="H56" s="45">
        <f t="shared" si="11"/>
        <v>4800000</v>
      </c>
      <c r="I56" s="4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</row>
    <row r="57" spans="1:29" ht="18" customHeight="1">
      <c r="A57" s="48" t="s">
        <v>63</v>
      </c>
      <c r="B57" s="38" t="s">
        <v>80</v>
      </c>
      <c r="C57" s="39" t="s">
        <v>79</v>
      </c>
      <c r="D57" s="40">
        <v>30</v>
      </c>
      <c r="E57" s="45">
        <v>25000</v>
      </c>
      <c r="F57" s="45">
        <f t="shared" si="10"/>
        <v>750000</v>
      </c>
      <c r="G57" s="61"/>
      <c r="H57" s="45">
        <f t="shared" si="11"/>
        <v>750000</v>
      </c>
      <c r="I57" s="4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1:29" ht="17.25" customHeight="1">
      <c r="A58" s="48" t="s">
        <v>81</v>
      </c>
      <c r="B58" s="38" t="s">
        <v>82</v>
      </c>
      <c r="C58" s="39" t="s">
        <v>34</v>
      </c>
      <c r="D58" s="40">
        <v>20</v>
      </c>
      <c r="E58" s="45">
        <v>80000</v>
      </c>
      <c r="F58" s="45">
        <f t="shared" si="10"/>
        <v>1600000</v>
      </c>
      <c r="G58" s="61"/>
      <c r="H58" s="45">
        <f t="shared" si="11"/>
        <v>1600000</v>
      </c>
      <c r="I58" s="4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1:29" ht="15" customHeight="1">
      <c r="A59" s="48" t="s">
        <v>83</v>
      </c>
      <c r="B59" s="38" t="s">
        <v>84</v>
      </c>
      <c r="C59" s="39" t="s">
        <v>85</v>
      </c>
      <c r="D59" s="40">
        <v>1700</v>
      </c>
      <c r="E59" s="45">
        <v>700</v>
      </c>
      <c r="F59" s="45">
        <f t="shared" si="10"/>
        <v>1190000</v>
      </c>
      <c r="G59" s="61"/>
      <c r="H59" s="45">
        <f t="shared" si="11"/>
        <v>1190000</v>
      </c>
      <c r="I59" s="4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</row>
    <row r="60" spans="1:29" ht="14.25" customHeight="1">
      <c r="A60" s="48" t="s">
        <v>86</v>
      </c>
      <c r="B60" s="38" t="s">
        <v>87</v>
      </c>
      <c r="C60" s="39" t="s">
        <v>36</v>
      </c>
      <c r="D60" s="40">
        <v>4</v>
      </c>
      <c r="E60" s="45">
        <v>72000</v>
      </c>
      <c r="F60" s="45">
        <f t="shared" si="10"/>
        <v>288000</v>
      </c>
      <c r="G60" s="61"/>
      <c r="H60" s="45">
        <f t="shared" si="11"/>
        <v>288000</v>
      </c>
      <c r="I60" s="4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1:29" ht="15.75" customHeight="1">
      <c r="A61" s="48" t="s">
        <v>88</v>
      </c>
      <c r="B61" s="38" t="s">
        <v>89</v>
      </c>
      <c r="C61" s="39" t="s">
        <v>36</v>
      </c>
      <c r="D61" s="40">
        <v>20</v>
      </c>
      <c r="E61" s="45">
        <v>41200</v>
      </c>
      <c r="F61" s="45">
        <f t="shared" si="10"/>
        <v>824000</v>
      </c>
      <c r="G61" s="61"/>
      <c r="H61" s="45">
        <f t="shared" si="11"/>
        <v>824000</v>
      </c>
      <c r="I61" s="4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1:29" ht="15.75" customHeight="1">
      <c r="A62" s="48" t="s">
        <v>90</v>
      </c>
      <c r="B62" s="38" t="s">
        <v>91</v>
      </c>
      <c r="C62" s="39" t="s">
        <v>72</v>
      </c>
      <c r="D62" s="40">
        <v>100</v>
      </c>
      <c r="E62" s="45">
        <v>76000</v>
      </c>
      <c r="F62" s="45">
        <f t="shared" si="10"/>
        <v>7600000</v>
      </c>
      <c r="G62" s="61"/>
      <c r="H62" s="45">
        <f t="shared" si="11"/>
        <v>7600000</v>
      </c>
      <c r="I62" s="4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1:29" ht="15.75" customHeight="1">
      <c r="A63" s="48" t="s">
        <v>92</v>
      </c>
      <c r="B63" s="38" t="s">
        <v>93</v>
      </c>
      <c r="C63" s="39" t="s">
        <v>94</v>
      </c>
      <c r="D63" s="40">
        <v>15</v>
      </c>
      <c r="E63" s="45">
        <v>51000</v>
      </c>
      <c r="F63" s="45">
        <f t="shared" si="10"/>
        <v>765000</v>
      </c>
      <c r="G63" s="61"/>
      <c r="H63" s="45">
        <f t="shared" si="11"/>
        <v>765000</v>
      </c>
      <c r="I63" s="4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1:29" ht="15.75" customHeight="1">
      <c r="A64" s="48" t="s">
        <v>95</v>
      </c>
      <c r="B64" s="38" t="s">
        <v>96</v>
      </c>
      <c r="C64" s="39" t="s">
        <v>36</v>
      </c>
      <c r="D64" s="40">
        <v>20</v>
      </c>
      <c r="E64" s="45">
        <v>18000</v>
      </c>
      <c r="F64" s="45">
        <f t="shared" si="10"/>
        <v>360000</v>
      </c>
      <c r="G64" s="61"/>
      <c r="H64" s="45">
        <f t="shared" si="11"/>
        <v>360000</v>
      </c>
      <c r="I64" s="4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1:29" ht="15.75" customHeight="1">
      <c r="A65" s="48" t="s">
        <v>97</v>
      </c>
      <c r="B65" s="38" t="s">
        <v>98</v>
      </c>
      <c r="C65" s="39" t="s">
        <v>72</v>
      </c>
      <c r="D65" s="40">
        <v>20</v>
      </c>
      <c r="E65" s="45">
        <v>14000</v>
      </c>
      <c r="F65" s="45">
        <f t="shared" si="10"/>
        <v>280000</v>
      </c>
      <c r="G65" s="61"/>
      <c r="H65" s="45">
        <f t="shared" si="11"/>
        <v>280000</v>
      </c>
      <c r="I65" s="4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1:29" ht="15.75" customHeight="1">
      <c r="A66" s="48" t="s">
        <v>99</v>
      </c>
      <c r="B66" s="60" t="s">
        <v>100</v>
      </c>
      <c r="C66" s="50" t="s">
        <v>101</v>
      </c>
      <c r="D66" s="55">
        <v>5</v>
      </c>
      <c r="E66" s="45">
        <v>20000</v>
      </c>
      <c r="F66" s="45">
        <f t="shared" si="10"/>
        <v>100000</v>
      </c>
      <c r="G66" s="41"/>
      <c r="H66" s="45">
        <f t="shared" si="11"/>
        <v>100000</v>
      </c>
      <c r="I66" s="33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1:29" ht="15.75" customHeight="1">
      <c r="A67" s="122" t="s">
        <v>102</v>
      </c>
      <c r="B67" s="123"/>
      <c r="C67" s="123"/>
      <c r="D67" s="123"/>
      <c r="E67" s="123"/>
      <c r="F67" s="42">
        <f>SUM(F48:F66)</f>
        <v>31867000</v>
      </c>
      <c r="G67" s="43"/>
      <c r="H67" s="42">
        <f>SUM(H48:H66)</f>
        <v>31867000</v>
      </c>
      <c r="I67" s="42">
        <f>SUM(I48:I51)</f>
        <v>0</v>
      </c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1:29" ht="15.75" customHeight="1">
      <c r="A68" s="121" t="s">
        <v>103</v>
      </c>
      <c r="B68" s="89"/>
      <c r="C68" s="89"/>
      <c r="D68" s="89"/>
      <c r="E68" s="89"/>
      <c r="F68" s="89"/>
      <c r="G68" s="89"/>
      <c r="H68" s="89"/>
      <c r="I68" s="100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1:29" ht="15.75" customHeight="1">
      <c r="A69" s="46" t="s">
        <v>12</v>
      </c>
      <c r="B69" s="26" t="s">
        <v>104</v>
      </c>
      <c r="C69" s="27" t="s">
        <v>14</v>
      </c>
      <c r="D69" s="28">
        <v>900</v>
      </c>
      <c r="E69" s="51">
        <v>50000</v>
      </c>
      <c r="F69" s="45">
        <f>D69*E69</f>
        <v>45000000</v>
      </c>
      <c r="G69" s="61"/>
      <c r="H69" s="45">
        <f t="shared" ref="H69:H70" si="12">+F69</f>
        <v>45000000</v>
      </c>
      <c r="I69" s="2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1:29" ht="15.75" customHeight="1">
      <c r="A70" s="47" t="s">
        <v>15</v>
      </c>
      <c r="B70" s="44" t="s">
        <v>105</v>
      </c>
      <c r="C70" s="30" t="s">
        <v>40</v>
      </c>
      <c r="D70" s="31">
        <v>1</v>
      </c>
      <c r="E70" s="52">
        <v>14000000</v>
      </c>
      <c r="F70" s="45">
        <f t="shared" ref="F70" si="13">D70*E70</f>
        <v>14000000</v>
      </c>
      <c r="G70" s="41"/>
      <c r="H70" s="32">
        <f t="shared" si="12"/>
        <v>14000000</v>
      </c>
      <c r="I70" s="33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1:29" ht="15.75" customHeight="1">
      <c r="A71" s="122" t="s">
        <v>106</v>
      </c>
      <c r="B71" s="123"/>
      <c r="C71" s="123"/>
      <c r="D71" s="123"/>
      <c r="E71" s="123"/>
      <c r="F71" s="42">
        <f>SUM(F69:F70)</f>
        <v>59000000</v>
      </c>
      <c r="G71" s="43"/>
      <c r="H71" s="42">
        <f>SUM(H69:H70)</f>
        <v>59000000</v>
      </c>
      <c r="I71" s="42">
        <f>SUM(I52:I55)</f>
        <v>0</v>
      </c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1:29" ht="15.75" customHeight="1">
      <c r="A72" s="121" t="s">
        <v>107</v>
      </c>
      <c r="B72" s="89"/>
      <c r="C72" s="89"/>
      <c r="D72" s="89"/>
      <c r="E72" s="89"/>
      <c r="F72" s="89"/>
      <c r="G72" s="89"/>
      <c r="H72" s="125"/>
      <c r="I72" s="100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1:29" ht="15.75" customHeight="1">
      <c r="A73" s="46" t="s">
        <v>12</v>
      </c>
      <c r="B73" s="26" t="s">
        <v>108</v>
      </c>
      <c r="C73" s="27" t="s">
        <v>109</v>
      </c>
      <c r="D73" s="28">
        <v>12</v>
      </c>
      <c r="E73" s="62">
        <v>3000000</v>
      </c>
      <c r="F73" s="45">
        <f>D73*E73</f>
        <v>36000000</v>
      </c>
      <c r="G73" s="61"/>
      <c r="H73" s="64">
        <f t="shared" ref="H73:H75" si="14">+F73</f>
        <v>36000000</v>
      </c>
      <c r="I73" s="63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1:29" ht="15.75" customHeight="1">
      <c r="A74" s="46" t="s">
        <v>15</v>
      </c>
      <c r="B74" s="26" t="s">
        <v>110</v>
      </c>
      <c r="C74" s="27" t="s">
        <v>40</v>
      </c>
      <c r="D74" s="28">
        <v>1</v>
      </c>
      <c r="E74" s="62">
        <v>1100000</v>
      </c>
      <c r="F74" s="45">
        <f t="shared" ref="F74:F75" si="15">D74*E74</f>
        <v>1100000</v>
      </c>
      <c r="G74" s="61"/>
      <c r="H74" s="64">
        <f t="shared" si="14"/>
        <v>1100000</v>
      </c>
      <c r="I74" s="65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1:29" ht="15.75" customHeight="1">
      <c r="A75" s="46" t="s">
        <v>17</v>
      </c>
      <c r="B75" s="26" t="s">
        <v>111</v>
      </c>
      <c r="C75" s="27" t="s">
        <v>40</v>
      </c>
      <c r="D75" s="28">
        <v>1</v>
      </c>
      <c r="E75" s="62">
        <v>4900000</v>
      </c>
      <c r="F75" s="45">
        <f t="shared" si="15"/>
        <v>4900000</v>
      </c>
      <c r="G75" s="61"/>
      <c r="H75" s="64">
        <f t="shared" si="14"/>
        <v>4900000</v>
      </c>
      <c r="I75" s="63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1:29" ht="15.75" customHeight="1">
      <c r="A76" s="122" t="s">
        <v>112</v>
      </c>
      <c r="B76" s="123"/>
      <c r="C76" s="123"/>
      <c r="D76" s="123"/>
      <c r="E76" s="123"/>
      <c r="F76" s="42">
        <f>SUM(F73:F75)</f>
        <v>42000000</v>
      </c>
      <c r="G76" s="43"/>
      <c r="H76" s="42">
        <f>SUM(H73:H75)</f>
        <v>42000000</v>
      </c>
      <c r="I76" s="42">
        <f>SUM(I56:I59)</f>
        <v>0</v>
      </c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1:29" ht="15.75" customHeight="1">
      <c r="A77" s="121" t="s">
        <v>113</v>
      </c>
      <c r="B77" s="89"/>
      <c r="C77" s="89"/>
      <c r="D77" s="89"/>
      <c r="E77" s="89"/>
      <c r="F77" s="89"/>
      <c r="G77" s="89"/>
      <c r="H77" s="89"/>
      <c r="I77" s="100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1:29" ht="15.75" customHeight="1">
      <c r="A78" s="46" t="s">
        <v>12</v>
      </c>
      <c r="B78" s="26" t="s">
        <v>114</v>
      </c>
      <c r="C78" s="27" t="s">
        <v>109</v>
      </c>
      <c r="D78" s="28">
        <v>24</v>
      </c>
      <c r="E78" s="45">
        <v>4200000</v>
      </c>
      <c r="F78" s="45">
        <f>D78*E78</f>
        <v>100800000</v>
      </c>
      <c r="G78" s="61"/>
      <c r="H78" s="45">
        <f>+F78</f>
        <v>100800000</v>
      </c>
      <c r="I78" s="2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</row>
    <row r="79" spans="1:29" ht="15.75" customHeight="1">
      <c r="A79" s="47" t="s">
        <v>15</v>
      </c>
      <c r="B79" s="44" t="s">
        <v>115</v>
      </c>
      <c r="C79" s="30" t="s">
        <v>109</v>
      </c>
      <c r="D79" s="31">
        <v>12</v>
      </c>
      <c r="E79" s="45">
        <v>4200000</v>
      </c>
      <c r="F79" s="45">
        <f t="shared" ref="F79:F86" si="16">D79*E79</f>
        <v>50400000</v>
      </c>
      <c r="G79" s="41"/>
      <c r="H79" s="45">
        <f t="shared" ref="H79:H86" si="17">+F79</f>
        <v>50400000</v>
      </c>
      <c r="I79" s="33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</row>
    <row r="80" spans="1:29" ht="23.25" customHeight="1">
      <c r="A80" s="47" t="s">
        <v>37</v>
      </c>
      <c r="B80" s="44" t="s">
        <v>116</v>
      </c>
      <c r="C80" s="30" t="s">
        <v>109</v>
      </c>
      <c r="D80" s="31">
        <v>4</v>
      </c>
      <c r="E80" s="45">
        <v>1800000</v>
      </c>
      <c r="F80" s="45">
        <f t="shared" si="16"/>
        <v>7200000</v>
      </c>
      <c r="G80" s="61"/>
      <c r="H80" s="45">
        <f t="shared" si="17"/>
        <v>7200000</v>
      </c>
      <c r="I80" s="35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  <row r="81" spans="1:29" ht="20.25" customHeight="1">
      <c r="A81" s="47" t="s">
        <v>19</v>
      </c>
      <c r="B81" s="44" t="s">
        <v>117</v>
      </c>
      <c r="C81" s="30" t="s">
        <v>109</v>
      </c>
      <c r="D81" s="31">
        <v>8</v>
      </c>
      <c r="E81" s="45">
        <v>1800000</v>
      </c>
      <c r="F81" s="45">
        <f t="shared" si="16"/>
        <v>14400000</v>
      </c>
      <c r="G81" s="36"/>
      <c r="H81" s="45">
        <f t="shared" si="17"/>
        <v>14400000</v>
      </c>
      <c r="I81" s="37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1:29" ht="22.5" customHeight="1">
      <c r="A82" s="47" t="s">
        <v>21</v>
      </c>
      <c r="B82" s="44" t="s">
        <v>118</v>
      </c>
      <c r="C82" s="30" t="s">
        <v>109</v>
      </c>
      <c r="D82" s="31">
        <v>24</v>
      </c>
      <c r="E82" s="45">
        <v>1800000</v>
      </c>
      <c r="F82" s="45">
        <f t="shared" si="16"/>
        <v>43200000</v>
      </c>
      <c r="G82" s="41"/>
      <c r="H82" s="45">
        <f t="shared" si="17"/>
        <v>43200000</v>
      </c>
      <c r="I82" s="37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</row>
    <row r="83" spans="1:29" ht="20.25" customHeight="1">
      <c r="A83" s="47" t="s">
        <v>23</v>
      </c>
      <c r="B83" s="44" t="s">
        <v>119</v>
      </c>
      <c r="C83" s="30" t="s">
        <v>109</v>
      </c>
      <c r="D83" s="31">
        <v>16</v>
      </c>
      <c r="E83" s="45">
        <v>1800000</v>
      </c>
      <c r="F83" s="45">
        <f t="shared" si="16"/>
        <v>28800000</v>
      </c>
      <c r="G83" s="61"/>
      <c r="H83" s="45">
        <f t="shared" si="17"/>
        <v>28800000</v>
      </c>
      <c r="I83" s="4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</row>
    <row r="84" spans="1:29" ht="19.5" customHeight="1">
      <c r="A84" s="48" t="s">
        <v>25</v>
      </c>
      <c r="B84" s="38" t="s">
        <v>120</v>
      </c>
      <c r="C84" s="39" t="s">
        <v>109</v>
      </c>
      <c r="D84" s="40">
        <v>4</v>
      </c>
      <c r="E84" s="45">
        <v>1800000</v>
      </c>
      <c r="F84" s="45">
        <f t="shared" si="16"/>
        <v>7200000</v>
      </c>
      <c r="G84" s="61"/>
      <c r="H84" s="45">
        <f t="shared" si="17"/>
        <v>7200000</v>
      </c>
      <c r="I84" s="4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</row>
    <row r="85" spans="1:29" ht="20.25" customHeight="1">
      <c r="A85" s="48" t="s">
        <v>27</v>
      </c>
      <c r="B85" s="38" t="s">
        <v>121</v>
      </c>
      <c r="C85" s="39" t="s">
        <v>109</v>
      </c>
      <c r="D85" s="40">
        <v>12</v>
      </c>
      <c r="E85" s="45">
        <v>1800000</v>
      </c>
      <c r="F85" s="45">
        <f t="shared" si="16"/>
        <v>21600000</v>
      </c>
      <c r="G85" s="61"/>
      <c r="H85" s="45">
        <f t="shared" si="17"/>
        <v>21600000</v>
      </c>
      <c r="I85" s="4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</row>
    <row r="86" spans="1:29" ht="31.5" customHeight="1">
      <c r="A86" s="48" t="s">
        <v>29</v>
      </c>
      <c r="B86" s="38" t="s">
        <v>122</v>
      </c>
      <c r="C86" s="39" t="s">
        <v>40</v>
      </c>
      <c r="D86" s="40">
        <v>12</v>
      </c>
      <c r="E86" s="45">
        <v>3000000</v>
      </c>
      <c r="F86" s="45">
        <f t="shared" si="16"/>
        <v>36000000</v>
      </c>
      <c r="G86" s="61"/>
      <c r="H86" s="45">
        <f t="shared" si="17"/>
        <v>36000000</v>
      </c>
      <c r="I86" s="4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</row>
    <row r="87" spans="1:29" ht="20.25" customHeight="1">
      <c r="A87" s="122" t="s">
        <v>123</v>
      </c>
      <c r="B87" s="123"/>
      <c r="C87" s="123"/>
      <c r="D87" s="123"/>
      <c r="E87" s="123"/>
      <c r="F87" s="42">
        <f>SUM(F78:F86)</f>
        <v>309600000</v>
      </c>
      <c r="G87" s="43"/>
      <c r="H87" s="42">
        <f>SUM(H78:H86)</f>
        <v>309600000</v>
      </c>
      <c r="I87" s="42">
        <f>SUM(I78:I81)</f>
        <v>0</v>
      </c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</row>
    <row r="88" spans="1:29" ht="22.5" customHeight="1">
      <c r="A88" s="121" t="s">
        <v>124</v>
      </c>
      <c r="B88" s="89"/>
      <c r="C88" s="89"/>
      <c r="D88" s="89"/>
      <c r="E88" s="89"/>
      <c r="F88" s="89"/>
      <c r="G88" s="89"/>
      <c r="H88" s="89"/>
      <c r="I88" s="100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</row>
    <row r="89" spans="1:29" ht="15.75" customHeight="1">
      <c r="A89" s="46" t="s">
        <v>12</v>
      </c>
      <c r="B89" s="26" t="s">
        <v>125</v>
      </c>
      <c r="C89" s="27" t="s">
        <v>126</v>
      </c>
      <c r="D89" s="28">
        <v>1</v>
      </c>
      <c r="E89" s="62">
        <v>2000000</v>
      </c>
      <c r="F89" s="45">
        <f>D89*E89</f>
        <v>2000000</v>
      </c>
      <c r="G89" s="61"/>
      <c r="H89" s="45">
        <f t="shared" ref="H89:H94" si="18">+F89</f>
        <v>2000000</v>
      </c>
      <c r="I89" s="2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</row>
    <row r="90" spans="1:29" ht="15.75" customHeight="1">
      <c r="A90" s="47" t="s">
        <v>15</v>
      </c>
      <c r="B90" s="44" t="s">
        <v>127</v>
      </c>
      <c r="C90" s="30" t="s">
        <v>126</v>
      </c>
      <c r="D90" s="31">
        <v>1</v>
      </c>
      <c r="E90" s="66">
        <v>1500000</v>
      </c>
      <c r="F90" s="45">
        <f t="shared" ref="F90:F94" si="19">D90*E90</f>
        <v>1500000</v>
      </c>
      <c r="G90" s="41"/>
      <c r="H90" s="32">
        <f t="shared" si="18"/>
        <v>1500000</v>
      </c>
      <c r="I90" s="33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</row>
    <row r="91" spans="1:29" ht="15.75" customHeight="1">
      <c r="A91" s="47" t="s">
        <v>37</v>
      </c>
      <c r="B91" s="44" t="s">
        <v>128</v>
      </c>
      <c r="C91" s="30" t="s">
        <v>126</v>
      </c>
      <c r="D91" s="31">
        <v>1</v>
      </c>
      <c r="E91" s="66">
        <v>1000000</v>
      </c>
      <c r="F91" s="45">
        <f t="shared" si="19"/>
        <v>1000000</v>
      </c>
      <c r="G91" s="61"/>
      <c r="H91" s="34">
        <f t="shared" si="18"/>
        <v>1000000</v>
      </c>
      <c r="I91" s="35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</row>
    <row r="92" spans="1:29" ht="15.75" customHeight="1">
      <c r="A92" s="47" t="s">
        <v>19</v>
      </c>
      <c r="B92" s="44" t="s">
        <v>129</v>
      </c>
      <c r="C92" s="30" t="s">
        <v>126</v>
      </c>
      <c r="D92" s="31">
        <v>1</v>
      </c>
      <c r="E92" s="66">
        <v>1500000</v>
      </c>
      <c r="F92" s="45">
        <f t="shared" si="19"/>
        <v>1500000</v>
      </c>
      <c r="G92" s="36"/>
      <c r="H92" s="32">
        <f t="shared" si="18"/>
        <v>1500000</v>
      </c>
      <c r="I92" s="37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</row>
    <row r="93" spans="1:29" ht="15.75" customHeight="1">
      <c r="A93" s="47" t="s">
        <v>21</v>
      </c>
      <c r="B93" s="44" t="s">
        <v>130</v>
      </c>
      <c r="C93" s="30" t="s">
        <v>126</v>
      </c>
      <c r="D93" s="31">
        <v>1</v>
      </c>
      <c r="E93" s="66">
        <v>1000000</v>
      </c>
      <c r="F93" s="45">
        <f t="shared" si="19"/>
        <v>1000000</v>
      </c>
      <c r="G93" s="41"/>
      <c r="H93" s="32">
        <f t="shared" si="18"/>
        <v>1000000</v>
      </c>
      <c r="I93" s="37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</row>
    <row r="94" spans="1:29" ht="15.75" customHeight="1">
      <c r="A94" s="47" t="s">
        <v>23</v>
      </c>
      <c r="B94" s="44" t="s">
        <v>131</v>
      </c>
      <c r="C94" s="30" t="s">
        <v>126</v>
      </c>
      <c r="D94" s="31">
        <v>1</v>
      </c>
      <c r="E94" s="66">
        <v>3000000</v>
      </c>
      <c r="F94" s="45">
        <f t="shared" si="19"/>
        <v>3000000</v>
      </c>
      <c r="G94" s="41"/>
      <c r="H94" s="32">
        <f t="shared" si="18"/>
        <v>3000000</v>
      </c>
      <c r="I94" s="37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</row>
    <row r="95" spans="1:29" ht="15.75" customHeight="1">
      <c r="A95" s="122" t="s">
        <v>132</v>
      </c>
      <c r="B95" s="123"/>
      <c r="C95" s="123"/>
      <c r="D95" s="123"/>
      <c r="E95" s="123"/>
      <c r="F95" s="42">
        <f>SUM(F89:F94)</f>
        <v>10000000</v>
      </c>
      <c r="G95" s="43"/>
      <c r="H95" s="42">
        <f>SUM(H89:H94)</f>
        <v>10000000</v>
      </c>
      <c r="I95" s="42">
        <f>SUM(I89:I92)</f>
        <v>0</v>
      </c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</row>
    <row r="96" spans="1:29" s="16" customFormat="1" ht="15.75" customHeight="1">
      <c r="A96" s="126"/>
      <c r="B96" s="70"/>
      <c r="C96" s="70"/>
      <c r="D96" s="70"/>
      <c r="E96" s="70"/>
      <c r="F96" s="67"/>
      <c r="G96" s="68"/>
      <c r="H96" s="67">
        <f>SUM(H18+H25+H34+H46+H67+H71+H76+H87+H95)</f>
        <v>1441817250</v>
      </c>
      <c r="I96" s="67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</row>
    <row r="97" spans="1:29" ht="15.75" customHeight="1">
      <c r="A97" s="121" t="s">
        <v>133</v>
      </c>
      <c r="B97" s="89"/>
      <c r="C97" s="89"/>
      <c r="D97" s="89"/>
      <c r="E97" s="89"/>
      <c r="F97" s="89"/>
      <c r="G97" s="89"/>
      <c r="H97" s="89"/>
      <c r="I97" s="100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</row>
    <row r="98" spans="1:29" ht="15.75" customHeight="1">
      <c r="A98" s="46" t="s">
        <v>12</v>
      </c>
      <c r="B98" s="26" t="s">
        <v>134</v>
      </c>
      <c r="C98" s="27" t="s">
        <v>40</v>
      </c>
      <c r="D98" s="28">
        <v>1</v>
      </c>
      <c r="E98" s="62">
        <v>45000000</v>
      </c>
      <c r="F98" s="45"/>
      <c r="G98" s="61"/>
      <c r="H98" s="45"/>
      <c r="I98" s="29">
        <f>SUM(E98)</f>
        <v>45000000</v>
      </c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</row>
    <row r="99" spans="1:29" ht="15.75" customHeight="1">
      <c r="A99" s="122" t="s">
        <v>135</v>
      </c>
      <c r="B99" s="123"/>
      <c r="C99" s="123"/>
      <c r="D99" s="123"/>
      <c r="E99" s="123"/>
      <c r="F99" s="42"/>
      <c r="G99" s="43"/>
      <c r="H99" s="42"/>
      <c r="I99" s="29">
        <f>SUM(E99)</f>
        <v>45000000</v>
      </c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1:29" ht="15" customHeight="1">
      <c r="A100" s="79" t="s">
        <v>136</v>
      </c>
      <c r="B100" s="71"/>
      <c r="C100" s="71"/>
      <c r="D100" s="71"/>
      <c r="E100" s="72"/>
      <c r="F100" s="8">
        <f>SUM(H100:I100)</f>
        <v>1486817250</v>
      </c>
      <c r="G100" s="43"/>
      <c r="H100" s="8">
        <f>SUM(H22+H29+H38+H50+H71+H75+H80+H91+H99)</f>
        <v>1441817250</v>
      </c>
      <c r="I100" s="9">
        <v>45000000</v>
      </c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5" customHeight="1" thickBot="1">
      <c r="A101" s="10"/>
      <c r="B101" s="11"/>
      <c r="C101" s="12"/>
      <c r="D101" s="11"/>
      <c r="E101" s="13"/>
      <c r="F101" s="14"/>
      <c r="G101" s="11"/>
      <c r="H101" s="11"/>
      <c r="I101" s="15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ht="1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5" customHeight="1">
      <c r="A103" s="80" t="s">
        <v>137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ht="15" customHeight="1">
      <c r="A104" s="81" t="s">
        <v>138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5" customHeight="1">
      <c r="A105" s="81" t="s">
        <v>139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ht="1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ht="1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ht="1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ht="1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ht="1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ht="1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ht="1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ht="1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ht="1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ht="1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29" ht="1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ht="1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ht="1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:29" ht="1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</sheetData>
  <mergeCells count="31">
    <mergeCell ref="U8:AC8"/>
    <mergeCell ref="A19:I19"/>
    <mergeCell ref="A6:B6"/>
    <mergeCell ref="A7:I7"/>
    <mergeCell ref="A8:I8"/>
    <mergeCell ref="J8:T8"/>
    <mergeCell ref="C1:H1"/>
    <mergeCell ref="C2:H2"/>
    <mergeCell ref="A18:E18"/>
    <mergeCell ref="A4:B4"/>
    <mergeCell ref="C4:I4"/>
    <mergeCell ref="A1:B2"/>
    <mergeCell ref="I1:I2"/>
    <mergeCell ref="A71:E71"/>
    <mergeCell ref="A72:I72"/>
    <mergeCell ref="A76:E76"/>
    <mergeCell ref="A77:I77"/>
    <mergeCell ref="A87:E87"/>
    <mergeCell ref="A26:I26"/>
    <mergeCell ref="A25:E25"/>
    <mergeCell ref="A34:E34"/>
    <mergeCell ref="A35:I35"/>
    <mergeCell ref="A47:I47"/>
    <mergeCell ref="A100:E100"/>
    <mergeCell ref="A46:E46"/>
    <mergeCell ref="A88:I88"/>
    <mergeCell ref="A95:E95"/>
    <mergeCell ref="A97:I97"/>
    <mergeCell ref="A99:E99"/>
    <mergeCell ref="A67:E67"/>
    <mergeCell ref="A68:I68"/>
  </mergeCells>
  <dataValidations disablePrompts="1"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D17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2021-08-31T11:44:03Z</dcterms:modified>
  <cp:category/>
  <cp:contentStatus/>
</cp:coreProperties>
</file>