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/Users/mauriciomachado/Desktop/fichas de proyectos /"/>
    </mc:Choice>
  </mc:AlternateContent>
  <xr:revisionPtr revIDLastSave="13" documentId="13_ncr:1_{3178C977-D6AB-9845-8863-260C10619FF7}" xr6:coauthVersionLast="47" xr6:coauthVersionMax="47" xr10:uidLastSave="{5B2F0653-F2D8-470C-A2B7-928E15ADF1A9}"/>
  <bookViews>
    <workbookView xWindow="0" yWindow="500" windowWidth="14580" windowHeight="1750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H30" i="1" s="1"/>
  <c r="F29" i="1"/>
  <c r="H29" i="1" s="1"/>
  <c r="F28" i="1"/>
  <c r="H28" i="1" s="1"/>
  <c r="F27" i="1"/>
  <c r="H27" i="1" s="1"/>
  <c r="F26" i="1"/>
  <c r="H26" i="1" s="1"/>
  <c r="F73" i="1"/>
  <c r="H73" i="1" s="1"/>
  <c r="F72" i="1"/>
  <c r="H72" i="1" s="1"/>
  <c r="F71" i="1"/>
  <c r="H71" i="1" s="1"/>
  <c r="F56" i="1"/>
  <c r="H56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14" i="1"/>
  <c r="H14" i="1" s="1"/>
  <c r="F31" i="1" l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I65" i="1"/>
  <c r="F64" i="1"/>
  <c r="H64" i="1" s="1"/>
  <c r="F62" i="1"/>
  <c r="H62" i="1" s="1"/>
  <c r="F18" i="1"/>
  <c r="H18" i="1" s="1"/>
  <c r="F17" i="1"/>
  <c r="H17" i="1" s="1"/>
  <c r="F16" i="1"/>
  <c r="H16" i="1" s="1"/>
  <c r="F15" i="1"/>
  <c r="H15" i="1" s="1"/>
  <c r="F13" i="1"/>
  <c r="I13" i="1" s="1"/>
  <c r="I58" i="1" l="1"/>
  <c r="I76" i="1" s="1"/>
  <c r="F63" i="1"/>
  <c r="F74" i="1"/>
  <c r="H74" i="1"/>
  <c r="H58" i="1"/>
  <c r="F58" i="1"/>
  <c r="F65" i="1" l="1"/>
  <c r="F76" i="1" s="1"/>
  <c r="H63" i="1"/>
  <c r="H65" i="1" s="1"/>
  <c r="H76" i="1" s="1"/>
</calcChain>
</file>

<file path=xl/sharedStrings.xml><?xml version="1.0" encoding="utf-8"?>
<sst xmlns="http://schemas.openxmlformats.org/spreadsheetml/2006/main" count="133" uniqueCount="98">
  <si>
    <t>PRESUPUESTO DEL PROYECTO</t>
  </si>
  <si>
    <t>AGENCIA DE RENOVACION DEL TERRITORIO - ART</t>
  </si>
  <si>
    <t>NOMBRE DEL PROYECTO</t>
  </si>
  <si>
    <t>FORTALECIMIENTO INTEGRAL DE LA CADENA PRODUCTIVA DEL MARACUYA EN EL MUNCIPIO DE CAREPA, DEPARTAMENTO DE ANTIOQUIA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</si>
  <si>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</si>
  <si>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</si>
  <si>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</si>
  <si>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</si>
  <si>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</si>
  <si>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</si>
  <si>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</si>
  <si>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1.Incluir buenas prácticas agrícolas en los diferentes ciclos de siembra, cultivo, cosecha y postcosecha del Maracuyá, con la siembra de nuevas hectáreas. (Sistemas productivos eficientes y pertinentes frente a las demandas del mercado)</t>
  </si>
  <si>
    <t xml:space="preserve">Actividad 1.1.Análisis de suelos.  </t>
  </si>
  <si>
    <t>Actividad 1.2. Implementación Plan de Asistencia técnica</t>
  </si>
  <si>
    <t xml:space="preserve">Actividad 1.3.Apoyo en el manejo agronómico del cultivo en las fincas.  </t>
  </si>
  <si>
    <t>Actividad 1.4.Suministro de insumos, herramientas y materiales para el manejo adecuado del cultivo</t>
  </si>
  <si>
    <t>Actividad 1.5.Implementación Plan de manejo Ambiental.</t>
  </si>
  <si>
    <t xml:space="preserve">mano de obra para producción de maracuyá tradicional y organica </t>
  </si>
  <si>
    <t>Jornales</t>
  </si>
  <si>
    <t xml:space="preserve">analisis de suelos </t>
  </si>
  <si>
    <t>unidad</t>
  </si>
  <si>
    <t>Fertilizante Orgánico (Abimgra) x 50 kgs</t>
  </si>
  <si>
    <t>Bulto</t>
  </si>
  <si>
    <t>Urea al 35% (Bulto 50 kgs)</t>
  </si>
  <si>
    <t>Sulfato de Potasio (por 25 kg)</t>
  </si>
  <si>
    <t>DAP (Fosfato Diamónico)</t>
  </si>
  <si>
    <t>Agrimins x 50 kgs</t>
  </si>
  <si>
    <t>Borocal</t>
  </si>
  <si>
    <t>Litro</t>
  </si>
  <si>
    <t>Foliar Cosmocel 20-30-10</t>
  </si>
  <si>
    <t>Kilo</t>
  </si>
  <si>
    <t>Foliar Crecimiento 18-28-8</t>
  </si>
  <si>
    <t>Cosmofoliar llenado 0-32-43</t>
  </si>
  <si>
    <t>Herbicida</t>
  </si>
  <si>
    <t>Trichoderma</t>
  </si>
  <si>
    <t>Libra</t>
  </si>
  <si>
    <t>Cebofrut</t>
  </si>
  <si>
    <t>Trampa Mosca de la Fruta Mcphail</t>
  </si>
  <si>
    <t>Unidad</t>
  </si>
  <si>
    <t>Trimedlure Solido x 4 pastillas</t>
  </si>
  <si>
    <t>Sobre</t>
  </si>
  <si>
    <t>Pegante para trampa de insectos</t>
  </si>
  <si>
    <t>Trampa Jackson con canastilla par aseo</t>
  </si>
  <si>
    <t>Fertilizante Nitrogenado Orgánico (NITROORGANIC) Bulto x 50 ks</t>
  </si>
  <si>
    <t>Elementos menores (ORGANIGRAN) Bult x 50 kgs</t>
  </si>
  <si>
    <t>Fertilizante fosforado (SLCAFOS) Bulto x 50kgs</t>
  </si>
  <si>
    <t>Organigram Boro Bulto x 50 Kgs</t>
  </si>
  <si>
    <t>Arraigo presentación 4 Litros</t>
  </si>
  <si>
    <t>Botella</t>
  </si>
  <si>
    <t>Bulfollaje x 4 litros</t>
  </si>
  <si>
    <t xml:space="preserve">Rinomins </t>
  </si>
  <si>
    <t xml:space="preserve">Ballenado </t>
  </si>
  <si>
    <t>sistema de riego por goteo 0.5 has</t>
  </si>
  <si>
    <t>Motobomba a gasolina de 5,5 H.P</t>
  </si>
  <si>
    <t>Manguera de succión de 2" x 3 mts con válvula de pie</t>
  </si>
  <si>
    <t>Conexión descarga 1  1/2" x 1"</t>
  </si>
  <si>
    <t>Tanque Plástico de 1000 litros</t>
  </si>
  <si>
    <t>Adaptador de salida a tanque con reducción de 1" para acoplar la manguera</t>
  </si>
  <si>
    <t>Rollo de manguera de 1" x 1000 mts</t>
  </si>
  <si>
    <t>Rollo</t>
  </si>
  <si>
    <t>Tapón de lavado con accesorios</t>
  </si>
  <si>
    <t>Rollo de manguera de 16 mm x 200 mts</t>
  </si>
  <si>
    <t>Conector de arranque de 16 mm con silleta</t>
  </si>
  <si>
    <t>Gotera auto compensada de 8l.p.h.</t>
  </si>
  <si>
    <t xml:space="preserve">Teflón </t>
  </si>
  <si>
    <t>Filtro Anillo de 1" cuerpo corto</t>
  </si>
  <si>
    <t>Conexión filtro de anillos</t>
  </si>
  <si>
    <t>Final de línea de 16 mm</t>
  </si>
  <si>
    <t>Tanque para almacenamiento de agua tipo Zamorano de 8.000 litros</t>
  </si>
  <si>
    <t>Bomba Estacionaria Gx Ft 22a. Maguera x 100 PSI Naranja</t>
  </si>
  <si>
    <t>Trasporte de los insumos y entrega a los beneficiarios (maracuyá orgánico)</t>
  </si>
  <si>
    <t>Tonelada</t>
  </si>
  <si>
    <t>SUBTOTAL COMPONENTE 1</t>
  </si>
  <si>
    <t>COMPONENTE 2.  Fortalecer las capacidades asociativas y organizacionales para acceder al mercado maracuyá</t>
  </si>
  <si>
    <t>Actividad 2.1 implementación del plan de fortalecimiento socio-organizacional y empresarial</t>
  </si>
  <si>
    <t xml:space="preserve">Actividad 2.2 iimplementación del programa de formación en administración y contabilidad.  </t>
  </si>
  <si>
    <t>a</t>
  </si>
  <si>
    <t>Acompañamiento Social</t>
  </si>
  <si>
    <t xml:space="preserve">mes profesional </t>
  </si>
  <si>
    <t>b</t>
  </si>
  <si>
    <t>Asistencia técnica productiva y buenas prácticas agrícolas. (Valor mes)</t>
  </si>
  <si>
    <t>2.7</t>
  </si>
  <si>
    <t>SUBTOTAL COMPONENTE. 2</t>
  </si>
  <si>
    <t>COMPONENTE 3. Fortalecer el eslabón de comercialización para el maracuyá para incrementar los niveles de ingreso de las familias de la Asociaciones ASPROMAFLOR y ASITROPIC  en el municipio de Carepa</t>
  </si>
  <si>
    <t xml:space="preserve">actividad 3.1 implementación del plan
de mercado </t>
  </si>
  <si>
    <t>actividad 3.2 Implementación del plan 
logístico</t>
  </si>
  <si>
    <t>actividad 3.3.Gestión aliado comercial y firma del acuerdo comercial</t>
  </si>
  <si>
    <t>actividad 3.4. Capacitaciones para fortalecer las capacidades comerciales de la organización</t>
  </si>
  <si>
    <t>Logística para ECAS</t>
  </si>
  <si>
    <t>Alícuota</t>
  </si>
  <si>
    <t>Plan ambiental</t>
  </si>
  <si>
    <t>Logística para talleres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</si>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</sst>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9" formatCode="_-&quot;$&quot;* #,##0.0_-;\-&quot;$&quot;* #,##0.0_-;_-&quot;$&quot;* &quot;-&quot;??_-;_-@"/>
    <numFmt numFmtId="170" formatCode="_-&quot;$&quot;* #,##0.00_-;\-&quot;$&quot;* #,##0.00_-;_-&quot;$&quot;* &quot;-&quot;??_-;_-@"/>
  </numFmts>
  <fonts count="1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9E2F3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4" fillId="3" borderId="12" xfId="0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6" fontId="0" fillId="2" borderId="18" xfId="0" applyNumberFormat="1" applyFont="1" applyFill="1" applyBorder="1" applyAlignment="1">
      <alignment horizontal="right" wrapText="1"/>
    </xf>
    <xf numFmtId="0" fontId="0" fillId="2" borderId="19" xfId="0" applyFont="1" applyFill="1" applyBorder="1" applyAlignment="1">
      <alignment horizontal="left" wrapText="1"/>
    </xf>
    <xf numFmtId="166" fontId="0" fillId="2" borderId="19" xfId="0" applyNumberFormat="1" applyFont="1" applyFill="1" applyBorder="1" applyAlignment="1">
      <alignment horizontal="right" wrapText="1"/>
    </xf>
    <xf numFmtId="166" fontId="0" fillId="2" borderId="20" xfId="0" applyNumberFormat="1" applyFont="1" applyFill="1" applyBorder="1" applyAlignment="1">
      <alignment horizontal="right" wrapText="1"/>
    </xf>
    <xf numFmtId="166" fontId="1" fillId="4" borderId="12" xfId="0" applyNumberFormat="1" applyFont="1" applyFill="1" applyBorder="1" applyAlignment="1">
      <alignment wrapText="1"/>
    </xf>
    <xf numFmtId="166" fontId="1" fillId="4" borderId="14" xfId="0" applyNumberFormat="1" applyFont="1" applyFill="1" applyBorder="1" applyAlignment="1">
      <alignment wrapText="1"/>
    </xf>
    <xf numFmtId="166" fontId="0" fillId="2" borderId="18" xfId="0" applyNumberFormat="1" applyFont="1" applyFill="1" applyBorder="1" applyAlignment="1">
      <alignment horizontal="center" wrapText="1"/>
    </xf>
    <xf numFmtId="0" fontId="0" fillId="2" borderId="24" xfId="0" applyFont="1" applyFill="1" applyBorder="1" applyAlignment="1">
      <alignment wrapText="1"/>
    </xf>
    <xf numFmtId="166" fontId="0" fillId="2" borderId="12" xfId="0" applyNumberFormat="1" applyFont="1" applyFill="1" applyBorder="1" applyAlignment="1">
      <alignment wrapText="1"/>
    </xf>
    <xf numFmtId="166" fontId="0" fillId="2" borderId="12" xfId="0" applyNumberFormat="1" applyFont="1" applyFill="1" applyBorder="1" applyAlignment="1">
      <alignment horizontal="center" wrapText="1"/>
    </xf>
    <xf numFmtId="166" fontId="0" fillId="2" borderId="14" xfId="0" applyNumberFormat="1" applyFont="1" applyFill="1" applyBorder="1" applyAlignment="1">
      <alignment wrapText="1"/>
    </xf>
    <xf numFmtId="166" fontId="0" fillId="2" borderId="19" xfId="0" applyNumberFormat="1" applyFont="1" applyFill="1" applyBorder="1" applyAlignment="1">
      <alignment horizontal="center" wrapText="1"/>
    </xf>
    <xf numFmtId="166" fontId="0" fillId="2" borderId="20" xfId="0" applyNumberFormat="1" applyFont="1" applyFill="1" applyBorder="1" applyAlignment="1">
      <alignment wrapText="1"/>
    </xf>
    <xf numFmtId="0" fontId="0" fillId="2" borderId="25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165" fontId="6" fillId="2" borderId="19" xfId="0" applyNumberFormat="1" applyFont="1" applyFill="1" applyBorder="1" applyAlignment="1">
      <alignment horizontal="center" wrapText="1"/>
    </xf>
    <xf numFmtId="166" fontId="0" fillId="0" borderId="23" xfId="0" applyNumberFormat="1" applyFont="1" applyBorder="1" applyAlignment="1">
      <alignment horizontal="right" wrapText="1"/>
    </xf>
    <xf numFmtId="166" fontId="0" fillId="0" borderId="0" xfId="0" applyNumberFormat="1" applyFont="1" applyAlignment="1">
      <alignment horizontal="right" wrapText="1"/>
    </xf>
    <xf numFmtId="16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6" fontId="0" fillId="0" borderId="20" xfId="0" applyNumberFormat="1" applyFont="1" applyBorder="1" applyAlignment="1">
      <alignment horizontal="right" wrapText="1"/>
    </xf>
    <xf numFmtId="166" fontId="0" fillId="2" borderId="19" xfId="0" applyNumberFormat="1" applyFont="1" applyFill="1" applyBorder="1"/>
    <xf numFmtId="169" fontId="1" fillId="4" borderId="19" xfId="0" applyNumberFormat="1" applyFont="1" applyFill="1" applyBorder="1"/>
    <xf numFmtId="166" fontId="1" fillId="4" borderId="20" xfId="0" applyNumberFormat="1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0" xfId="0" applyFont="1" applyFill="1" applyBorder="1" applyAlignment="1">
      <alignment horizontal="left"/>
    </xf>
    <xf numFmtId="165" fontId="0" fillId="2" borderId="30" xfId="0" applyNumberFormat="1" applyFont="1" applyFill="1" applyBorder="1"/>
    <xf numFmtId="166" fontId="0" fillId="2" borderId="30" xfId="0" applyNumberFormat="1" applyFont="1" applyFill="1" applyBorder="1"/>
    <xf numFmtId="0" fontId="0" fillId="2" borderId="31" xfId="0" applyFont="1" applyFill="1" applyBorder="1"/>
    <xf numFmtId="0" fontId="0" fillId="0" borderId="0" xfId="0" applyFont="1" applyAlignment="1"/>
    <xf numFmtId="166" fontId="0" fillId="2" borderId="16" xfId="0" applyNumberFormat="1" applyFont="1" applyFill="1" applyBorder="1" applyAlignment="1">
      <alignment horizontal="right" wrapText="1"/>
    </xf>
    <xf numFmtId="166" fontId="0" fillId="2" borderId="16" xfId="0" applyNumberFormat="1" applyFont="1" applyFill="1" applyBorder="1" applyAlignment="1">
      <alignment wrapText="1"/>
    </xf>
    <xf numFmtId="0" fontId="0" fillId="2" borderId="16" xfId="0" applyFont="1" applyFill="1" applyBorder="1" applyAlignment="1">
      <alignment wrapText="1"/>
    </xf>
    <xf numFmtId="0" fontId="0" fillId="2" borderId="32" xfId="0" applyFont="1" applyFill="1" applyBorder="1" applyAlignment="1">
      <alignment horizontal="left" wrapText="1"/>
    </xf>
    <xf numFmtId="0" fontId="2" fillId="7" borderId="16" xfId="0" applyFont="1" applyFill="1" applyBorder="1"/>
    <xf numFmtId="0" fontId="2" fillId="7" borderId="44" xfId="0" applyFont="1" applyFill="1" applyBorder="1"/>
    <xf numFmtId="0" fontId="0" fillId="2" borderId="16" xfId="0" applyFont="1" applyFill="1" applyBorder="1"/>
    <xf numFmtId="0" fontId="5" fillId="7" borderId="16" xfId="0" applyFont="1" applyFill="1" applyBorder="1" applyAlignment="1"/>
    <xf numFmtId="0" fontId="0" fillId="2" borderId="46" xfId="0" applyFont="1" applyFill="1" applyBorder="1" applyAlignment="1">
      <alignment horizontal="left" wrapText="1"/>
    </xf>
    <xf numFmtId="166" fontId="0" fillId="2" borderId="8" xfId="0" applyNumberFormat="1" applyFont="1" applyFill="1" applyBorder="1" applyAlignment="1">
      <alignment horizontal="right" wrapText="1"/>
    </xf>
    <xf numFmtId="0" fontId="9" fillId="9" borderId="32" xfId="0" applyFont="1" applyFill="1" applyBorder="1" applyAlignment="1">
      <alignment horizontal="center" vertical="center"/>
    </xf>
    <xf numFmtId="164" fontId="9" fillId="9" borderId="32" xfId="0" applyNumberFormat="1" applyFont="1" applyFill="1" applyBorder="1" applyAlignment="1">
      <alignment horizontal="right" vertical="center"/>
    </xf>
    <xf numFmtId="0" fontId="9" fillId="0" borderId="32" xfId="0" applyFont="1" applyBorder="1" applyAlignment="1">
      <alignment horizontal="justify" vertical="center" wrapText="1"/>
    </xf>
    <xf numFmtId="0" fontId="9" fillId="9" borderId="32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2" borderId="27" xfId="0" applyFont="1" applyFill="1" applyBorder="1" applyAlignment="1">
      <alignment wrapText="1"/>
    </xf>
    <xf numFmtId="0" fontId="11" fillId="9" borderId="32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/>
    </xf>
    <xf numFmtId="0" fontId="9" fillId="0" borderId="46" xfId="0" applyFont="1" applyBorder="1" applyAlignment="1">
      <alignment wrapText="1"/>
    </xf>
    <xf numFmtId="165" fontId="0" fillId="2" borderId="16" xfId="0" applyNumberFormat="1" applyFont="1" applyFill="1" applyBorder="1" applyAlignment="1">
      <alignment horizontal="right" wrapText="1"/>
    </xf>
    <xf numFmtId="166" fontId="0" fillId="2" borderId="7" xfId="0" applyNumberFormat="1" applyFont="1" applyFill="1" applyBorder="1" applyAlignment="1">
      <alignment horizontal="right" wrapText="1"/>
    </xf>
    <xf numFmtId="166" fontId="0" fillId="2" borderId="23" xfId="0" applyNumberFormat="1" applyFont="1" applyFill="1" applyBorder="1" applyAlignment="1">
      <alignment horizontal="right" wrapText="1"/>
    </xf>
    <xf numFmtId="0" fontId="8" fillId="2" borderId="32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12" fillId="0" borderId="0" xfId="0" applyFont="1" applyAlignment="1"/>
    <xf numFmtId="0" fontId="0" fillId="2" borderId="37" xfId="0" applyFont="1" applyFill="1" applyBorder="1" applyAlignment="1">
      <alignment horizontal="left" wrapText="1"/>
    </xf>
    <xf numFmtId="0" fontId="0" fillId="2" borderId="34" xfId="0" applyFont="1" applyFill="1" applyBorder="1" applyAlignment="1">
      <alignment horizontal="left" wrapText="1"/>
    </xf>
    <xf numFmtId="0" fontId="9" fillId="0" borderId="48" xfId="0" applyFont="1" applyBorder="1" applyAlignment="1">
      <alignment horizontal="justify" vertical="center" wrapText="1"/>
    </xf>
    <xf numFmtId="0" fontId="9" fillId="9" borderId="48" xfId="0" applyFont="1" applyFill="1" applyBorder="1" applyAlignment="1">
      <alignment vertical="center" wrapText="1"/>
    </xf>
    <xf numFmtId="0" fontId="9" fillId="9" borderId="48" xfId="0" applyFont="1" applyFill="1" applyBorder="1" applyAlignment="1">
      <alignment horizontal="center" vertical="center"/>
    </xf>
    <xf numFmtId="164" fontId="9" fillId="9" borderId="48" xfId="0" applyNumberFormat="1" applyFont="1" applyFill="1" applyBorder="1" applyAlignment="1">
      <alignment horizontal="right" vertical="center"/>
    </xf>
    <xf numFmtId="0" fontId="10" fillId="0" borderId="32" xfId="0" applyFont="1" applyBorder="1" applyAlignment="1">
      <alignment horizontal="justify" vertical="center" wrapText="1"/>
    </xf>
    <xf numFmtId="0" fontId="10" fillId="9" borderId="32" xfId="0" applyFont="1" applyFill="1" applyBorder="1" applyAlignment="1">
      <alignment horizontal="center" vertical="center"/>
    </xf>
    <xf numFmtId="3" fontId="10" fillId="9" borderId="32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164" fontId="10" fillId="0" borderId="32" xfId="0" applyNumberFormat="1" applyFont="1" applyBorder="1" applyAlignment="1">
      <alignment horizontal="right" vertical="center"/>
    </xf>
    <xf numFmtId="0" fontId="10" fillId="9" borderId="32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166" fontId="0" fillId="2" borderId="9" xfId="0" applyNumberFormat="1" applyFont="1" applyFill="1" applyBorder="1" applyAlignment="1">
      <alignment horizontal="right" wrapText="1"/>
    </xf>
    <xf numFmtId="0" fontId="10" fillId="0" borderId="46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right" vertical="center"/>
    </xf>
    <xf numFmtId="166" fontId="0" fillId="2" borderId="11" xfId="0" applyNumberFormat="1" applyFont="1" applyFill="1" applyBorder="1" applyAlignment="1">
      <alignment horizontal="right" wrapText="1"/>
    </xf>
    <xf numFmtId="166" fontId="0" fillId="2" borderId="12" xfId="0" applyNumberFormat="1" applyFont="1" applyFill="1" applyBorder="1" applyAlignment="1">
      <alignment horizontal="right" wrapText="1"/>
    </xf>
    <xf numFmtId="0" fontId="0" fillId="2" borderId="49" xfId="0" applyFont="1" applyFill="1" applyBorder="1" applyAlignment="1">
      <alignment horizontal="left" wrapText="1"/>
    </xf>
    <xf numFmtId="166" fontId="0" fillId="2" borderId="32" xfId="0" applyNumberFormat="1" applyFont="1" applyFill="1" applyBorder="1" applyAlignment="1">
      <alignment horizontal="right" wrapText="1"/>
    </xf>
    <xf numFmtId="0" fontId="10" fillId="0" borderId="46" xfId="0" applyFont="1" applyBorder="1" applyAlignment="1">
      <alignment horizontal="justify" vertical="center" wrapText="1"/>
    </xf>
    <xf numFmtId="166" fontId="10" fillId="2" borderId="32" xfId="0" applyNumberFormat="1" applyFont="1" applyFill="1" applyBorder="1" applyAlignment="1">
      <alignment horizontal="right" wrapText="1"/>
    </xf>
    <xf numFmtId="166" fontId="10" fillId="2" borderId="36" xfId="0" applyNumberFormat="1" applyFont="1" applyFill="1" applyBorder="1" applyAlignment="1">
      <alignment horizontal="right" wrapText="1"/>
    </xf>
    <xf numFmtId="0" fontId="2" fillId="0" borderId="26" xfId="0" applyFont="1" applyBorder="1" applyAlignment="1"/>
    <xf numFmtId="0" fontId="5" fillId="7" borderId="16" xfId="0" applyFont="1" applyFill="1" applyBorder="1"/>
    <xf numFmtId="0" fontId="9" fillId="0" borderId="32" xfId="0" applyFont="1" applyFill="1" applyBorder="1" applyAlignment="1"/>
    <xf numFmtId="0" fontId="10" fillId="0" borderId="32" xfId="0" applyFont="1" applyFill="1" applyBorder="1" applyAlignment="1">
      <alignment wrapText="1"/>
    </xf>
    <xf numFmtId="0" fontId="9" fillId="0" borderId="3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justify" vertical="center" wrapText="1"/>
    </xf>
    <xf numFmtId="0" fontId="9" fillId="0" borderId="32" xfId="0" applyFont="1" applyFill="1" applyBorder="1" applyAlignment="1">
      <alignment vertical="center" wrapText="1"/>
    </xf>
    <xf numFmtId="166" fontId="0" fillId="2" borderId="43" xfId="0" applyNumberFormat="1" applyFont="1" applyFill="1" applyBorder="1" applyAlignment="1">
      <alignment wrapText="1"/>
    </xf>
    <xf numFmtId="166" fontId="0" fillId="2" borderId="26" xfId="0" applyNumberFormat="1" applyFont="1" applyFill="1" applyBorder="1" applyAlignment="1">
      <alignment wrapText="1"/>
    </xf>
    <xf numFmtId="0" fontId="1" fillId="8" borderId="15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wrapText="1"/>
    </xf>
    <xf numFmtId="0" fontId="1" fillId="5" borderId="34" xfId="0" applyFont="1" applyFill="1" applyBorder="1" applyAlignment="1">
      <alignment horizontal="left" wrapText="1"/>
    </xf>
    <xf numFmtId="0" fontId="1" fillId="6" borderId="37" xfId="0" applyFont="1" applyFill="1" applyBorder="1" applyAlignment="1">
      <alignment horizontal="left" wrapText="1"/>
    </xf>
    <xf numFmtId="0" fontId="1" fillId="5" borderId="32" xfId="0" applyFont="1" applyFill="1" applyBorder="1" applyAlignment="1">
      <alignment horizontal="left" wrapText="1"/>
    </xf>
    <xf numFmtId="0" fontId="1" fillId="6" borderId="37" xfId="0" applyFont="1" applyFill="1" applyBorder="1" applyAlignment="1">
      <alignment horizontal="left"/>
    </xf>
    <xf numFmtId="0" fontId="1" fillId="6" borderId="38" xfId="0" applyFont="1" applyFill="1" applyBorder="1" applyAlignment="1">
      <alignment horizontal="left"/>
    </xf>
    <xf numFmtId="0" fontId="1" fillId="6" borderId="39" xfId="0" applyFont="1" applyFill="1" applyBorder="1" applyAlignment="1">
      <alignment horizontal="left"/>
    </xf>
    <xf numFmtId="0" fontId="1" fillId="6" borderId="43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left"/>
    </xf>
    <xf numFmtId="0" fontId="1" fillId="6" borderId="43" xfId="0" applyFont="1" applyFill="1" applyBorder="1" applyAlignment="1">
      <alignment horizontal="left" wrapText="1"/>
    </xf>
    <xf numFmtId="0" fontId="1" fillId="6" borderId="16" xfId="0" applyFont="1" applyFill="1" applyBorder="1" applyAlignment="1">
      <alignment horizontal="left" wrapText="1"/>
    </xf>
    <xf numFmtId="0" fontId="1" fillId="6" borderId="40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wrapText="1"/>
    </xf>
    <xf numFmtId="0" fontId="5" fillId="7" borderId="1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4" fillId="2" borderId="0" xfId="0" applyFont="1" applyFill="1"/>
    <xf numFmtId="166" fontId="1" fillId="4" borderId="19" xfId="0" applyNumberFormat="1" applyFont="1" applyFill="1" applyBorder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/>
    <xf numFmtId="0" fontId="2" fillId="0" borderId="7" xfId="0" applyFont="1" applyBorder="1" applyAlignment="1"/>
    <xf numFmtId="0" fontId="3" fillId="2" borderId="28" xfId="0" applyFont="1" applyFill="1" applyBorder="1" applyAlignment="1">
      <alignment horizontal="center" vertical="center" wrapText="1"/>
    </xf>
    <xf numFmtId="0" fontId="2" fillId="0" borderId="25" xfId="0" applyFont="1" applyBorder="1" applyAlignment="1"/>
    <xf numFmtId="0" fontId="2" fillId="0" borderId="8" xfId="0" applyFont="1" applyBorder="1" applyAlignment="1"/>
    <xf numFmtId="0" fontId="2" fillId="0" borderId="18" xfId="0" applyFont="1" applyBorder="1" applyAlignment="1"/>
    <xf numFmtId="0" fontId="0" fillId="2" borderId="15" xfId="0" applyFont="1" applyFill="1" applyBorder="1"/>
    <xf numFmtId="0" fontId="0" fillId="2" borderId="16" xfId="0" applyFont="1" applyFill="1" applyBorder="1" applyAlignment="1">
      <alignment horizontal="left"/>
    </xf>
    <xf numFmtId="165" fontId="0" fillId="2" borderId="16" xfId="0" applyNumberFormat="1" applyFont="1" applyFill="1" applyBorder="1"/>
    <xf numFmtId="166" fontId="0" fillId="2" borderId="16" xfId="0" applyNumberFormat="1" applyFont="1" applyFill="1" applyBorder="1"/>
    <xf numFmtId="0" fontId="0" fillId="2" borderId="26" xfId="0" applyFont="1" applyFill="1" applyBorder="1"/>
    <xf numFmtId="0" fontId="4" fillId="3" borderId="17" xfId="0" applyFont="1" applyFill="1" applyBorder="1" applyAlignment="1">
      <alignment horizontal="left" vertical="center"/>
    </xf>
    <xf numFmtId="0" fontId="2" fillId="0" borderId="22" xfId="0" applyFont="1" applyBorder="1" applyAlignment="1"/>
    <xf numFmtId="0" fontId="5" fillId="4" borderId="28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0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165" fontId="5" fillId="2" borderId="16" xfId="0" applyNumberFormat="1" applyFont="1" applyFill="1" applyBorder="1" applyAlignment="1">
      <alignment vertical="center"/>
    </xf>
    <xf numFmtId="166" fontId="5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2" fillId="0" borderId="11" xfId="0" applyFont="1" applyBorder="1" applyAlignment="1"/>
    <xf numFmtId="0" fontId="2" fillId="0" borderId="21" xfId="0" applyFont="1" applyBorder="1" applyAlignment="1"/>
    <xf numFmtId="0" fontId="2" fillId="0" borderId="33" xfId="0" applyFont="1" applyBorder="1" applyAlignment="1"/>
    <xf numFmtId="0" fontId="5" fillId="7" borderId="16" xfId="0" applyFont="1" applyFill="1" applyBorder="1" applyAlignment="1"/>
    <xf numFmtId="0" fontId="5" fillId="7" borderId="22" xfId="0" applyFont="1" applyFill="1" applyBorder="1" applyAlignment="1"/>
    <xf numFmtId="0" fontId="5" fillId="7" borderId="45" xfId="0" applyFont="1" applyFill="1" applyBorder="1" applyAlignment="1"/>
    <xf numFmtId="0" fontId="1" fillId="2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/>
    <xf numFmtId="0" fontId="2" fillId="0" borderId="26" xfId="0" applyFont="1" applyBorder="1" applyAlignment="1"/>
    <xf numFmtId="3" fontId="2" fillId="2" borderId="47" xfId="0" applyNumberFormat="1" applyFont="1" applyFill="1" applyBorder="1" applyAlignment="1">
      <alignment horizontal="center" wrapText="1"/>
    </xf>
    <xf numFmtId="165" fontId="0" fillId="2" borderId="23" xfId="0" applyNumberFormat="1" applyFont="1" applyFill="1" applyBorder="1" applyAlignment="1">
      <alignment horizontal="right" wrapText="1"/>
    </xf>
    <xf numFmtId="3" fontId="2" fillId="2" borderId="32" xfId="0" applyNumberFormat="1" applyFont="1" applyFill="1" applyBorder="1" applyAlignment="1">
      <alignment horizontal="center" wrapText="1"/>
    </xf>
    <xf numFmtId="0" fontId="2" fillId="0" borderId="47" xfId="0" applyFont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0" fontId="2" fillId="7" borderId="38" xfId="0" applyFont="1" applyFill="1" applyBorder="1" applyAlignment="1"/>
    <xf numFmtId="0" fontId="2" fillId="7" borderId="39" xfId="0" applyFont="1" applyFill="1" applyBorder="1" applyAlignment="1"/>
    <xf numFmtId="0" fontId="2" fillId="7" borderId="41" xfId="0" applyFont="1" applyFill="1" applyBorder="1" applyAlignment="1"/>
    <xf numFmtId="0" fontId="2" fillId="7" borderId="42" xfId="0" applyFont="1" applyFill="1" applyBorder="1" applyAlignment="1"/>
    <xf numFmtId="165" fontId="2" fillId="0" borderId="7" xfId="0" applyNumberFormat="1" applyFont="1" applyBorder="1" applyAlignment="1">
      <alignment horizontal="center" wrapText="1"/>
    </xf>
    <xf numFmtId="166" fontId="0" fillId="2" borderId="23" xfId="0" applyNumberFormat="1" applyFont="1" applyFill="1" applyBorder="1" applyAlignment="1">
      <alignment horizontal="center" wrapText="1"/>
    </xf>
    <xf numFmtId="166" fontId="0" fillId="2" borderId="16" xfId="0" applyNumberFormat="1" applyFont="1" applyFill="1" applyBorder="1" applyAlignment="1">
      <alignment horizontal="center" wrapText="1"/>
    </xf>
    <xf numFmtId="167" fontId="0" fillId="2" borderId="16" xfId="0" applyNumberFormat="1" applyFont="1" applyFill="1" applyBorder="1" applyAlignment="1">
      <alignment wrapText="1"/>
    </xf>
    <xf numFmtId="0" fontId="2" fillId="0" borderId="32" xfId="0" applyFont="1" applyBorder="1" applyAlignment="1"/>
    <xf numFmtId="0" fontId="0" fillId="0" borderId="17" xfId="0" applyFont="1" applyBorder="1" applyAlignment="1">
      <alignment horizontal="left" wrapText="1"/>
    </xf>
    <xf numFmtId="165" fontId="2" fillId="0" borderId="8" xfId="0" applyNumberFormat="1" applyFont="1" applyBorder="1" applyAlignment="1">
      <alignment horizontal="center" wrapText="1"/>
    </xf>
    <xf numFmtId="166" fontId="0" fillId="0" borderId="18" xfId="0" applyNumberFormat="1" applyFont="1" applyBorder="1" applyAlignment="1">
      <alignment horizontal="right" wrapText="1"/>
    </xf>
    <xf numFmtId="0" fontId="0" fillId="0" borderId="27" xfId="0" applyFont="1" applyBorder="1" applyAlignment="1">
      <alignment horizontal="left" wrapText="1"/>
    </xf>
    <xf numFmtId="0" fontId="1" fillId="4" borderId="27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166" fontId="6" fillId="2" borderId="16" xfId="0" applyNumberFormat="1" applyFont="1" applyFill="1" applyBorder="1" applyAlignment="1">
      <alignment horizontal="center"/>
    </xf>
    <xf numFmtId="165" fontId="0" fillId="2" borderId="16" xfId="0" applyNumberFormat="1" applyFont="1" applyFill="1" applyBorder="1" applyAlignment="1">
      <alignment horizontal="center"/>
    </xf>
    <xf numFmtId="169" fontId="0" fillId="2" borderId="16" xfId="0" applyNumberFormat="1" applyFont="1" applyFill="1" applyBorder="1"/>
    <xf numFmtId="166" fontId="0" fillId="2" borderId="16" xfId="0" applyNumberFormat="1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 wrapText="1"/>
    </xf>
    <xf numFmtId="166" fontId="0" fillId="4" borderId="16" xfId="0" applyNumberFormat="1" applyFont="1" applyFill="1" applyBorder="1"/>
    <xf numFmtId="170" fontId="7" fillId="2" borderId="1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1"/>
  <sheetViews>
    <sheetView tabSelected="1" topLeftCell="A70" workbookViewId="0">
      <selection activeCell="F73" sqref="F73:I74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16"/>
      <c r="B1" s="123"/>
      <c r="C1" s="113" t="s">
        <v>0</v>
      </c>
      <c r="D1" s="124"/>
      <c r="E1" s="124"/>
      <c r="F1" s="124"/>
      <c r="G1" s="124"/>
      <c r="H1" s="125"/>
      <c r="I1" s="117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ht="23.25" customHeight="1">
      <c r="A2" s="127"/>
      <c r="B2" s="128"/>
      <c r="C2" s="129" t="s">
        <v>1</v>
      </c>
      <c r="D2" s="130"/>
      <c r="E2" s="130"/>
      <c r="F2" s="130"/>
      <c r="G2" s="130"/>
      <c r="H2" s="131"/>
      <c r="I2" s="132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</row>
    <row r="3" spans="1:29" ht="10.5" customHeight="1">
      <c r="A3" s="133"/>
      <c r="B3" s="44"/>
      <c r="C3" s="134"/>
      <c r="D3" s="44"/>
      <c r="E3" s="135"/>
      <c r="F3" s="136"/>
      <c r="G3" s="44"/>
      <c r="H3" s="44"/>
      <c r="I3" s="137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57" customHeight="1">
      <c r="A4" s="138" t="s">
        <v>2</v>
      </c>
      <c r="B4" s="139"/>
      <c r="C4" s="140" t="s">
        <v>3</v>
      </c>
      <c r="D4" s="130"/>
      <c r="E4" s="130"/>
      <c r="F4" s="130"/>
      <c r="G4" s="130"/>
      <c r="H4" s="130"/>
      <c r="I4" s="141"/>
      <c r="J4" s="142"/>
      <c r="K4" s="142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24.75" customHeight="1">
      <c r="A5" s="143"/>
      <c r="B5" s="144"/>
      <c r="C5" s="145"/>
      <c r="D5" s="144"/>
      <c r="E5" s="146"/>
      <c r="F5" s="147"/>
      <c r="G5" s="44"/>
      <c r="H5" s="148"/>
      <c r="I5" s="149"/>
      <c r="J5" s="150"/>
      <c r="K5" s="151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1:29" ht="39" customHeight="1">
      <c r="A6" s="118" t="s">
        <v>4</v>
      </c>
      <c r="B6" s="152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39" customHeight="1">
      <c r="A7" s="119" t="s">
        <v>11</v>
      </c>
      <c r="B7" s="153"/>
      <c r="C7" s="153"/>
      <c r="D7" s="153"/>
      <c r="E7" s="153"/>
      <c r="F7" s="153"/>
      <c r="G7" s="153"/>
      <c r="H7" s="153"/>
      <c r="I7" s="15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29" ht="12.95" customHeight="1">
      <c r="A8" s="115" t="s">
        <v>12</v>
      </c>
      <c r="B8" s="115"/>
      <c r="C8" s="90"/>
      <c r="D8" s="90"/>
      <c r="E8" s="90"/>
      <c r="F8" s="90"/>
      <c r="G8" s="90"/>
      <c r="H8" s="90"/>
      <c r="I8" s="90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 ht="14.1" customHeight="1">
      <c r="A9" s="115" t="s">
        <v>13</v>
      </c>
      <c r="B9" s="115"/>
      <c r="C9" s="115"/>
      <c r="D9" s="90"/>
      <c r="E9" s="90"/>
      <c r="F9" s="90"/>
      <c r="G9" s="90"/>
      <c r="H9" s="90"/>
      <c r="I9" s="90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ht="12.95" customHeight="1">
      <c r="A10" s="45" t="s">
        <v>14</v>
      </c>
      <c r="B10" s="45"/>
      <c r="C10" s="90"/>
      <c r="D10" s="90"/>
      <c r="E10" s="90"/>
      <c r="F10" s="90"/>
      <c r="G10" s="90"/>
      <c r="H10" s="90"/>
      <c r="I10" s="90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 ht="14.1" customHeight="1">
      <c r="A11" s="45" t="s">
        <v>15</v>
      </c>
      <c r="B11" s="45"/>
      <c r="C11" s="90"/>
      <c r="D11" s="90"/>
      <c r="E11" s="90"/>
      <c r="F11" s="90"/>
      <c r="G11" s="90"/>
      <c r="H11" s="90"/>
      <c r="I11" s="90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 ht="15" customHeight="1">
      <c r="A12" s="98" t="s">
        <v>16</v>
      </c>
      <c r="B12" s="155"/>
      <c r="C12" s="155"/>
      <c r="D12" s="156"/>
      <c r="E12" s="156"/>
      <c r="F12" s="156"/>
      <c r="G12" s="156"/>
      <c r="H12" s="156"/>
      <c r="I12" s="157"/>
      <c r="J12" s="158"/>
      <c r="K12" s="159"/>
      <c r="L12" s="159"/>
      <c r="M12" s="159"/>
      <c r="N12" s="159"/>
      <c r="O12" s="159"/>
      <c r="P12" s="159"/>
      <c r="Q12" s="159"/>
      <c r="R12" s="159"/>
      <c r="S12" s="159"/>
      <c r="T12" s="160"/>
      <c r="U12" s="111"/>
      <c r="V12" s="159"/>
      <c r="W12" s="159"/>
      <c r="X12" s="159"/>
      <c r="Y12" s="159"/>
      <c r="Z12" s="159"/>
      <c r="AA12" s="159"/>
      <c r="AB12" s="159"/>
      <c r="AC12" s="159"/>
    </row>
    <row r="13" spans="1:29" ht="27.95" customHeight="1">
      <c r="A13" s="46">
        <v>1</v>
      </c>
      <c r="B13" s="57" t="s">
        <v>17</v>
      </c>
      <c r="C13" s="52" t="s">
        <v>18</v>
      </c>
      <c r="D13" s="161">
        <v>7119</v>
      </c>
      <c r="E13" s="162">
        <v>46356</v>
      </c>
      <c r="F13" s="60">
        <f t="shared" ref="F13:F54" si="0">+D13*E13</f>
        <v>330008364</v>
      </c>
      <c r="G13" s="38"/>
      <c r="H13" s="60">
        <v>0</v>
      </c>
      <c r="I13" s="7">
        <f>+F13</f>
        <v>330008364</v>
      </c>
      <c r="J13" s="39"/>
      <c r="K13" s="40"/>
      <c r="L13" s="39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29" ht="20.100000000000001" customHeight="1">
      <c r="A14" s="46">
        <v>2</v>
      </c>
      <c r="B14" s="57" t="s">
        <v>19</v>
      </c>
      <c r="C14" s="61" t="s">
        <v>20</v>
      </c>
      <c r="D14" s="163">
        <v>63</v>
      </c>
      <c r="E14" s="58">
        <v>137000</v>
      </c>
      <c r="F14" s="60">
        <f t="shared" si="0"/>
        <v>8631000</v>
      </c>
      <c r="G14" s="38"/>
      <c r="H14" s="9">
        <f t="shared" ref="H14:H54" si="1">+F14</f>
        <v>8631000</v>
      </c>
      <c r="I14" s="7"/>
      <c r="J14" s="39"/>
      <c r="K14" s="40"/>
      <c r="L14" s="39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ht="15.95">
      <c r="A15" s="46">
        <v>3</v>
      </c>
      <c r="B15" s="91" t="s">
        <v>21</v>
      </c>
      <c r="C15" s="92" t="s">
        <v>22</v>
      </c>
      <c r="D15" s="93">
        <v>84</v>
      </c>
      <c r="E15" s="49">
        <v>21167</v>
      </c>
      <c r="F15" s="47">
        <f t="shared" si="0"/>
        <v>1778028</v>
      </c>
      <c r="G15" s="38"/>
      <c r="H15" s="9">
        <f t="shared" si="1"/>
        <v>1778028</v>
      </c>
      <c r="I15" s="10"/>
      <c r="J15" s="39"/>
      <c r="K15" s="40"/>
      <c r="L15" s="39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ht="15.95">
      <c r="A16" s="41">
        <v>4</v>
      </c>
      <c r="B16" s="91" t="s">
        <v>23</v>
      </c>
      <c r="C16" s="92" t="s">
        <v>22</v>
      </c>
      <c r="D16" s="93">
        <v>73.5</v>
      </c>
      <c r="E16" s="49">
        <v>88000</v>
      </c>
      <c r="F16" s="47">
        <f t="shared" si="0"/>
        <v>6468000</v>
      </c>
      <c r="G16" s="38"/>
      <c r="H16" s="9">
        <f t="shared" si="1"/>
        <v>6468000</v>
      </c>
      <c r="I16" s="10"/>
      <c r="J16" s="39"/>
      <c r="K16" s="40"/>
      <c r="L16" s="39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29" ht="15.95">
      <c r="A17" s="46">
        <v>5</v>
      </c>
      <c r="B17" s="91" t="s">
        <v>24</v>
      </c>
      <c r="C17" s="92" t="s">
        <v>22</v>
      </c>
      <c r="D17" s="93">
        <v>84</v>
      </c>
      <c r="E17" s="49">
        <v>74000</v>
      </c>
      <c r="F17" s="47">
        <f t="shared" si="0"/>
        <v>6216000</v>
      </c>
      <c r="G17" s="38"/>
      <c r="H17" s="9">
        <f t="shared" si="1"/>
        <v>6216000</v>
      </c>
      <c r="I17" s="10"/>
      <c r="J17" s="39"/>
      <c r="K17" s="40"/>
      <c r="L17" s="39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 ht="15.95">
      <c r="A18" s="41">
        <v>6</v>
      </c>
      <c r="B18" s="91" t="s">
        <v>25</v>
      </c>
      <c r="C18" s="92" t="s">
        <v>22</v>
      </c>
      <c r="D18" s="93">
        <v>84</v>
      </c>
      <c r="E18" s="49">
        <v>88500</v>
      </c>
      <c r="F18" s="47">
        <f t="shared" si="0"/>
        <v>7434000</v>
      </c>
      <c r="G18" s="38"/>
      <c r="H18" s="9">
        <f t="shared" si="1"/>
        <v>7434000</v>
      </c>
      <c r="I18" s="10"/>
      <c r="J18" s="39"/>
      <c r="K18" s="40"/>
      <c r="L18" s="39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 ht="15.95">
      <c r="A19" s="46">
        <v>7</v>
      </c>
      <c r="B19" s="91" t="s">
        <v>26</v>
      </c>
      <c r="C19" s="92" t="s">
        <v>22</v>
      </c>
      <c r="D19" s="93">
        <v>105</v>
      </c>
      <c r="E19" s="49">
        <v>92000</v>
      </c>
      <c r="F19" s="47">
        <f t="shared" si="0"/>
        <v>9660000</v>
      </c>
      <c r="G19" s="38"/>
      <c r="H19" s="9">
        <f t="shared" si="1"/>
        <v>9660000</v>
      </c>
      <c r="I19" s="10"/>
      <c r="J19" s="39"/>
      <c r="K19" s="40"/>
      <c r="L19" s="39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ht="15.95">
      <c r="A20" s="41">
        <v>8</v>
      </c>
      <c r="B20" s="91" t="s">
        <v>27</v>
      </c>
      <c r="C20" s="92" t="s">
        <v>28</v>
      </c>
      <c r="D20" s="93">
        <v>63</v>
      </c>
      <c r="E20" s="49">
        <v>23667</v>
      </c>
      <c r="F20" s="47">
        <f t="shared" si="0"/>
        <v>1491021</v>
      </c>
      <c r="G20" s="38"/>
      <c r="H20" s="9">
        <f t="shared" si="1"/>
        <v>1491021</v>
      </c>
      <c r="I20" s="10"/>
      <c r="J20" s="39"/>
      <c r="K20" s="40"/>
      <c r="L20" s="39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ht="15.95">
      <c r="A21" s="46">
        <v>9</v>
      </c>
      <c r="B21" s="91" t="s">
        <v>29</v>
      </c>
      <c r="C21" s="92" t="s">
        <v>30</v>
      </c>
      <c r="D21" s="93">
        <v>63</v>
      </c>
      <c r="E21" s="49">
        <v>22317</v>
      </c>
      <c r="F21" s="47">
        <f t="shared" si="0"/>
        <v>1405971</v>
      </c>
      <c r="G21" s="38"/>
      <c r="H21" s="9">
        <f t="shared" si="1"/>
        <v>1405971</v>
      </c>
      <c r="I21" s="10"/>
      <c r="J21" s="39"/>
      <c r="K21" s="40"/>
      <c r="L21" s="39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ht="15.95">
      <c r="A22" s="41">
        <v>10</v>
      </c>
      <c r="B22" s="91" t="s">
        <v>31</v>
      </c>
      <c r="C22" s="92" t="s">
        <v>30</v>
      </c>
      <c r="D22" s="93">
        <v>63</v>
      </c>
      <c r="E22" s="49">
        <v>25333</v>
      </c>
      <c r="F22" s="47">
        <f t="shared" si="0"/>
        <v>1595979</v>
      </c>
      <c r="G22" s="38"/>
      <c r="H22" s="9">
        <f t="shared" si="1"/>
        <v>1595979</v>
      </c>
      <c r="I22" s="10"/>
      <c r="J22" s="39"/>
      <c r="K22" s="40"/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</row>
    <row r="23" spans="1:29" ht="15.95">
      <c r="A23" s="46">
        <v>11</v>
      </c>
      <c r="B23" s="91" t="s">
        <v>32</v>
      </c>
      <c r="C23" s="92" t="s">
        <v>30</v>
      </c>
      <c r="D23" s="93">
        <v>63</v>
      </c>
      <c r="E23" s="49">
        <v>33167</v>
      </c>
      <c r="F23" s="47">
        <f t="shared" si="0"/>
        <v>2089521</v>
      </c>
      <c r="G23" s="38"/>
      <c r="H23" s="9">
        <f t="shared" si="1"/>
        <v>2089521</v>
      </c>
      <c r="I23" s="10"/>
      <c r="J23" s="39"/>
      <c r="K23" s="40"/>
      <c r="L23" s="39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29" ht="15.95">
      <c r="A24" s="41">
        <v>12</v>
      </c>
      <c r="B24" s="91" t="s">
        <v>33</v>
      </c>
      <c r="C24" s="92" t="s">
        <v>28</v>
      </c>
      <c r="D24" s="93">
        <v>42</v>
      </c>
      <c r="E24" s="49">
        <v>20000</v>
      </c>
      <c r="F24" s="47">
        <f t="shared" si="0"/>
        <v>840000</v>
      </c>
      <c r="G24" s="38"/>
      <c r="H24" s="9">
        <f t="shared" si="1"/>
        <v>840000</v>
      </c>
      <c r="I24" s="10"/>
      <c r="J24" s="39"/>
      <c r="K24" s="40"/>
      <c r="L24" s="39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 ht="15.95">
      <c r="A25" s="46">
        <v>13</v>
      </c>
      <c r="B25" s="91" t="s">
        <v>34</v>
      </c>
      <c r="C25" s="92" t="s">
        <v>35</v>
      </c>
      <c r="D25" s="93">
        <v>21</v>
      </c>
      <c r="E25" s="49">
        <v>74500</v>
      </c>
      <c r="F25" s="47">
        <f t="shared" si="0"/>
        <v>1564500</v>
      </c>
      <c r="G25" s="38"/>
      <c r="H25" s="9">
        <f t="shared" si="1"/>
        <v>1564500</v>
      </c>
      <c r="I25" s="10"/>
      <c r="J25" s="39"/>
      <c r="K25" s="40"/>
      <c r="L25" s="39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s="37" customFormat="1" ht="15.95">
      <c r="A26" s="46"/>
      <c r="B26" s="91" t="s">
        <v>36</v>
      </c>
      <c r="C26" s="92" t="s">
        <v>28</v>
      </c>
      <c r="D26" s="93">
        <v>63</v>
      </c>
      <c r="E26" s="49">
        <v>21000</v>
      </c>
      <c r="F26" s="47">
        <f t="shared" ref="F26:F30" si="2">+D26*E26</f>
        <v>1323000</v>
      </c>
      <c r="G26" s="38"/>
      <c r="H26" s="9">
        <f t="shared" si="1"/>
        <v>1323000</v>
      </c>
      <c r="I26" s="10"/>
      <c r="J26" s="39"/>
      <c r="K26" s="40"/>
      <c r="L26" s="39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s="37" customFormat="1" ht="17.100000000000001">
      <c r="A27" s="46"/>
      <c r="B27" s="94" t="s">
        <v>37</v>
      </c>
      <c r="C27" s="95" t="s">
        <v>38</v>
      </c>
      <c r="D27" s="93">
        <v>63</v>
      </c>
      <c r="E27" s="49">
        <v>20500</v>
      </c>
      <c r="F27" s="47">
        <f t="shared" si="2"/>
        <v>1291500</v>
      </c>
      <c r="G27" s="38"/>
      <c r="H27" s="9">
        <f t="shared" si="1"/>
        <v>1291500</v>
      </c>
      <c r="I27" s="10"/>
      <c r="J27" s="39"/>
      <c r="K27" s="40"/>
      <c r="L27" s="39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 s="37" customFormat="1" ht="17.100000000000001">
      <c r="A28" s="46"/>
      <c r="B28" s="94" t="s">
        <v>39</v>
      </c>
      <c r="C28" s="95" t="s">
        <v>40</v>
      </c>
      <c r="D28" s="93">
        <v>63</v>
      </c>
      <c r="E28" s="49">
        <v>21000</v>
      </c>
      <c r="F28" s="47">
        <f t="shared" si="2"/>
        <v>1323000</v>
      </c>
      <c r="G28" s="38"/>
      <c r="H28" s="9">
        <f t="shared" si="1"/>
        <v>1323000</v>
      </c>
      <c r="I28" s="10"/>
      <c r="J28" s="39"/>
      <c r="K28" s="40"/>
      <c r="L28" s="39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 s="37" customFormat="1" ht="17.100000000000001">
      <c r="A29" s="46"/>
      <c r="B29" s="94" t="s">
        <v>41</v>
      </c>
      <c r="C29" s="95" t="s">
        <v>28</v>
      </c>
      <c r="D29" s="93">
        <v>63</v>
      </c>
      <c r="E29" s="49">
        <v>41000</v>
      </c>
      <c r="F29" s="47">
        <f t="shared" si="2"/>
        <v>2583000</v>
      </c>
      <c r="G29" s="38"/>
      <c r="H29" s="9">
        <f t="shared" si="1"/>
        <v>2583000</v>
      </c>
      <c r="I29" s="10"/>
      <c r="J29" s="39"/>
      <c r="K29" s="40"/>
      <c r="L29" s="39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s="37" customFormat="1" ht="15" customHeight="1">
      <c r="A30" s="46"/>
      <c r="B30" s="94" t="s">
        <v>42</v>
      </c>
      <c r="C30" s="95" t="s">
        <v>38</v>
      </c>
      <c r="D30" s="93">
        <v>63</v>
      </c>
      <c r="E30" s="49">
        <v>12600</v>
      </c>
      <c r="F30" s="47">
        <f t="shared" si="2"/>
        <v>793800</v>
      </c>
      <c r="G30" s="38"/>
      <c r="H30" s="9">
        <f t="shared" si="1"/>
        <v>793800</v>
      </c>
      <c r="I30" s="10"/>
      <c r="J30" s="39"/>
      <c r="K30" s="40"/>
      <c r="L30" s="39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33.950000000000003">
      <c r="A31" s="46">
        <v>19</v>
      </c>
      <c r="B31" s="94" t="s">
        <v>43</v>
      </c>
      <c r="C31" s="95" t="s">
        <v>22</v>
      </c>
      <c r="D31" s="93">
        <v>210</v>
      </c>
      <c r="E31" s="49">
        <v>64800</v>
      </c>
      <c r="F31" s="47">
        <f t="shared" si="0"/>
        <v>13608000</v>
      </c>
      <c r="G31" s="38"/>
      <c r="H31" s="9">
        <f t="shared" si="1"/>
        <v>13608000</v>
      </c>
      <c r="I31" s="10"/>
      <c r="J31" s="39"/>
      <c r="K31" s="40"/>
      <c r="L31" s="39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33.950000000000003">
      <c r="A32" s="41">
        <v>20</v>
      </c>
      <c r="B32" s="94" t="s">
        <v>44</v>
      </c>
      <c r="C32" s="95" t="s">
        <v>22</v>
      </c>
      <c r="D32" s="93">
        <v>168</v>
      </c>
      <c r="E32" s="49">
        <v>89900</v>
      </c>
      <c r="F32" s="47">
        <f t="shared" si="0"/>
        <v>15103200</v>
      </c>
      <c r="G32" s="38"/>
      <c r="H32" s="9">
        <f t="shared" si="1"/>
        <v>15103200</v>
      </c>
      <c r="I32" s="10"/>
      <c r="J32" s="39"/>
      <c r="K32" s="40"/>
      <c r="L32" s="39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33.950000000000003">
      <c r="A33" s="46">
        <v>21</v>
      </c>
      <c r="B33" s="94" t="s">
        <v>45</v>
      </c>
      <c r="C33" s="95" t="s">
        <v>22</v>
      </c>
      <c r="D33" s="93">
        <v>126</v>
      </c>
      <c r="E33" s="49">
        <v>78900</v>
      </c>
      <c r="F33" s="47">
        <f t="shared" si="0"/>
        <v>9941400</v>
      </c>
      <c r="G33" s="38"/>
      <c r="H33" s="9">
        <f t="shared" si="1"/>
        <v>9941400</v>
      </c>
      <c r="I33" s="10"/>
      <c r="J33" s="39"/>
      <c r="K33" s="40"/>
      <c r="L33" s="39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17.100000000000001">
      <c r="A34" s="41">
        <v>22</v>
      </c>
      <c r="B34" s="94" t="s">
        <v>46</v>
      </c>
      <c r="C34" s="95" t="s">
        <v>22</v>
      </c>
      <c r="D34" s="93">
        <v>126</v>
      </c>
      <c r="E34" s="49">
        <v>63500</v>
      </c>
      <c r="F34" s="47">
        <f t="shared" si="0"/>
        <v>8001000</v>
      </c>
      <c r="G34" s="38"/>
      <c r="H34" s="9">
        <f t="shared" si="1"/>
        <v>8001000</v>
      </c>
      <c r="I34" s="10"/>
      <c r="J34" s="39"/>
      <c r="K34" s="40"/>
      <c r="L34" s="39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17.100000000000001">
      <c r="A35" s="46">
        <v>23</v>
      </c>
      <c r="B35" s="94" t="s">
        <v>47</v>
      </c>
      <c r="C35" s="95" t="s">
        <v>48</v>
      </c>
      <c r="D35" s="93">
        <v>84</v>
      </c>
      <c r="E35" s="49">
        <v>51300</v>
      </c>
      <c r="F35" s="47">
        <f t="shared" si="0"/>
        <v>4309200</v>
      </c>
      <c r="G35" s="38"/>
      <c r="H35" s="9">
        <f t="shared" si="1"/>
        <v>4309200</v>
      </c>
      <c r="I35" s="10"/>
      <c r="J35" s="39"/>
      <c r="K35" s="40"/>
      <c r="L35" s="39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17.100000000000001">
      <c r="A36" s="41">
        <v>24</v>
      </c>
      <c r="B36" s="94" t="s">
        <v>49</v>
      </c>
      <c r="C36" s="95" t="s">
        <v>48</v>
      </c>
      <c r="D36" s="93">
        <v>84</v>
      </c>
      <c r="E36" s="49">
        <v>48800</v>
      </c>
      <c r="F36" s="47">
        <f t="shared" si="0"/>
        <v>4099200</v>
      </c>
      <c r="G36" s="38"/>
      <c r="H36" s="9">
        <f t="shared" si="1"/>
        <v>4099200</v>
      </c>
      <c r="I36" s="10"/>
      <c r="J36" s="39"/>
      <c r="K36" s="40"/>
      <c r="L36" s="39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ht="17.100000000000001">
      <c r="A37" s="46">
        <v>25</v>
      </c>
      <c r="B37" s="94" t="s">
        <v>50</v>
      </c>
      <c r="C37" s="95" t="s">
        <v>28</v>
      </c>
      <c r="D37" s="93">
        <v>84</v>
      </c>
      <c r="E37" s="49">
        <v>26300</v>
      </c>
      <c r="F37" s="47">
        <f t="shared" si="0"/>
        <v>2209200</v>
      </c>
      <c r="G37" s="38"/>
      <c r="H37" s="9">
        <f t="shared" si="1"/>
        <v>2209200</v>
      </c>
      <c r="I37" s="10"/>
      <c r="J37" s="39"/>
      <c r="K37" s="40"/>
      <c r="L37" s="39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ht="17.100000000000001">
      <c r="A38" s="41">
        <v>26</v>
      </c>
      <c r="B38" s="94" t="s">
        <v>51</v>
      </c>
      <c r="C38" s="95" t="s">
        <v>28</v>
      </c>
      <c r="D38" s="93">
        <v>126</v>
      </c>
      <c r="E38" s="49">
        <v>27600</v>
      </c>
      <c r="F38" s="47">
        <f t="shared" si="0"/>
        <v>3477600</v>
      </c>
      <c r="G38" s="38"/>
      <c r="H38" s="9">
        <f t="shared" si="1"/>
        <v>3477600</v>
      </c>
      <c r="I38" s="10"/>
      <c r="J38" s="39"/>
      <c r="K38" s="62"/>
      <c r="L38" s="39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ht="15.95">
      <c r="A39" s="46"/>
      <c r="B39" s="63" t="s">
        <v>52</v>
      </c>
      <c r="C39" s="96"/>
      <c r="D39" s="39"/>
      <c r="E39" s="39"/>
      <c r="F39" s="39"/>
      <c r="G39" s="39"/>
      <c r="H39" s="39"/>
      <c r="I39" s="97"/>
      <c r="J39" s="39"/>
      <c r="K39" s="62"/>
      <c r="L39" s="39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ht="15.95">
      <c r="A40" s="64"/>
      <c r="B40" s="70" t="s">
        <v>53</v>
      </c>
      <c r="C40" s="75" t="s">
        <v>38</v>
      </c>
      <c r="D40" s="71">
        <v>63</v>
      </c>
      <c r="E40" s="74">
        <v>863600</v>
      </c>
      <c r="F40" s="47">
        <f t="shared" si="0"/>
        <v>54406800</v>
      </c>
      <c r="G40" s="38"/>
      <c r="H40" s="9">
        <f t="shared" si="1"/>
        <v>54406800</v>
      </c>
      <c r="I40" s="10"/>
      <c r="J40" s="39"/>
      <c r="K40" s="62"/>
      <c r="L40" s="39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ht="32.1">
      <c r="A41" s="64"/>
      <c r="B41" s="70" t="s">
        <v>54</v>
      </c>
      <c r="C41" s="75" t="s">
        <v>38</v>
      </c>
      <c r="D41" s="71">
        <v>63</v>
      </c>
      <c r="E41" s="74">
        <v>196020</v>
      </c>
      <c r="F41" s="47">
        <f t="shared" si="0"/>
        <v>12349260</v>
      </c>
      <c r="G41" s="38"/>
      <c r="H41" s="9">
        <f t="shared" si="1"/>
        <v>12349260</v>
      </c>
      <c r="I41" s="10"/>
      <c r="J41" s="39"/>
      <c r="K41" s="62"/>
      <c r="L41" s="39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ht="15.95">
      <c r="A42" s="64"/>
      <c r="B42" s="70" t="s">
        <v>55</v>
      </c>
      <c r="C42" s="75" t="s">
        <v>38</v>
      </c>
      <c r="D42" s="71">
        <v>63</v>
      </c>
      <c r="E42" s="74">
        <v>52245</v>
      </c>
      <c r="F42" s="47">
        <f t="shared" si="0"/>
        <v>3291435</v>
      </c>
      <c r="G42" s="38"/>
      <c r="H42" s="9">
        <f t="shared" si="1"/>
        <v>3291435</v>
      </c>
      <c r="I42" s="10"/>
      <c r="J42" s="39"/>
      <c r="K42" s="62"/>
      <c r="L42" s="39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ht="15.95">
      <c r="A43" s="64"/>
      <c r="B43" s="70" t="s">
        <v>56</v>
      </c>
      <c r="C43" s="75" t="s">
        <v>38</v>
      </c>
      <c r="D43" s="71">
        <v>63</v>
      </c>
      <c r="E43" s="74">
        <v>241230</v>
      </c>
      <c r="F43" s="47">
        <f t="shared" si="0"/>
        <v>15197490</v>
      </c>
      <c r="G43" s="38"/>
      <c r="H43" s="9">
        <f t="shared" si="1"/>
        <v>15197490</v>
      </c>
      <c r="I43" s="10"/>
      <c r="J43" s="39"/>
      <c r="K43" s="62"/>
      <c r="L43" s="39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ht="32.1">
      <c r="A44" s="64"/>
      <c r="B44" s="70" t="s">
        <v>57</v>
      </c>
      <c r="C44" s="75" t="s">
        <v>38</v>
      </c>
      <c r="D44" s="71">
        <v>63</v>
      </c>
      <c r="E44" s="74">
        <v>42893</v>
      </c>
      <c r="F44" s="47">
        <f t="shared" si="0"/>
        <v>2702259</v>
      </c>
      <c r="G44" s="38"/>
      <c r="H44" s="9">
        <f t="shared" si="1"/>
        <v>2702259</v>
      </c>
      <c r="I44" s="10"/>
      <c r="J44" s="39"/>
      <c r="K44" s="62"/>
      <c r="L44" s="39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ht="15.95">
      <c r="A45" s="64"/>
      <c r="B45" s="70" t="s">
        <v>58</v>
      </c>
      <c r="C45" s="75" t="s">
        <v>59</v>
      </c>
      <c r="D45" s="71">
        <v>63</v>
      </c>
      <c r="E45" s="74">
        <v>196080</v>
      </c>
      <c r="F45" s="47">
        <f t="shared" si="0"/>
        <v>12353040</v>
      </c>
      <c r="G45" s="38"/>
      <c r="H45" s="9">
        <f t="shared" si="1"/>
        <v>12353040</v>
      </c>
      <c r="I45" s="10"/>
      <c r="J45" s="39"/>
      <c r="K45" s="62"/>
      <c r="L45" s="39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ht="15.95">
      <c r="A46" s="64"/>
      <c r="B46" s="70" t="s">
        <v>60</v>
      </c>
      <c r="C46" s="75" t="s">
        <v>38</v>
      </c>
      <c r="D46" s="71">
        <v>126</v>
      </c>
      <c r="E46" s="74">
        <v>46100</v>
      </c>
      <c r="F46" s="47">
        <f t="shared" si="0"/>
        <v>5808600</v>
      </c>
      <c r="G46" s="38"/>
      <c r="H46" s="9">
        <f t="shared" si="1"/>
        <v>5808600</v>
      </c>
      <c r="I46" s="10"/>
      <c r="J46" s="39"/>
      <c r="K46" s="62"/>
      <c r="L46" s="39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ht="15.95">
      <c r="A47" s="64"/>
      <c r="B47" s="70" t="s">
        <v>61</v>
      </c>
      <c r="C47" s="75" t="s">
        <v>59</v>
      </c>
      <c r="D47" s="71">
        <v>504</v>
      </c>
      <c r="E47" s="74">
        <v>67403</v>
      </c>
      <c r="F47" s="47">
        <f t="shared" si="0"/>
        <v>33971112</v>
      </c>
      <c r="G47" s="38"/>
      <c r="H47" s="9">
        <f t="shared" si="1"/>
        <v>33971112</v>
      </c>
      <c r="I47" s="10"/>
      <c r="J47" s="39"/>
      <c r="K47" s="62"/>
      <c r="L47" s="39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ht="18.95" customHeight="1">
      <c r="A48" s="64"/>
      <c r="B48" s="70" t="s">
        <v>62</v>
      </c>
      <c r="C48" s="75" t="s">
        <v>38</v>
      </c>
      <c r="D48" s="71">
        <v>1890</v>
      </c>
      <c r="E48" s="74">
        <v>522</v>
      </c>
      <c r="F48" s="47">
        <f t="shared" si="0"/>
        <v>986580</v>
      </c>
      <c r="G48" s="38"/>
      <c r="H48" s="9">
        <f t="shared" si="1"/>
        <v>986580</v>
      </c>
      <c r="I48" s="10"/>
      <c r="J48" s="39"/>
      <c r="K48" s="62"/>
      <c r="L48" s="39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 ht="15.95">
      <c r="A49" s="64"/>
      <c r="B49" s="70" t="s">
        <v>63</v>
      </c>
      <c r="C49" s="75" t="s">
        <v>38</v>
      </c>
      <c r="D49" s="72">
        <v>50400</v>
      </c>
      <c r="E49" s="74">
        <v>384</v>
      </c>
      <c r="F49" s="47">
        <f t="shared" si="0"/>
        <v>19353600</v>
      </c>
      <c r="G49" s="38"/>
      <c r="H49" s="9">
        <f t="shared" si="1"/>
        <v>19353600</v>
      </c>
      <c r="I49" s="10"/>
      <c r="J49" s="39"/>
      <c r="K49" s="62"/>
      <c r="L49" s="39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1:29" ht="15.95">
      <c r="A50" s="64"/>
      <c r="B50" s="70" t="s">
        <v>64</v>
      </c>
      <c r="C50" s="75" t="s">
        <v>59</v>
      </c>
      <c r="D50" s="71">
        <v>63</v>
      </c>
      <c r="E50" s="74">
        <v>3013</v>
      </c>
      <c r="F50" s="47">
        <f t="shared" si="0"/>
        <v>189819</v>
      </c>
      <c r="G50" s="38"/>
      <c r="H50" s="9">
        <f t="shared" si="1"/>
        <v>189819</v>
      </c>
      <c r="I50" s="10"/>
      <c r="J50" s="39"/>
      <c r="K50" s="62"/>
      <c r="L50" s="39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1:29" ht="15.95">
      <c r="A51" s="64"/>
      <c r="B51" s="70" t="s">
        <v>65</v>
      </c>
      <c r="C51" s="75" t="s">
        <v>38</v>
      </c>
      <c r="D51" s="71">
        <v>63</v>
      </c>
      <c r="E51" s="74">
        <v>77188</v>
      </c>
      <c r="F51" s="47">
        <f t="shared" si="0"/>
        <v>4862844</v>
      </c>
      <c r="G51" s="38"/>
      <c r="H51" s="9">
        <f t="shared" si="1"/>
        <v>4862844</v>
      </c>
      <c r="I51" s="10"/>
      <c r="J51" s="39"/>
      <c r="K51" s="40"/>
      <c r="L51" s="39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1:29" ht="15.95">
      <c r="A52" s="65"/>
      <c r="B52" s="70" t="s">
        <v>66</v>
      </c>
      <c r="C52" s="75" t="s">
        <v>38</v>
      </c>
      <c r="D52" s="71">
        <v>63</v>
      </c>
      <c r="E52" s="74">
        <v>22264</v>
      </c>
      <c r="F52" s="47">
        <f t="shared" si="0"/>
        <v>1402632</v>
      </c>
      <c r="G52" s="38"/>
      <c r="H52" s="9">
        <f t="shared" si="1"/>
        <v>1402632</v>
      </c>
      <c r="I52" s="10"/>
      <c r="J52" s="39"/>
      <c r="K52" s="40"/>
      <c r="L52" s="39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1:29" ht="15.75" customHeight="1">
      <c r="A53" s="64"/>
      <c r="B53" s="70" t="s">
        <v>67</v>
      </c>
      <c r="C53" s="75" t="s">
        <v>38</v>
      </c>
      <c r="D53" s="71">
        <v>1890</v>
      </c>
      <c r="E53" s="74">
        <v>342</v>
      </c>
      <c r="F53" s="47">
        <f t="shared" si="0"/>
        <v>646380</v>
      </c>
      <c r="G53" s="38"/>
      <c r="H53" s="9">
        <f t="shared" si="1"/>
        <v>646380</v>
      </c>
      <c r="I53" s="10"/>
      <c r="J53" s="39"/>
      <c r="K53" s="40"/>
      <c r="L53" s="39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29" ht="33" customHeight="1">
      <c r="A54" s="64"/>
      <c r="B54" s="86" t="s">
        <v>68</v>
      </c>
      <c r="C54" s="79" t="s">
        <v>38</v>
      </c>
      <c r="D54" s="80">
        <v>63</v>
      </c>
      <c r="E54" s="81">
        <v>3200000</v>
      </c>
      <c r="F54" s="82">
        <f t="shared" si="0"/>
        <v>201600000</v>
      </c>
      <c r="G54" s="38"/>
      <c r="H54" s="9">
        <f t="shared" si="1"/>
        <v>201600000</v>
      </c>
      <c r="I54" s="10"/>
      <c r="J54" s="39"/>
      <c r="K54" s="40"/>
      <c r="L54" s="39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1:29" ht="33" customHeight="1">
      <c r="A55" s="64"/>
      <c r="B55" s="50" t="s">
        <v>69</v>
      </c>
      <c r="C55" s="76" t="s">
        <v>38</v>
      </c>
      <c r="D55" s="73">
        <v>63</v>
      </c>
      <c r="E55" s="74">
        <v>1209900</v>
      </c>
      <c r="F55" s="85">
        <f>+D55*E55</f>
        <v>76223700</v>
      </c>
      <c r="G55" s="38"/>
      <c r="H55" s="83">
        <f>+F55</f>
        <v>76223700</v>
      </c>
      <c r="I55" s="10"/>
      <c r="J55" s="39"/>
      <c r="K55" s="40"/>
      <c r="L55" s="39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1:29" ht="33" customHeight="1">
      <c r="A56" s="65"/>
      <c r="B56" s="50" t="s">
        <v>70</v>
      </c>
      <c r="C56" s="51" t="s">
        <v>71</v>
      </c>
      <c r="D56" s="48">
        <v>63</v>
      </c>
      <c r="E56" s="49">
        <v>180000</v>
      </c>
      <c r="F56" s="87">
        <f t="shared" ref="F56" si="3">+D56*E56</f>
        <v>11340000</v>
      </c>
      <c r="G56" s="88"/>
      <c r="H56" s="87">
        <f t="shared" ref="H56" si="4">+F56</f>
        <v>11340000</v>
      </c>
      <c r="I56" s="78"/>
      <c r="J56" s="39"/>
      <c r="K56" s="40"/>
      <c r="L56" s="39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1:29" ht="15.75" customHeight="1">
      <c r="A57" s="84"/>
      <c r="B57" s="66"/>
      <c r="C57" s="67"/>
      <c r="D57" s="68"/>
      <c r="E57" s="69"/>
      <c r="F57" s="59"/>
      <c r="G57" s="38"/>
      <c r="H57" s="60"/>
      <c r="I57" s="10"/>
      <c r="J57" s="39"/>
      <c r="K57" s="40"/>
      <c r="L57" s="39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1:29" ht="15.75" customHeight="1">
      <c r="A58" s="114" t="s">
        <v>72</v>
      </c>
      <c r="B58" s="159"/>
      <c r="C58" s="159"/>
      <c r="D58" s="159"/>
      <c r="E58" s="164"/>
      <c r="F58" s="11">
        <f>SUM(F13:F57)</f>
        <v>903931035</v>
      </c>
      <c r="G58" s="39"/>
      <c r="H58" s="11">
        <f>SUM(H13:H57)</f>
        <v>573922671</v>
      </c>
      <c r="I58" s="12">
        <f>SUM(I13:I57)</f>
        <v>330008364</v>
      </c>
      <c r="J58" s="39"/>
      <c r="K58" s="40"/>
      <c r="L58" s="39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29" ht="15.75" customHeight="1">
      <c r="A59" s="100" t="s">
        <v>73</v>
      </c>
      <c r="B59" s="165"/>
      <c r="C59" s="165"/>
      <c r="D59" s="165"/>
      <c r="E59" s="165"/>
      <c r="F59" s="165"/>
      <c r="G59" s="165"/>
      <c r="H59" s="165"/>
      <c r="I59" s="166"/>
      <c r="J59" s="39"/>
      <c r="K59" s="40"/>
      <c r="L59" s="39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29" ht="15.75" customHeight="1">
      <c r="A60" s="101" t="s">
        <v>74</v>
      </c>
      <c r="B60" s="167"/>
      <c r="C60" s="167"/>
      <c r="D60" s="167"/>
      <c r="E60" s="167"/>
      <c r="F60" s="167"/>
      <c r="G60" s="167"/>
      <c r="H60" s="167"/>
      <c r="I60" s="168"/>
      <c r="J60" s="39"/>
      <c r="K60" s="40"/>
      <c r="L60" s="39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1:29" ht="15" customHeight="1">
      <c r="A61" s="110" t="s">
        <v>75</v>
      </c>
      <c r="B61" s="169"/>
      <c r="C61" s="169"/>
      <c r="D61" s="169"/>
      <c r="E61" s="169"/>
      <c r="F61" s="169"/>
      <c r="G61" s="169"/>
      <c r="H61" s="169"/>
      <c r="I61" s="17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1:29" ht="15.75" customHeight="1">
      <c r="A62" s="53" t="s">
        <v>76</v>
      </c>
      <c r="B62" s="77" t="s">
        <v>77</v>
      </c>
      <c r="C62" s="55" t="s">
        <v>78</v>
      </c>
      <c r="D62" s="56">
        <v>12</v>
      </c>
      <c r="E62" s="171">
        <v>3500000</v>
      </c>
      <c r="F62" s="172">
        <f t="shared" ref="F62:F64" si="5">+D62*E62</f>
        <v>42000000</v>
      </c>
      <c r="G62" s="173"/>
      <c r="H62" s="172">
        <f t="shared" ref="H62:H64" si="6">+F62</f>
        <v>42000000</v>
      </c>
      <c r="I62" s="13"/>
      <c r="J62" s="39"/>
      <c r="K62" s="40"/>
      <c r="L62" s="39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spans="1:29" ht="27.95" customHeight="1">
      <c r="A63" s="54" t="s">
        <v>79</v>
      </c>
      <c r="B63" s="77" t="s">
        <v>80</v>
      </c>
      <c r="C63" s="55" t="s">
        <v>78</v>
      </c>
      <c r="D63" s="56">
        <v>12</v>
      </c>
      <c r="E63" s="171">
        <v>3500000</v>
      </c>
      <c r="F63" s="15">
        <f t="shared" si="5"/>
        <v>42000000</v>
      </c>
      <c r="G63" s="39"/>
      <c r="H63" s="16">
        <f t="shared" si="6"/>
        <v>42000000</v>
      </c>
      <c r="I63" s="17"/>
      <c r="J63" s="39"/>
      <c r="K63" s="40"/>
      <c r="L63" s="39"/>
      <c r="M63" s="174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</row>
    <row r="64" spans="1:29" ht="30" hidden="1" customHeight="1">
      <c r="A64" s="14" t="s">
        <v>81</v>
      </c>
      <c r="B64" s="20"/>
      <c r="C64" s="8"/>
      <c r="D64" s="21"/>
      <c r="E64" s="22"/>
      <c r="F64" s="18">
        <f t="shared" si="5"/>
        <v>0</v>
      </c>
      <c r="G64" s="39"/>
      <c r="H64" s="16">
        <f t="shared" si="6"/>
        <v>0</v>
      </c>
      <c r="I64" s="19"/>
      <c r="J64" s="39"/>
      <c r="K64" s="40"/>
      <c r="L64" s="39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</row>
    <row r="65" spans="1:29" ht="24.75" customHeight="1">
      <c r="A65" s="112" t="s">
        <v>82</v>
      </c>
      <c r="B65" s="153"/>
      <c r="C65" s="153"/>
      <c r="D65" s="153"/>
      <c r="E65" s="152"/>
      <c r="F65" s="11">
        <f>SUM(F62:F64)</f>
        <v>84000000</v>
      </c>
      <c r="G65" s="39"/>
      <c r="H65" s="11">
        <f>SUM(H62:H64)</f>
        <v>84000000</v>
      </c>
      <c r="I65" s="12">
        <f>SUM(I62:I63)</f>
        <v>0</v>
      </c>
      <c r="J65" s="39"/>
      <c r="K65" s="40"/>
      <c r="L65" s="39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</row>
    <row r="66" spans="1:29" ht="32.1" customHeight="1">
      <c r="A66" s="102" t="s">
        <v>83</v>
      </c>
      <c r="B66" s="175"/>
      <c r="C66" s="175"/>
      <c r="D66" s="175"/>
      <c r="E66" s="175"/>
      <c r="F66" s="175"/>
      <c r="G66" s="175"/>
      <c r="H66" s="175"/>
      <c r="I66" s="175"/>
      <c r="J66" s="39"/>
      <c r="K66" s="40"/>
      <c r="L66" s="39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</row>
    <row r="67" spans="1:29" ht="15" customHeight="1">
      <c r="A67" s="103" t="s">
        <v>84</v>
      </c>
      <c r="B67" s="104"/>
      <c r="C67" s="104"/>
      <c r="D67" s="104"/>
      <c r="E67" s="104"/>
      <c r="F67" s="104"/>
      <c r="G67" s="104"/>
      <c r="H67" s="104"/>
      <c r="I67" s="105"/>
      <c r="J67" s="39"/>
      <c r="K67" s="40"/>
      <c r="L67" s="39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</row>
    <row r="68" spans="1:29" ht="15" customHeight="1">
      <c r="A68" s="106" t="s">
        <v>85</v>
      </c>
      <c r="B68" s="107"/>
      <c r="C68" s="107"/>
      <c r="D68" s="42"/>
      <c r="E68" s="42"/>
      <c r="F68" s="42"/>
      <c r="G68" s="42"/>
      <c r="H68" s="42"/>
      <c r="I68" s="43"/>
      <c r="J68" s="39"/>
      <c r="K68" s="40"/>
      <c r="L68" s="39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</row>
    <row r="69" spans="1:29" ht="14.1" customHeight="1">
      <c r="A69" s="108" t="s">
        <v>86</v>
      </c>
      <c r="B69" s="109"/>
      <c r="C69" s="109"/>
      <c r="D69" s="42"/>
      <c r="E69" s="42"/>
      <c r="F69" s="42"/>
      <c r="G69" s="42"/>
      <c r="H69" s="42"/>
      <c r="I69" s="43"/>
      <c r="J69" s="39"/>
      <c r="K69" s="40"/>
      <c r="L69" s="39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</row>
    <row r="70" spans="1:29" ht="15" customHeight="1">
      <c r="A70" s="110" t="s">
        <v>87</v>
      </c>
      <c r="B70" s="169"/>
      <c r="C70" s="169"/>
      <c r="D70" s="169"/>
      <c r="E70" s="169"/>
      <c r="F70" s="169"/>
      <c r="G70" s="169"/>
      <c r="H70" s="169"/>
      <c r="I70" s="170"/>
      <c r="J70" s="39"/>
      <c r="K70" s="40"/>
      <c r="L70" s="39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</row>
    <row r="71" spans="1:29" ht="27.75" customHeight="1">
      <c r="A71" s="176"/>
      <c r="B71" s="77" t="s">
        <v>88</v>
      </c>
      <c r="C71" s="55" t="s">
        <v>89</v>
      </c>
      <c r="D71" s="56">
        <v>63</v>
      </c>
      <c r="E71" s="177">
        <v>95238.095199999996</v>
      </c>
      <c r="F71" s="18">
        <f t="shared" ref="F71:F73" si="7">+D71*E71</f>
        <v>5999999.9975999994</v>
      </c>
      <c r="G71" s="24"/>
      <c r="H71" s="23">
        <f>+F71</f>
        <v>5999999.9975999994</v>
      </c>
      <c r="I71" s="178"/>
      <c r="J71" s="25"/>
      <c r="K71" s="26"/>
      <c r="L71" s="25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 spans="1:29" ht="15.75" customHeight="1">
      <c r="A72" s="176"/>
      <c r="B72" s="77" t="s">
        <v>90</v>
      </c>
      <c r="C72" s="55" t="s">
        <v>89</v>
      </c>
      <c r="D72" s="56">
        <v>63</v>
      </c>
      <c r="E72" s="177">
        <v>190476.19</v>
      </c>
      <c r="F72" s="18">
        <f t="shared" si="7"/>
        <v>11999999.970000001</v>
      </c>
      <c r="G72" s="24"/>
      <c r="H72" s="23">
        <f t="shared" ref="H72:H73" si="8">+F72</f>
        <v>11999999.970000001</v>
      </c>
      <c r="I72" s="27"/>
      <c r="J72" s="25"/>
      <c r="K72" s="26"/>
      <c r="L72" s="25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 spans="1:29" ht="15.75" customHeight="1">
      <c r="A73" s="179"/>
      <c r="B73" s="77" t="s">
        <v>91</v>
      </c>
      <c r="C73" s="55" t="s">
        <v>89</v>
      </c>
      <c r="D73" s="56">
        <v>63</v>
      </c>
      <c r="E73" s="177">
        <v>158730.15900000001</v>
      </c>
      <c r="F73" s="18">
        <f t="shared" si="7"/>
        <v>10000000.017000001</v>
      </c>
      <c r="G73" s="37"/>
      <c r="H73" s="23">
        <f t="shared" si="8"/>
        <v>10000000.017000001</v>
      </c>
      <c r="I73" s="89"/>
      <c r="J73" s="25"/>
      <c r="K73" s="26"/>
      <c r="L73" s="25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 spans="1:29" ht="15.75" customHeight="1">
      <c r="A74" s="180" t="s">
        <v>92</v>
      </c>
      <c r="B74" s="130"/>
      <c r="C74" s="130"/>
      <c r="D74" s="130"/>
      <c r="E74" s="131"/>
      <c r="F74" s="29">
        <f>SUM(F71:F73)</f>
        <v>27999999.9846</v>
      </c>
      <c r="G74" s="28"/>
      <c r="H74" s="29">
        <f>SUM(H71:H73)</f>
        <v>27999999.9846</v>
      </c>
      <c r="I74" s="30"/>
      <c r="J74" s="136"/>
      <c r="K74" s="44"/>
      <c r="L74" s="136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 ht="14.25" customHeight="1">
      <c r="A75" s="99"/>
      <c r="B75" s="159"/>
      <c r="C75" s="181"/>
      <c r="D75" s="182"/>
      <c r="E75" s="183"/>
      <c r="F75" s="184"/>
      <c r="G75" s="185"/>
      <c r="H75" s="184"/>
      <c r="I75" s="186"/>
      <c r="J75" s="136"/>
      <c r="K75" s="44"/>
      <c r="L75" s="136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1:29" ht="15.75" customHeight="1">
      <c r="A76" s="180" t="s">
        <v>93</v>
      </c>
      <c r="B76" s="130"/>
      <c r="C76" s="130"/>
      <c r="D76" s="130"/>
      <c r="E76" s="131"/>
      <c r="F76" s="122">
        <f>+F58+F65+F74</f>
        <v>1015931034.9845999</v>
      </c>
      <c r="G76" s="187"/>
      <c r="H76" s="122">
        <f>+H58+H65+H74</f>
        <v>685922670.98459995</v>
      </c>
      <c r="I76" s="30">
        <f>+I58+I65+I74</f>
        <v>330008364</v>
      </c>
      <c r="J76" s="136"/>
      <c r="K76" s="44"/>
      <c r="L76" s="136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 ht="15.75" customHeight="1">
      <c r="A77" s="31"/>
      <c r="B77" s="32"/>
      <c r="C77" s="33"/>
      <c r="D77" s="32"/>
      <c r="E77" s="34"/>
      <c r="F77" s="35"/>
      <c r="G77" s="32"/>
      <c r="H77" s="32"/>
      <c r="I77" s="36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1:29" ht="15.75" customHeight="1">
      <c r="A78" s="44"/>
      <c r="B78" s="44"/>
      <c r="C78" s="134"/>
      <c r="D78" s="44"/>
      <c r="E78" s="135"/>
      <c r="F78" s="136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 ht="15.75" customHeight="1">
      <c r="A79" s="120" t="s">
        <v>94</v>
      </c>
      <c r="B79" s="44"/>
      <c r="C79" s="134"/>
      <c r="D79" s="44"/>
      <c r="E79" s="135"/>
      <c r="F79" s="136" t="s">
        <v>95</v>
      </c>
      <c r="G79" s="44"/>
      <c r="H79" s="188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1:29" ht="15.75" customHeight="1">
      <c r="A80" s="121" t="s">
        <v>96</v>
      </c>
      <c r="B80" s="44"/>
      <c r="C80" s="134"/>
      <c r="D80" s="44"/>
      <c r="E80" s="135"/>
      <c r="F80" s="136"/>
      <c r="G80" s="44"/>
      <c r="H80" s="136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 ht="15.75" customHeight="1">
      <c r="A81" s="121" t="s">
        <v>97</v>
      </c>
      <c r="B81" s="44"/>
      <c r="C81" s="134"/>
      <c r="D81" s="44"/>
      <c r="E81" s="135"/>
      <c r="F81" s="136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29" ht="15.75" customHeight="1">
      <c r="A82" s="44"/>
      <c r="B82" s="44"/>
      <c r="C82" s="134"/>
      <c r="D82" s="44"/>
      <c r="E82" s="135"/>
      <c r="F82" s="136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 ht="15.75" customHeight="1">
      <c r="A83" s="44"/>
      <c r="B83" s="44"/>
      <c r="C83" s="134"/>
      <c r="D83" s="44"/>
      <c r="E83" s="135"/>
      <c r="F83" s="136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29" ht="15.75" customHeight="1">
      <c r="A84" s="44"/>
      <c r="B84" s="44"/>
      <c r="C84" s="134"/>
      <c r="D84" s="44"/>
      <c r="E84" s="135"/>
      <c r="F84" s="136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1:29" ht="15.75" customHeight="1">
      <c r="A85" s="44"/>
      <c r="B85" s="44"/>
      <c r="C85" s="134"/>
      <c r="D85" s="44"/>
      <c r="E85" s="135"/>
      <c r="F85" s="136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1:29" ht="15.75" customHeight="1">
      <c r="A86" s="44"/>
      <c r="B86" s="44"/>
      <c r="C86" s="134"/>
      <c r="D86" s="44"/>
      <c r="E86" s="135"/>
      <c r="F86" s="136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1:29" ht="15.75" customHeight="1">
      <c r="A87" s="44"/>
      <c r="B87" s="44"/>
      <c r="C87" s="134"/>
      <c r="D87" s="44"/>
      <c r="E87" s="135"/>
      <c r="F87" s="136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1:29" ht="15.75" customHeight="1">
      <c r="A88" s="44"/>
      <c r="B88" s="44"/>
      <c r="C88" s="134"/>
      <c r="D88" s="44"/>
      <c r="E88" s="135"/>
      <c r="F88" s="136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1:29" ht="15.75" customHeight="1">
      <c r="A89" s="44"/>
      <c r="B89" s="44"/>
      <c r="C89" s="134"/>
      <c r="D89" s="44"/>
      <c r="E89" s="135"/>
      <c r="F89" s="136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1:29" ht="15.75" customHeight="1">
      <c r="A90" s="44"/>
      <c r="B90" s="44"/>
      <c r="C90" s="134"/>
      <c r="D90" s="44"/>
      <c r="E90" s="135"/>
      <c r="F90" s="136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 ht="15.75" customHeight="1">
      <c r="A91" s="44"/>
      <c r="B91" s="44"/>
      <c r="C91" s="134"/>
      <c r="D91" s="44"/>
      <c r="E91" s="135"/>
      <c r="F91" s="136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1:29" ht="15.75" customHeight="1">
      <c r="A92" s="44"/>
      <c r="B92" s="44"/>
      <c r="C92" s="134"/>
      <c r="D92" s="44"/>
      <c r="E92" s="135"/>
      <c r="F92" s="136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1:29" ht="15.75" customHeight="1">
      <c r="A93" s="44"/>
      <c r="B93" s="44"/>
      <c r="C93" s="134"/>
      <c r="D93" s="44"/>
      <c r="E93" s="135"/>
      <c r="F93" s="136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1:29" ht="15.75" customHeight="1">
      <c r="A94" s="44"/>
      <c r="B94" s="44"/>
      <c r="C94" s="134"/>
      <c r="D94" s="44"/>
      <c r="E94" s="135"/>
      <c r="F94" s="136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1:29" ht="15.75" customHeight="1">
      <c r="A95" s="44"/>
      <c r="B95" s="44"/>
      <c r="C95" s="134"/>
      <c r="D95" s="44"/>
      <c r="E95" s="135"/>
      <c r="F95" s="136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1:29" ht="15.75" customHeight="1">
      <c r="A96" s="44"/>
      <c r="B96" s="44"/>
      <c r="C96" s="134"/>
      <c r="D96" s="44"/>
      <c r="E96" s="135"/>
      <c r="F96" s="136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 ht="15.75" customHeight="1">
      <c r="A97" s="44"/>
      <c r="B97" s="44"/>
      <c r="C97" s="134"/>
      <c r="D97" s="44"/>
      <c r="E97" s="135"/>
      <c r="F97" s="136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1:29" ht="15.75" customHeight="1">
      <c r="A98" s="44"/>
      <c r="B98" s="44"/>
      <c r="C98" s="134"/>
      <c r="D98" s="44"/>
      <c r="E98" s="135"/>
      <c r="F98" s="136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1:29" ht="15.75" customHeight="1">
      <c r="A99" s="44"/>
      <c r="B99" s="44"/>
      <c r="C99" s="134"/>
      <c r="D99" s="44"/>
      <c r="E99" s="135"/>
      <c r="F99" s="136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1:29" ht="15.75" customHeight="1">
      <c r="A100" s="44"/>
      <c r="B100" s="44"/>
      <c r="C100" s="134"/>
      <c r="D100" s="44"/>
      <c r="E100" s="135"/>
      <c r="F100" s="136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 ht="15.75" customHeight="1">
      <c r="A101" s="44"/>
      <c r="B101" s="44"/>
      <c r="C101" s="134"/>
      <c r="D101" s="44"/>
      <c r="E101" s="135"/>
      <c r="F101" s="136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1:29" ht="15.75" customHeight="1">
      <c r="A102" s="44"/>
      <c r="B102" s="44"/>
      <c r="C102" s="134"/>
      <c r="D102" s="44"/>
      <c r="E102" s="135"/>
      <c r="F102" s="136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29" ht="15.75" customHeight="1">
      <c r="A103" s="44"/>
      <c r="B103" s="44"/>
      <c r="C103" s="134"/>
      <c r="D103" s="44"/>
      <c r="E103" s="135"/>
      <c r="F103" s="136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1:29" ht="15.75" customHeight="1">
      <c r="A104" s="44"/>
      <c r="B104" s="44"/>
      <c r="C104" s="134"/>
      <c r="D104" s="44"/>
      <c r="E104" s="135"/>
      <c r="F104" s="136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29" ht="15.75" customHeight="1">
      <c r="A105" s="44"/>
      <c r="B105" s="44"/>
      <c r="C105" s="134"/>
      <c r="D105" s="44"/>
      <c r="E105" s="135"/>
      <c r="F105" s="136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1:29" ht="15.75" customHeight="1">
      <c r="A106" s="44"/>
      <c r="B106" s="44"/>
      <c r="C106" s="134"/>
      <c r="D106" s="44"/>
      <c r="E106" s="135"/>
      <c r="F106" s="136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 ht="15.75" customHeight="1">
      <c r="A107" s="44"/>
      <c r="B107" s="44"/>
      <c r="C107" s="134"/>
      <c r="D107" s="44"/>
      <c r="E107" s="135"/>
      <c r="F107" s="136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1:29" ht="15.75" customHeight="1">
      <c r="A108" s="44"/>
      <c r="B108" s="44"/>
      <c r="C108" s="134"/>
      <c r="D108" s="44"/>
      <c r="E108" s="135"/>
      <c r="F108" s="136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29" ht="15.75" customHeight="1">
      <c r="A109" s="44"/>
      <c r="B109" s="44"/>
      <c r="C109" s="134"/>
      <c r="D109" s="44"/>
      <c r="E109" s="135"/>
      <c r="F109" s="136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29" ht="15.75" customHeight="1">
      <c r="A110" s="44"/>
      <c r="B110" s="44"/>
      <c r="C110" s="134"/>
      <c r="D110" s="44"/>
      <c r="E110" s="135"/>
      <c r="F110" s="136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 ht="15.75" customHeight="1">
      <c r="A111" s="44"/>
      <c r="B111" s="44"/>
      <c r="C111" s="134"/>
      <c r="D111" s="44"/>
      <c r="E111" s="135"/>
      <c r="F111" s="136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29" ht="15.75" customHeight="1">
      <c r="A112" s="44"/>
      <c r="B112" s="44"/>
      <c r="C112" s="134"/>
      <c r="D112" s="44"/>
      <c r="E112" s="135"/>
      <c r="F112" s="136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 ht="15.75" customHeight="1">
      <c r="A113" s="44"/>
      <c r="B113" s="44"/>
      <c r="C113" s="134"/>
      <c r="D113" s="44"/>
      <c r="E113" s="135"/>
      <c r="F113" s="136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1:29" ht="15.75" customHeight="1">
      <c r="A114" s="44"/>
      <c r="B114" s="44"/>
      <c r="C114" s="134"/>
      <c r="D114" s="44"/>
      <c r="E114" s="135"/>
      <c r="F114" s="136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 ht="15.75" customHeight="1">
      <c r="A115" s="44"/>
      <c r="B115" s="44"/>
      <c r="C115" s="134"/>
      <c r="D115" s="44"/>
      <c r="E115" s="135"/>
      <c r="F115" s="136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 ht="15.75" customHeight="1">
      <c r="A116" s="44"/>
      <c r="B116" s="44"/>
      <c r="C116" s="134"/>
      <c r="D116" s="44"/>
      <c r="E116" s="135"/>
      <c r="F116" s="136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 ht="1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</row>
    <row r="118" spans="1:29" ht="1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</row>
    <row r="119" spans="1:29" ht="1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</row>
    <row r="120" spans="1:29" ht="1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</row>
    <row r="121" spans="1:29" ht="1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spans="1:29" ht="1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</row>
    <row r="123" spans="1:29" ht="1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</row>
    <row r="124" spans="1:29" ht="1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</row>
    <row r="125" spans="1:29" ht="1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</row>
    <row r="126" spans="1:29" ht="1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</row>
    <row r="127" spans="1:29" ht="1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</row>
    <row r="128" spans="1:29" ht="1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</row>
    <row r="129" spans="1:29" ht="1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</row>
    <row r="130" spans="1:29" ht="1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</row>
    <row r="131" spans="1:29" ht="1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</row>
    <row r="132" spans="1:29" ht="1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</row>
    <row r="133" spans="1:29" ht="1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</row>
    <row r="134" spans="1:29" ht="1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</row>
    <row r="135" spans="1:29" ht="1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</row>
    <row r="136" spans="1:29" ht="1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</row>
    <row r="137" spans="1:29" ht="1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</row>
    <row r="138" spans="1:29" ht="1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</row>
    <row r="139" spans="1:29" ht="1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</row>
    <row r="140" spans="1:29" ht="1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</row>
    <row r="141" spans="1:29" ht="1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</row>
  </sheetData>
  <mergeCells count="26">
    <mergeCell ref="J12:T12"/>
    <mergeCell ref="U12:AC12"/>
    <mergeCell ref="A65:E65"/>
    <mergeCell ref="C1:H1"/>
    <mergeCell ref="C2:H2"/>
    <mergeCell ref="A58:E58"/>
    <mergeCell ref="A8:B8"/>
    <mergeCell ref="A9:C9"/>
    <mergeCell ref="A4:B4"/>
    <mergeCell ref="C4:I4"/>
    <mergeCell ref="A1:B2"/>
    <mergeCell ref="I1:I2"/>
    <mergeCell ref="A61:I61"/>
    <mergeCell ref="A6:B6"/>
    <mergeCell ref="A7:I7"/>
    <mergeCell ref="A12:I12"/>
    <mergeCell ref="A74:E74"/>
    <mergeCell ref="A75:B75"/>
    <mergeCell ref="A76:E76"/>
    <mergeCell ref="A59:I59"/>
    <mergeCell ref="A60:I60"/>
    <mergeCell ref="A66:I66"/>
    <mergeCell ref="A67:I67"/>
    <mergeCell ref="A68:C68"/>
    <mergeCell ref="A69:C69"/>
    <mergeCell ref="A70:I70"/>
  </mergeCells>
  <pageMargins left="0.70866141732283472" right="0.70866141732283472" top="0.74803149606299213" bottom="0.74803149606299213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2021-08-31T11:42:38Z</dcterms:modified>
  <cp:category/>
  <cp:contentStatus/>
</cp:coreProperties>
</file>