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/Users/mauriciomachado/Desktop/fichas de proyectos /"/>
    </mc:Choice>
  </mc:AlternateContent>
  <xr:revisionPtr revIDLastSave="16" documentId="13_ncr:1_{B9EB4D87-6633-3D4F-B167-5DB08F7327DB}" xr6:coauthVersionLast="47" xr6:coauthVersionMax="47" xr10:uidLastSave="{C42A51AC-6B57-4B17-95E9-6A38BCD9E176}"/>
  <bookViews>
    <workbookView xWindow="0" yWindow="500" windowWidth="14100" windowHeight="1750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H65" i="1" s="1"/>
  <c r="F64" i="1"/>
  <c r="H64" i="1" s="1"/>
  <c r="F63" i="1"/>
  <c r="H63" i="1" s="1"/>
  <c r="F62" i="1"/>
  <c r="H62" i="1" s="1"/>
  <c r="F61" i="1"/>
  <c r="H61" i="1" s="1"/>
  <c r="F51" i="1"/>
  <c r="H51" i="1" s="1"/>
  <c r="F37" i="1"/>
  <c r="H37" i="1" s="1"/>
  <c r="F38" i="1"/>
  <c r="H38" i="1" s="1"/>
  <c r="F39" i="1"/>
  <c r="H39" i="1" s="1"/>
  <c r="F40" i="1"/>
  <c r="H40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I54" i="1"/>
  <c r="F53" i="1"/>
  <c r="H53" i="1" s="1"/>
  <c r="F52" i="1"/>
  <c r="H52" i="1" s="1"/>
  <c r="F48" i="1"/>
  <c r="H48" i="1" s="1"/>
  <c r="E47" i="1"/>
  <c r="D47" i="1"/>
  <c r="F46" i="1"/>
  <c r="H46" i="1" s="1"/>
  <c r="F41" i="1"/>
  <c r="H41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I18" i="1" s="1"/>
  <c r="I42" i="1" s="1"/>
  <c r="F49" i="1" l="1"/>
  <c r="H49" i="1" s="1"/>
  <c r="F50" i="1"/>
  <c r="H50" i="1" s="1"/>
  <c r="F47" i="1"/>
  <c r="F66" i="1"/>
  <c r="I68" i="1"/>
  <c r="H66" i="1"/>
  <c r="H42" i="1"/>
  <c r="F42" i="1"/>
  <c r="F54" i="1" l="1"/>
  <c r="F68" i="1" s="1"/>
  <c r="H47" i="1"/>
  <c r="H54" i="1" s="1"/>
  <c r="H68" i="1" s="1"/>
</calcChain>
</file>

<file path=xl/sharedStrings.xml><?xml version="1.0" encoding="utf-8"?>
<sst xmlns="http://schemas.openxmlformats.org/spreadsheetml/2006/main" count="113" uniqueCount="93">
  <si>
    <t>PRESUPUESTO DEL PROYECTO</t>
  </si>
  <si>
    <t>AGENCIA DE RENOVACION DEL TERRITORIO - ART</t>
  </si>
  <si>
    <t>NOMBRE DEL PROYECTO</t>
  </si>
  <si>
    <t>Fortalecimiento integral de la cadena productiva del arroz en la zona rural del municipio de Mutatá, Antioquia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</si>
  <si>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</si>
  <si>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</si>
  <si>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</si>
  <si>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</si>
  <si>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</si>
  <si>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</si>
  <si>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</si>
  <si>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incrementar la capacidad tecnica de los productores para el manejo integrado de los cultivos de arroz en el municipio de mutata</t>
  </si>
  <si>
    <t xml:space="preserve">Actividad 1.1.Análisis de suelos.  </t>
  </si>
  <si>
    <t>Actividad 1.2.preparacion del terreno</t>
  </si>
  <si>
    <t xml:space="preserve">Actividad 1.3.fertilizacion y encalado   </t>
  </si>
  <si>
    <t>Actividad 1.4.proceso de siembra</t>
  </si>
  <si>
    <t>Actividad 1.5.manejo in tegrado de plagas, enfermedades y control de arvenses.</t>
  </si>
  <si>
    <t xml:space="preserve">Actividad 1.6 proceso de cosecha </t>
  </si>
  <si>
    <t xml:space="preserve">Actividad 1.7. capacitacion grupal de buenas practicas agricolas </t>
  </si>
  <si>
    <t>Actividad 1.8. implementar medidas de manejo ambiental</t>
  </si>
  <si>
    <t>Actividad 1.9. realizar la supervision del proyecto</t>
  </si>
  <si>
    <t>Total mano de obra por ha</t>
  </si>
  <si>
    <t>Jornales</t>
  </si>
  <si>
    <t>Semilla arroz variedad Fedearroz 67 - 70</t>
  </si>
  <si>
    <t>Kg</t>
  </si>
  <si>
    <t>Materia orgánica</t>
  </si>
  <si>
    <t>Bulto</t>
  </si>
  <si>
    <t>Urea al 46%</t>
  </si>
  <si>
    <t>Agrimins</t>
  </si>
  <si>
    <t>Abono foliar Agro K</t>
  </si>
  <si>
    <t>Litro</t>
  </si>
  <si>
    <t>DAP</t>
  </si>
  <si>
    <t>Cloruro de Potasio</t>
  </si>
  <si>
    <t>Oxicloruro de cobre</t>
  </si>
  <si>
    <t>Lufenuron</t>
  </si>
  <si>
    <t>Diazinon</t>
  </si>
  <si>
    <t>Imidacloprid</t>
  </si>
  <si>
    <t>Goal</t>
  </si>
  <si>
    <t>Trotón</t>
  </si>
  <si>
    <t>Benomyl</t>
  </si>
  <si>
    <t>kg</t>
  </si>
  <si>
    <t>Belanty</t>
  </si>
  <si>
    <t>Bispyrifed 250 ml</t>
  </si>
  <si>
    <t>ml</t>
  </si>
  <si>
    <t>Análisis de suelos</t>
  </si>
  <si>
    <t xml:space="preserve">muestra </t>
  </si>
  <si>
    <t xml:space="preserve">MECANIZACION </t>
  </si>
  <si>
    <t xml:space="preserve">Rastra </t>
  </si>
  <si>
    <t>Ha</t>
  </si>
  <si>
    <t>Pulidor</t>
  </si>
  <si>
    <t>Siembra mecanizada</t>
  </si>
  <si>
    <t>Corte mecanizado</t>
  </si>
  <si>
    <t xml:space="preserve">Transporte insumos de la cabecera municipal a las veredas </t>
  </si>
  <si>
    <t>Ton</t>
  </si>
  <si>
    <t>SUBTOTAL COMPONENTE 1</t>
  </si>
  <si>
    <t>COMPONENTE 2.  servicio de educacion informal en temas administrativos y de gestion financiera a pequeños prodcutores</t>
  </si>
  <si>
    <t>Actividad 2.1. fortalecimiento socioempresarial</t>
  </si>
  <si>
    <t>a</t>
  </si>
  <si>
    <t>Asistencia técnica (Agrónomos) 1de 2</t>
  </si>
  <si>
    <t>Mes Profesional</t>
  </si>
  <si>
    <t>b</t>
  </si>
  <si>
    <t xml:space="preserve">Asistencia técnica (Agrónomos) 2de 2 </t>
  </si>
  <si>
    <t xml:space="preserve">c </t>
  </si>
  <si>
    <t>Acompañamiento social, empresarial y comercial</t>
  </si>
  <si>
    <t>d</t>
  </si>
  <si>
    <t xml:space="preserve">Fichas Ambientales </t>
  </si>
  <si>
    <t xml:space="preserve">logistica y materiales </t>
  </si>
  <si>
    <t>e</t>
  </si>
  <si>
    <t>Logística de operación: Refrigerio, alquiler equipos, alquiler salón</t>
  </si>
  <si>
    <t>f</t>
  </si>
  <si>
    <t>Insumo de papelería para realizar los talleres</t>
  </si>
  <si>
    <t>g</t>
  </si>
  <si>
    <t xml:space="preserve">Logística y materiales para la ejecución de los acompañamientos </t>
  </si>
  <si>
    <t>2.7</t>
  </si>
  <si>
    <t>SUBTOTAL COMPONENTE. 2</t>
  </si>
  <si>
    <t xml:space="preserve">COMPONENTE 3. </t>
  </si>
  <si>
    <t xml:space="preserve">actividad 3.1 </t>
  </si>
  <si>
    <t>actividad 3.2 
logístico</t>
  </si>
  <si>
    <t>actividad 3.3.</t>
  </si>
  <si>
    <t xml:space="preserve">actividad 3.4. </t>
  </si>
  <si>
    <t>MAQUINARIA, HERRAMIENTAS Y OTROS</t>
  </si>
  <si>
    <t>Fumigadora Motor Still 420</t>
  </si>
  <si>
    <t>unidad</t>
  </si>
  <si>
    <t>Kit de protección personal</t>
  </si>
  <si>
    <t>Rastrillos</t>
  </si>
  <si>
    <t>Machetes</t>
  </si>
  <si>
    <t>Pala</t>
  </si>
  <si>
    <t>SUBTOTAL COMPONENTE 3</t>
  </si>
  <si>
    <t>TOTAL PRESUPUESTO INVERSIÓN DIRECTA</t>
  </si>
  <si>
    <t>NOTA</t>
  </si>
  <si>
    <t>El presupuesto corresponde al valor del proyecto estructurado.</t>
  </si>
  <si>
    <t xml:space="preserve"> 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</si>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</sst>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_-;\-&quot;$&quot;* #,##0_-;_-&quot;$&quot;* &quot;-&quot;_-;_-@_-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</numFmts>
  <fonts count="1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Calibri (Cuerpo)"/>
    </font>
    <font>
      <sz val="11"/>
      <name val="Calibri"/>
      <family val="2"/>
      <scheme val="minor"/>
    </font>
    <font>
      <b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theme="4" tint="0.79998168889431442"/>
        <bgColor rgb="FFB4C6E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9E2F3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91">
    <xf numFmtId="0" fontId="0" fillId="0" borderId="0" xfId="0" applyFont="1" applyAlignment="1"/>
    <xf numFmtId="0" fontId="0" fillId="2" borderId="10" xfId="0" applyFont="1" applyFill="1" applyBorder="1"/>
    <xf numFmtId="0" fontId="0" fillId="2" borderId="10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 wrapText="1"/>
    </xf>
    <xf numFmtId="166" fontId="4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wrapText="1"/>
    </xf>
    <xf numFmtId="166" fontId="0" fillId="2" borderId="20" xfId="0" applyNumberFormat="1" applyFont="1" applyFill="1" applyBorder="1" applyAlignment="1">
      <alignment horizontal="right" wrapText="1"/>
    </xf>
    <xf numFmtId="0" fontId="0" fillId="2" borderId="21" xfId="0" applyFont="1" applyFill="1" applyBorder="1" applyAlignment="1">
      <alignment horizontal="left" wrapText="1"/>
    </xf>
    <xf numFmtId="3" fontId="0" fillId="2" borderId="21" xfId="0" applyNumberFormat="1" applyFont="1" applyFill="1" applyBorder="1" applyAlignment="1">
      <alignment horizontal="center" wrapText="1"/>
    </xf>
    <xf numFmtId="166" fontId="0" fillId="2" borderId="21" xfId="0" applyNumberFormat="1" applyFont="1" applyFill="1" applyBorder="1" applyAlignment="1">
      <alignment horizontal="right" wrapText="1"/>
    </xf>
    <xf numFmtId="166" fontId="0" fillId="2" borderId="22" xfId="0" applyNumberFormat="1" applyFont="1" applyFill="1" applyBorder="1" applyAlignment="1">
      <alignment horizontal="right" wrapText="1"/>
    </xf>
    <xf numFmtId="3" fontId="0" fillId="0" borderId="21" xfId="0" applyNumberFormat="1" applyFont="1" applyBorder="1" applyAlignment="1">
      <alignment horizontal="center" wrapText="1"/>
    </xf>
    <xf numFmtId="166" fontId="1" fillId="4" borderId="14" xfId="0" applyNumberFormat="1" applyFont="1" applyFill="1" applyBorder="1" applyAlignment="1">
      <alignment wrapText="1"/>
    </xf>
    <xf numFmtId="166" fontId="1" fillId="4" borderId="16" xfId="0" applyNumberFormat="1" applyFont="1" applyFill="1" applyBorder="1" applyAlignment="1">
      <alignment wrapText="1"/>
    </xf>
    <xf numFmtId="0" fontId="0" fillId="2" borderId="24" xfId="0" applyFont="1" applyFill="1" applyBorder="1" applyAlignment="1">
      <alignment wrapText="1"/>
    </xf>
    <xf numFmtId="166" fontId="0" fillId="2" borderId="20" xfId="0" applyNumberFormat="1" applyFont="1" applyFill="1" applyBorder="1" applyAlignment="1">
      <alignment horizontal="center" wrapText="1"/>
    </xf>
    <xf numFmtId="0" fontId="0" fillId="2" borderId="27" xfId="0" applyFont="1" applyFill="1" applyBorder="1" applyAlignment="1">
      <alignment wrapText="1"/>
    </xf>
    <xf numFmtId="166" fontId="0" fillId="2" borderId="14" xfId="0" applyNumberFormat="1" applyFont="1" applyFill="1" applyBorder="1" applyAlignment="1">
      <alignment wrapText="1"/>
    </xf>
    <xf numFmtId="166" fontId="0" fillId="2" borderId="14" xfId="0" applyNumberFormat="1" applyFont="1" applyFill="1" applyBorder="1" applyAlignment="1">
      <alignment horizontal="center" wrapText="1"/>
    </xf>
    <xf numFmtId="166" fontId="0" fillId="2" borderId="16" xfId="0" applyNumberFormat="1" applyFont="1" applyFill="1" applyBorder="1" applyAlignment="1">
      <alignment wrapText="1"/>
    </xf>
    <xf numFmtId="166" fontId="0" fillId="2" borderId="21" xfId="0" applyNumberFormat="1" applyFont="1" applyFill="1" applyBorder="1" applyAlignment="1">
      <alignment horizontal="center" wrapText="1"/>
    </xf>
    <xf numFmtId="166" fontId="0" fillId="2" borderId="22" xfId="0" applyNumberFormat="1" applyFont="1" applyFill="1" applyBorder="1" applyAlignment="1">
      <alignment horizontal="center" wrapText="1"/>
    </xf>
    <xf numFmtId="166" fontId="0" fillId="2" borderId="21" xfId="0" applyNumberFormat="1" applyFont="1" applyFill="1" applyBorder="1" applyAlignment="1">
      <alignment wrapText="1"/>
    </xf>
    <xf numFmtId="166" fontId="0" fillId="2" borderId="22" xfId="0" applyNumberFormat="1" applyFont="1" applyFill="1" applyBorder="1" applyAlignment="1">
      <alignment wrapText="1"/>
    </xf>
    <xf numFmtId="166" fontId="0" fillId="2" borderId="16" xfId="0" applyNumberFormat="1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165" fontId="6" fillId="2" borderId="21" xfId="0" applyNumberFormat="1" applyFont="1" applyFill="1" applyBorder="1" applyAlignment="1">
      <alignment horizontal="center" wrapText="1"/>
    </xf>
    <xf numFmtId="3" fontId="0" fillId="0" borderId="26" xfId="0" applyNumberFormat="1" applyFont="1" applyBorder="1" applyAlignment="1">
      <alignment horizontal="center"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6" fontId="0" fillId="2" borderId="21" xfId="0" applyNumberFormat="1" applyFont="1" applyFill="1" applyBorder="1"/>
    <xf numFmtId="169" fontId="1" fillId="4" borderId="21" xfId="0" applyNumberFormat="1" applyFont="1" applyFill="1" applyBorder="1"/>
    <xf numFmtId="166" fontId="1" fillId="4" borderId="22" xfId="0" applyNumberFormat="1" applyFont="1" applyFill="1" applyBorder="1"/>
    <xf numFmtId="0" fontId="0" fillId="2" borderId="10" xfId="0" applyFont="1" applyFill="1" applyBorder="1" applyAlignment="1">
      <alignment horizontal="center" wrapText="1"/>
    </xf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5" fontId="0" fillId="2" borderId="31" xfId="0" applyNumberFormat="1" applyFont="1" applyFill="1" applyBorder="1"/>
    <xf numFmtId="166" fontId="0" fillId="2" borderId="31" xfId="0" applyNumberFormat="1" applyFont="1" applyFill="1" applyBorder="1"/>
    <xf numFmtId="0" fontId="0" fillId="2" borderId="32" xfId="0" applyFont="1" applyFill="1" applyBorder="1"/>
    <xf numFmtId="0" fontId="0" fillId="0" borderId="0" xfId="0" applyFont="1" applyAlignment="1"/>
    <xf numFmtId="166" fontId="0" fillId="2" borderId="18" xfId="0" applyNumberFormat="1" applyFont="1" applyFill="1" applyBorder="1" applyAlignment="1">
      <alignment horizontal="right" wrapText="1"/>
    </xf>
    <xf numFmtId="166" fontId="0" fillId="2" borderId="18" xfId="0" applyNumberFormat="1" applyFont="1" applyFill="1" applyBorder="1" applyAlignment="1">
      <alignment wrapText="1"/>
    </xf>
    <xf numFmtId="0" fontId="0" fillId="2" borderId="18" xfId="0" applyFont="1" applyFill="1" applyBorder="1" applyAlignment="1">
      <alignment wrapText="1"/>
    </xf>
    <xf numFmtId="0" fontId="0" fillId="2" borderId="33" xfId="0" applyFont="1" applyFill="1" applyBorder="1" applyAlignment="1">
      <alignment horizontal="left" wrapText="1"/>
    </xf>
    <xf numFmtId="0" fontId="2" fillId="7" borderId="18" xfId="0" applyFont="1" applyFill="1" applyBorder="1"/>
    <xf numFmtId="0" fontId="2" fillId="7" borderId="45" xfId="0" applyFont="1" applyFill="1" applyBorder="1"/>
    <xf numFmtId="0" fontId="0" fillId="2" borderId="18" xfId="0" applyFont="1" applyFill="1" applyBorder="1"/>
    <xf numFmtId="0" fontId="5" fillId="7" borderId="18" xfId="0" applyFont="1" applyFill="1" applyBorder="1" applyAlignment="1"/>
    <xf numFmtId="166" fontId="0" fillId="2" borderId="9" xfId="0" applyNumberFormat="1" applyFont="1" applyFill="1" applyBorder="1" applyAlignment="1">
      <alignment horizontal="right" wrapText="1"/>
    </xf>
    <xf numFmtId="3" fontId="0" fillId="2" borderId="13" xfId="0" applyNumberFormat="1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left" wrapText="1"/>
    </xf>
    <xf numFmtId="0" fontId="8" fillId="9" borderId="3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justify" vertical="center" wrapText="1"/>
    </xf>
    <xf numFmtId="0" fontId="8" fillId="9" borderId="33" xfId="0" applyFont="1" applyFill="1" applyBorder="1" applyAlignment="1">
      <alignment horizontal="left" vertical="center" wrapText="1"/>
    </xf>
    <xf numFmtId="0" fontId="11" fillId="0" borderId="0" xfId="0" applyFont="1" applyAlignment="1"/>
    <xf numFmtId="0" fontId="11" fillId="0" borderId="33" xfId="0" applyFont="1" applyBorder="1" applyAlignment="1"/>
    <xf numFmtId="0" fontId="12" fillId="0" borderId="33" xfId="0" applyFont="1" applyBorder="1" applyAlignment="1">
      <alignment wrapText="1"/>
    </xf>
    <xf numFmtId="0" fontId="12" fillId="2" borderId="46" xfId="0" applyFont="1" applyFill="1" applyBorder="1" applyAlignment="1">
      <alignment horizontal="left" wrapText="1"/>
    </xf>
    <xf numFmtId="0" fontId="12" fillId="2" borderId="33" xfId="0" applyFont="1" applyFill="1" applyBorder="1" applyAlignment="1">
      <alignment horizontal="left" wrapText="1"/>
    </xf>
    <xf numFmtId="0" fontId="12" fillId="0" borderId="33" xfId="0" applyFont="1" applyBorder="1" applyAlignment="1"/>
    <xf numFmtId="0" fontId="12" fillId="2" borderId="47" xfId="0" applyFont="1" applyFill="1" applyBorder="1" applyAlignment="1">
      <alignment horizontal="left" wrapText="1"/>
    </xf>
    <xf numFmtId="0" fontId="0" fillId="0" borderId="33" xfId="0" applyFont="1" applyBorder="1" applyAlignment="1"/>
    <xf numFmtId="0" fontId="1" fillId="0" borderId="33" xfId="0" applyFont="1" applyBorder="1" applyAlignment="1"/>
    <xf numFmtId="0" fontId="10" fillId="2" borderId="9" xfId="0" applyFont="1" applyFill="1" applyBorder="1" applyAlignment="1">
      <alignment horizontal="left" wrapText="1"/>
    </xf>
    <xf numFmtId="0" fontId="10" fillId="2" borderId="26" xfId="0" applyFont="1" applyFill="1" applyBorder="1" applyAlignment="1">
      <alignment wrapText="1"/>
    </xf>
    <xf numFmtId="0" fontId="10" fillId="2" borderId="21" xfId="0" applyFont="1" applyFill="1" applyBorder="1" applyAlignment="1">
      <alignment horizontal="left" wrapText="1"/>
    </xf>
    <xf numFmtId="0" fontId="10" fillId="2" borderId="21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0" fillId="2" borderId="17" xfId="0" applyFont="1" applyFill="1" applyBorder="1" applyAlignment="1">
      <alignment horizontal="left" wrapText="1"/>
    </xf>
    <xf numFmtId="0" fontId="5" fillId="7" borderId="39" xfId="0" applyFont="1" applyFill="1" applyBorder="1"/>
    <xf numFmtId="0" fontId="5" fillId="7" borderId="40" xfId="0" applyFont="1" applyFill="1" applyBorder="1"/>
    <xf numFmtId="0" fontId="5" fillId="7" borderId="44" xfId="0" applyFont="1" applyFill="1" applyBorder="1" applyAlignment="1"/>
    <xf numFmtId="0" fontId="5" fillId="7" borderId="41" xfId="0" applyFont="1" applyFill="1" applyBorder="1" applyAlignment="1"/>
    <xf numFmtId="0" fontId="5" fillId="7" borderId="42" xfId="0" applyFont="1" applyFill="1" applyBorder="1" applyAlignment="1"/>
    <xf numFmtId="0" fontId="5" fillId="7" borderId="42" xfId="0" applyFont="1" applyFill="1" applyBorder="1"/>
    <xf numFmtId="0" fontId="5" fillId="7" borderId="43" xfId="0" applyFont="1" applyFill="1" applyBorder="1"/>
    <xf numFmtId="164" fontId="0" fillId="2" borderId="21" xfId="1" applyFont="1" applyFill="1" applyBorder="1" applyAlignment="1">
      <alignment horizontal="right" wrapText="1"/>
    </xf>
    <xf numFmtId="164" fontId="0" fillId="2" borderId="15" xfId="1" applyFont="1" applyFill="1" applyBorder="1" applyAlignment="1">
      <alignment horizontal="right" wrapText="1"/>
    </xf>
    <xf numFmtId="164" fontId="8" fillId="9" borderId="33" xfId="1" applyFont="1" applyFill="1" applyBorder="1" applyAlignment="1">
      <alignment horizontal="right" vertical="center"/>
    </xf>
    <xf numFmtId="164" fontId="0" fillId="0" borderId="26" xfId="1" applyFont="1" applyBorder="1" applyAlignment="1">
      <alignment horizontal="right" wrapText="1"/>
    </xf>
    <xf numFmtId="164" fontId="0" fillId="0" borderId="21" xfId="1" applyFont="1" applyBorder="1" applyAlignment="1">
      <alignment horizontal="right" wrapText="1"/>
    </xf>
    <xf numFmtId="0" fontId="0" fillId="2" borderId="28" xfId="0" applyFont="1" applyFill="1" applyBorder="1" applyAlignment="1">
      <alignment wrapText="1"/>
    </xf>
    <xf numFmtId="0" fontId="0" fillId="2" borderId="25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wrapText="1"/>
    </xf>
    <xf numFmtId="0" fontId="9" fillId="9" borderId="33" xfId="0" applyFont="1" applyFill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vertical="center" wrapText="1"/>
    </xf>
    <xf numFmtId="1" fontId="0" fillId="2" borderId="21" xfId="0" applyNumberFormat="1" applyFont="1" applyFill="1" applyBorder="1" applyAlignment="1">
      <alignment horizontal="center" wrapText="1"/>
    </xf>
    <xf numFmtId="166" fontId="0" fillId="0" borderId="21" xfId="0" applyNumberFormat="1" applyFont="1" applyFill="1" applyBorder="1" applyAlignment="1">
      <alignment horizontal="right" wrapText="1"/>
    </xf>
    <xf numFmtId="0" fontId="0" fillId="2" borderId="48" xfId="0" applyFont="1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166" fontId="0" fillId="0" borderId="33" xfId="0" applyNumberFormat="1" applyFont="1" applyBorder="1" applyAlignment="1">
      <alignment horizontal="right" wrapText="1"/>
    </xf>
    <xf numFmtId="166" fontId="0" fillId="2" borderId="33" xfId="0" applyNumberFormat="1" applyFont="1" applyFill="1" applyBorder="1" applyAlignment="1">
      <alignment horizontal="right" wrapText="1"/>
    </xf>
    <xf numFmtId="0" fontId="2" fillId="0" borderId="33" xfId="0" applyFont="1" applyBorder="1" applyAlignment="1"/>
    <xf numFmtId="0" fontId="5" fillId="7" borderId="18" xfId="0" applyFont="1" applyFill="1" applyBorder="1"/>
    <xf numFmtId="0" fontId="5" fillId="7" borderId="45" xfId="0" applyFont="1" applyFill="1" applyBorder="1"/>
    <xf numFmtId="0" fontId="0" fillId="2" borderId="17" xfId="0" applyFont="1" applyFill="1" applyBorder="1" applyAlignment="1">
      <alignment horizontal="center" wrapText="1"/>
    </xf>
    <xf numFmtId="0" fontId="1" fillId="5" borderId="35" xfId="0" applyFont="1" applyFill="1" applyBorder="1" applyAlignment="1">
      <alignment horizontal="left" wrapText="1"/>
    </xf>
    <xf numFmtId="0" fontId="1" fillId="5" borderId="33" xfId="0" applyFont="1" applyFill="1" applyBorder="1" applyAlignment="1">
      <alignment horizontal="left" wrapText="1"/>
    </xf>
    <xf numFmtId="0" fontId="1" fillId="6" borderId="38" xfId="0" applyFont="1" applyFill="1" applyBorder="1" applyAlignment="1">
      <alignment horizontal="left" wrapText="1"/>
    </xf>
    <xf numFmtId="0" fontId="1" fillId="6" borderId="39" xfId="0" applyFont="1" applyFill="1" applyBorder="1" applyAlignment="1">
      <alignment horizontal="left"/>
    </xf>
    <xf numFmtId="0" fontId="1" fillId="6" borderId="40" xfId="0" applyFont="1" applyFill="1" applyBorder="1" applyAlignment="1">
      <alignment horizontal="left"/>
    </xf>
    <xf numFmtId="0" fontId="1" fillId="6" borderId="44" xfId="0" applyFont="1" applyFill="1" applyBorder="1" applyAlignment="1">
      <alignment horizontal="left" wrapText="1"/>
    </xf>
    <xf numFmtId="0" fontId="1" fillId="6" borderId="18" xfId="0" applyFont="1" applyFill="1" applyBorder="1" applyAlignment="1">
      <alignment horizontal="left"/>
    </xf>
    <xf numFmtId="0" fontId="1" fillId="6" borderId="18" xfId="0" applyFont="1" applyFill="1" applyBorder="1" applyAlignment="1">
      <alignment horizontal="left" wrapText="1"/>
    </xf>
    <xf numFmtId="0" fontId="1" fillId="6" borderId="41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wrapText="1"/>
    </xf>
    <xf numFmtId="0" fontId="5" fillId="7" borderId="38" xfId="0" applyFont="1" applyFill="1" applyBorder="1" applyAlignment="1">
      <alignment horizontal="left"/>
    </xf>
    <xf numFmtId="0" fontId="5" fillId="7" borderId="39" xfId="0" applyFont="1" applyFill="1" applyBorder="1" applyAlignment="1">
      <alignment horizontal="left"/>
    </xf>
    <xf numFmtId="0" fontId="5" fillId="7" borderId="44" xfId="0" applyFont="1" applyFill="1" applyBorder="1" applyAlignment="1">
      <alignment horizontal="left"/>
    </xf>
    <xf numFmtId="0" fontId="5" fillId="7" borderId="1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8" borderId="44" xfId="0" applyFont="1" applyFill="1" applyBorder="1" applyAlignment="1">
      <alignment horizontal="left" vertical="center" wrapText="1"/>
    </xf>
    <xf numFmtId="0" fontId="2" fillId="7" borderId="42" xfId="0" applyFont="1" applyFill="1" applyBorder="1" applyAlignment="1"/>
    <xf numFmtId="0" fontId="2" fillId="7" borderId="43" xfId="0" applyFont="1" applyFill="1" applyBorder="1" applyAlignment="1"/>
    <xf numFmtId="0" fontId="11" fillId="2" borderId="0" xfId="0" applyFont="1" applyFill="1"/>
    <xf numFmtId="0" fontId="14" fillId="2" borderId="0" xfId="0" applyFont="1" applyFill="1"/>
    <xf numFmtId="166" fontId="1" fillId="4" borderId="21" xfId="0" applyNumberFormat="1" applyFont="1" applyFill="1" applyBorder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/>
    <xf numFmtId="0" fontId="2" fillId="0" borderId="7" xfId="0" applyFont="1" applyBorder="1" applyAlignment="1"/>
    <xf numFmtId="0" fontId="3" fillId="2" borderId="29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20" xfId="0" applyFont="1" applyBorder="1" applyAlignment="1"/>
    <xf numFmtId="0" fontId="0" fillId="2" borderId="17" xfId="0" applyFont="1" applyFill="1" applyBorder="1"/>
    <xf numFmtId="0" fontId="0" fillId="2" borderId="18" xfId="0" applyFont="1" applyFill="1" applyBorder="1" applyAlignment="1">
      <alignment horizontal="left"/>
    </xf>
    <xf numFmtId="165" fontId="0" fillId="2" borderId="18" xfId="0" applyNumberFormat="1" applyFont="1" applyFill="1" applyBorder="1"/>
    <xf numFmtId="166" fontId="0" fillId="2" borderId="18" xfId="0" applyNumberFormat="1" applyFont="1" applyFill="1" applyBorder="1"/>
    <xf numFmtId="0" fontId="4" fillId="3" borderId="19" xfId="0" applyFont="1" applyFill="1" applyBorder="1" applyAlignment="1">
      <alignment horizontal="left" vertical="center"/>
    </xf>
    <xf numFmtId="0" fontId="2" fillId="0" borderId="25" xfId="0" applyFont="1" applyBorder="1" applyAlignment="1"/>
    <xf numFmtId="0" fontId="5" fillId="4" borderId="29" xfId="0" applyFont="1" applyFill="1" applyBorder="1" applyAlignment="1">
      <alignment horizontal="center" vertical="center" wrapText="1"/>
    </xf>
    <xf numFmtId="0" fontId="2" fillId="0" borderId="11" xfId="0" applyFont="1" applyBorder="1" applyAlignment="1"/>
    <xf numFmtId="0" fontId="0" fillId="2" borderId="1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vertical="center"/>
    </xf>
    <xf numFmtId="166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2" fillId="0" borderId="23" xfId="0" applyFont="1" applyBorder="1" applyAlignment="1"/>
    <xf numFmtId="0" fontId="2" fillId="0" borderId="34" xfId="0" applyFont="1" applyBorder="1" applyAlignment="1"/>
    <xf numFmtId="0" fontId="5" fillId="7" borderId="18" xfId="0" applyFont="1" applyFill="1" applyBorder="1" applyAlignment="1"/>
    <xf numFmtId="0" fontId="5" fillId="7" borderId="45" xfId="0" applyFont="1" applyFill="1" applyBorder="1" applyAlignment="1"/>
    <xf numFmtId="3" fontId="2" fillId="2" borderId="26" xfId="0" applyNumberFormat="1" applyFont="1" applyFill="1" applyBorder="1" applyAlignment="1">
      <alignment horizontal="center" wrapText="1"/>
    </xf>
    <xf numFmtId="164" fontId="0" fillId="2" borderId="26" xfId="1" applyFont="1" applyFill="1" applyBorder="1" applyAlignment="1">
      <alignment horizontal="right" wrapText="1"/>
    </xf>
    <xf numFmtId="166" fontId="0" fillId="0" borderId="26" xfId="0" applyNumberFormat="1" applyFont="1" applyFill="1" applyBorder="1" applyAlignment="1">
      <alignment horizontal="right" wrapText="1"/>
    </xf>
    <xf numFmtId="166" fontId="0" fillId="2" borderId="26" xfId="0" applyNumberFormat="1" applyFont="1" applyFill="1" applyBorder="1" applyAlignment="1">
      <alignment horizontal="right" wrapText="1"/>
    </xf>
    <xf numFmtId="0" fontId="2" fillId="0" borderId="36" xfId="0" applyFont="1" applyBorder="1" applyAlignment="1"/>
    <xf numFmtId="0" fontId="2" fillId="0" borderId="37" xfId="0" applyFont="1" applyBorder="1" applyAlignment="1"/>
    <xf numFmtId="3" fontId="2" fillId="0" borderId="26" xfId="0" applyNumberFormat="1" applyFont="1" applyBorder="1" applyAlignment="1">
      <alignment horizontal="center" wrapText="1"/>
    </xf>
    <xf numFmtId="164" fontId="2" fillId="0" borderId="26" xfId="1" applyFont="1" applyBorder="1" applyAlignment="1">
      <alignment horizontal="center" wrapText="1"/>
    </xf>
    <xf numFmtId="166" fontId="0" fillId="2" borderId="26" xfId="0" applyNumberFormat="1" applyFont="1" applyFill="1" applyBorder="1" applyAlignment="1">
      <alignment horizontal="center" wrapText="1"/>
    </xf>
    <xf numFmtId="166" fontId="0" fillId="2" borderId="18" xfId="0" applyNumberFormat="1" applyFont="1" applyFill="1" applyBorder="1" applyAlignment="1">
      <alignment horizontal="center" wrapText="1"/>
    </xf>
    <xf numFmtId="3" fontId="2" fillId="0" borderId="21" xfId="0" applyNumberFormat="1" applyFont="1" applyBorder="1" applyAlignment="1">
      <alignment horizontal="center" wrapText="1"/>
    </xf>
    <xf numFmtId="164" fontId="2" fillId="0" borderId="21" xfId="1" applyFont="1" applyBorder="1" applyAlignment="1">
      <alignment horizontal="center" wrapText="1"/>
    </xf>
    <xf numFmtId="167" fontId="0" fillId="2" borderId="18" xfId="0" applyNumberFormat="1" applyFont="1" applyFill="1" applyBorder="1" applyAlignment="1">
      <alignment wrapText="1"/>
    </xf>
    <xf numFmtId="164" fontId="2" fillId="2" borderId="21" xfId="1" applyFont="1" applyFill="1" applyBorder="1" applyAlignment="1">
      <alignment horizontal="left" wrapText="1"/>
    </xf>
    <xf numFmtId="0" fontId="2" fillId="0" borderId="33" xfId="0" applyFont="1" applyBorder="1" applyAlignment="1"/>
    <xf numFmtId="0" fontId="1" fillId="4" borderId="28" xfId="0" applyFont="1" applyFill="1" applyBorder="1" applyAlignment="1">
      <alignment horizontal="left"/>
    </xf>
    <xf numFmtId="0" fontId="2" fillId="0" borderId="18" xfId="0" applyFont="1" applyBorder="1" applyAlignment="1"/>
    <xf numFmtId="0" fontId="6" fillId="2" borderId="18" xfId="0" applyFont="1" applyFill="1" applyBorder="1" applyAlignment="1">
      <alignment horizontal="left"/>
    </xf>
    <xf numFmtId="166" fontId="6" fillId="2" borderId="18" xfId="0" applyNumberFormat="1" applyFont="1" applyFill="1" applyBorder="1" applyAlignment="1">
      <alignment horizontal="center"/>
    </xf>
    <xf numFmtId="165" fontId="0" fillId="2" borderId="18" xfId="0" applyNumberFormat="1" applyFont="1" applyFill="1" applyBorder="1" applyAlignment="1">
      <alignment horizontal="center"/>
    </xf>
    <xf numFmtId="169" fontId="0" fillId="2" borderId="18" xfId="0" applyNumberFormat="1" applyFont="1" applyFill="1" applyBorder="1"/>
    <xf numFmtId="166" fontId="0" fillId="2" borderId="18" xfId="0" applyNumberFormat="1" applyFont="1" applyFill="1" applyBorder="1" applyAlignment="1">
      <alignment horizontal="center"/>
    </xf>
    <xf numFmtId="166" fontId="0" fillId="4" borderId="18" xfId="0" applyNumberFormat="1" applyFont="1" applyFill="1" applyBorder="1"/>
    <xf numFmtId="170" fontId="7" fillId="2" borderId="18" xfId="0" applyNumberFormat="1" applyFont="1" applyFill="1" applyBorder="1" applyAlignment="1">
      <alignment horizontal="righ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6"/>
  <sheetViews>
    <sheetView tabSelected="1" topLeftCell="A66" workbookViewId="0">
      <selection activeCell="F68" sqref="F68:I68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125"/>
      <c r="B1" s="135"/>
      <c r="C1" s="119" t="s">
        <v>0</v>
      </c>
      <c r="D1" s="136"/>
      <c r="E1" s="136"/>
      <c r="F1" s="136"/>
      <c r="G1" s="136"/>
      <c r="H1" s="137"/>
      <c r="I1" s="126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23.25" customHeight="1">
      <c r="A2" s="139"/>
      <c r="B2" s="140"/>
      <c r="C2" s="141" t="s">
        <v>1</v>
      </c>
      <c r="D2" s="142"/>
      <c r="E2" s="142"/>
      <c r="F2" s="142"/>
      <c r="G2" s="142"/>
      <c r="H2" s="143"/>
      <c r="I2" s="144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</row>
    <row r="3" spans="1:29" ht="10.5" customHeight="1">
      <c r="A3" s="145"/>
      <c r="B3" s="51"/>
      <c r="C3" s="146"/>
      <c r="D3" s="51"/>
      <c r="E3" s="147"/>
      <c r="F3" s="148"/>
      <c r="G3" s="51"/>
      <c r="H3" s="51"/>
      <c r="I3" s="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spans="1:29" ht="57" customHeight="1">
      <c r="A4" s="149" t="s">
        <v>2</v>
      </c>
      <c r="B4" s="150"/>
      <c r="C4" s="151" t="s">
        <v>3</v>
      </c>
      <c r="D4" s="142"/>
      <c r="E4" s="142"/>
      <c r="F4" s="142"/>
      <c r="G4" s="142"/>
      <c r="H4" s="142"/>
      <c r="I4" s="152"/>
      <c r="J4" s="153"/>
      <c r="K4" s="153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29" ht="24.75" customHeight="1">
      <c r="A5" s="154"/>
      <c r="B5" s="155"/>
      <c r="C5" s="156"/>
      <c r="D5" s="155"/>
      <c r="E5" s="157"/>
      <c r="F5" s="158"/>
      <c r="G5" s="51"/>
      <c r="H5" s="159"/>
      <c r="I5" s="2"/>
      <c r="J5" s="160"/>
      <c r="K5" s="16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ht="39" customHeight="1">
      <c r="A6" s="127" t="s">
        <v>4</v>
      </c>
      <c r="B6" s="162"/>
      <c r="C6" s="3" t="s">
        <v>5</v>
      </c>
      <c r="D6" s="3" t="s">
        <v>6</v>
      </c>
      <c r="E6" s="4" t="s">
        <v>7</v>
      </c>
      <c r="F6" s="5" t="s">
        <v>8</v>
      </c>
      <c r="G6" s="6"/>
      <c r="H6" s="7" t="s">
        <v>9</v>
      </c>
      <c r="I6" s="8" t="s">
        <v>10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ht="39" customHeight="1">
      <c r="A7" s="128" t="s">
        <v>11</v>
      </c>
      <c r="B7" s="163"/>
      <c r="C7" s="163"/>
      <c r="D7" s="163"/>
      <c r="E7" s="163"/>
      <c r="F7" s="163"/>
      <c r="G7" s="163"/>
      <c r="H7" s="163"/>
      <c r="I7" s="164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9" ht="12.95" customHeight="1">
      <c r="A8" s="121" t="s">
        <v>12</v>
      </c>
      <c r="B8" s="122"/>
      <c r="C8" s="74"/>
      <c r="D8" s="74"/>
      <c r="E8" s="74"/>
      <c r="F8" s="74"/>
      <c r="G8" s="74"/>
      <c r="H8" s="74"/>
      <c r="I8" s="75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29" ht="14.1" customHeight="1">
      <c r="A9" s="123" t="s">
        <v>13</v>
      </c>
      <c r="B9" s="124"/>
      <c r="C9" s="124"/>
      <c r="D9" s="106"/>
      <c r="E9" s="106"/>
      <c r="F9" s="106"/>
      <c r="G9" s="106"/>
      <c r="H9" s="106"/>
      <c r="I9" s="107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29" ht="12.95" customHeight="1">
      <c r="A10" s="76" t="s">
        <v>14</v>
      </c>
      <c r="B10" s="52"/>
      <c r="C10" s="106"/>
      <c r="D10" s="106"/>
      <c r="E10" s="106"/>
      <c r="F10" s="106"/>
      <c r="G10" s="106"/>
      <c r="H10" s="106"/>
      <c r="I10" s="107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29" ht="14.1" customHeight="1">
      <c r="A11" s="76" t="s">
        <v>15</v>
      </c>
      <c r="B11" s="52"/>
      <c r="C11" s="106"/>
      <c r="D11" s="106"/>
      <c r="E11" s="106"/>
      <c r="F11" s="106"/>
      <c r="G11" s="106"/>
      <c r="H11" s="106"/>
      <c r="I11" s="107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</row>
    <row r="12" spans="1:29" s="44" customFormat="1" ht="14.1" customHeight="1">
      <c r="A12" s="129" t="s">
        <v>16</v>
      </c>
      <c r="B12" s="165"/>
      <c r="C12" s="165"/>
      <c r="D12" s="165"/>
      <c r="E12" s="165"/>
      <c r="F12" s="165"/>
      <c r="G12" s="165"/>
      <c r="H12" s="165"/>
      <c r="I12" s="166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s="44" customFormat="1" ht="14.1" customHeight="1">
      <c r="A13" s="76" t="s">
        <v>17</v>
      </c>
      <c r="B13" s="52"/>
      <c r="C13" s="106"/>
      <c r="D13" s="106"/>
      <c r="E13" s="106"/>
      <c r="F13" s="106"/>
      <c r="G13" s="106"/>
      <c r="H13" s="106"/>
      <c r="I13" s="107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s="44" customFormat="1" ht="14.1" customHeight="1">
      <c r="A14" s="76" t="s">
        <v>18</v>
      </c>
      <c r="B14" s="52"/>
      <c r="C14" s="106"/>
      <c r="D14" s="106"/>
      <c r="E14" s="106"/>
      <c r="F14" s="106"/>
      <c r="G14" s="106"/>
      <c r="H14" s="106"/>
      <c r="I14" s="107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s="44" customFormat="1" ht="14.1" customHeight="1">
      <c r="A15" s="76" t="s">
        <v>19</v>
      </c>
      <c r="B15" s="52"/>
      <c r="C15" s="106"/>
      <c r="D15" s="106"/>
      <c r="E15" s="106"/>
      <c r="F15" s="106"/>
      <c r="G15" s="106"/>
      <c r="H15" s="106"/>
      <c r="I15" s="107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</row>
    <row r="16" spans="1:29" s="44" customFormat="1" ht="14.1" customHeight="1">
      <c r="A16" s="76" t="s">
        <v>20</v>
      </c>
      <c r="B16" s="52"/>
      <c r="C16" s="106"/>
      <c r="D16" s="106"/>
      <c r="E16" s="106"/>
      <c r="F16" s="106"/>
      <c r="G16" s="106"/>
      <c r="H16" s="106"/>
      <c r="I16" s="107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</row>
    <row r="17" spans="1:29" s="44" customFormat="1" ht="14.1" customHeight="1">
      <c r="A17" s="77"/>
      <c r="B17" s="78"/>
      <c r="C17" s="79"/>
      <c r="D17" s="79"/>
      <c r="E17" s="79"/>
      <c r="F17" s="79"/>
      <c r="G17" s="79"/>
      <c r="H17" s="79"/>
      <c r="I17" s="80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</row>
    <row r="18" spans="1:29" ht="24" customHeight="1">
      <c r="A18" s="55">
        <v>1</v>
      </c>
      <c r="B18" s="61" t="s">
        <v>21</v>
      </c>
      <c r="C18" s="62" t="s">
        <v>22</v>
      </c>
      <c r="D18" s="167">
        <v>3200</v>
      </c>
      <c r="E18" s="168">
        <v>46356</v>
      </c>
      <c r="F18" s="169">
        <f t="shared" ref="F18:F41" si="0">+D18*E18</f>
        <v>148339200</v>
      </c>
      <c r="G18" s="45"/>
      <c r="H18" s="170">
        <v>0</v>
      </c>
      <c r="I18" s="10">
        <f>+F18</f>
        <v>148339200</v>
      </c>
      <c r="J18" s="46"/>
      <c r="K18" s="47"/>
      <c r="L18" s="46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15.95">
      <c r="A19" s="55">
        <v>2</v>
      </c>
      <c r="B19" s="61" t="s">
        <v>23</v>
      </c>
      <c r="C19" s="63" t="s">
        <v>24</v>
      </c>
      <c r="D19" s="54">
        <v>24000</v>
      </c>
      <c r="E19" s="82">
        <v>4000</v>
      </c>
      <c r="F19" s="99">
        <f t="shared" si="0"/>
        <v>96000000</v>
      </c>
      <c r="G19" s="45"/>
      <c r="H19" s="13">
        <f t="shared" ref="H19:H41" si="1">+F19</f>
        <v>96000000</v>
      </c>
      <c r="I19" s="14"/>
      <c r="J19" s="46"/>
      <c r="K19" s="47"/>
      <c r="L19" s="46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ht="15.95">
      <c r="A20" s="55">
        <v>3</v>
      </c>
      <c r="B20" s="64" t="s">
        <v>25</v>
      </c>
      <c r="C20" s="63" t="s">
        <v>26</v>
      </c>
      <c r="D20" s="56">
        <v>1200</v>
      </c>
      <c r="E20" s="83">
        <v>15000</v>
      </c>
      <c r="F20" s="53">
        <f t="shared" si="0"/>
        <v>18000000</v>
      </c>
      <c r="G20" s="45"/>
      <c r="H20" s="13">
        <f t="shared" si="1"/>
        <v>18000000</v>
      </c>
      <c r="I20" s="14"/>
      <c r="J20" s="46"/>
      <c r="K20" s="47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15.95">
      <c r="A21" s="55">
        <v>4</v>
      </c>
      <c r="B21" s="64" t="s">
        <v>27</v>
      </c>
      <c r="C21" s="63" t="s">
        <v>26</v>
      </c>
      <c r="D21" s="56">
        <v>600</v>
      </c>
      <c r="E21" s="83">
        <v>80000</v>
      </c>
      <c r="F21" s="53">
        <f t="shared" si="0"/>
        <v>48000000</v>
      </c>
      <c r="G21" s="45"/>
      <c r="H21" s="13">
        <f t="shared" si="1"/>
        <v>48000000</v>
      </c>
      <c r="I21" s="14"/>
      <c r="J21" s="46"/>
      <c r="K21" s="47"/>
      <c r="L21" s="46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ht="15.95">
      <c r="A22" s="55">
        <v>5</v>
      </c>
      <c r="B22" s="64" t="s">
        <v>28</v>
      </c>
      <c r="C22" s="63" t="s">
        <v>26</v>
      </c>
      <c r="D22" s="56">
        <v>200</v>
      </c>
      <c r="E22" s="83">
        <v>90000</v>
      </c>
      <c r="F22" s="53">
        <f t="shared" si="0"/>
        <v>18000000</v>
      </c>
      <c r="G22" s="45"/>
      <c r="H22" s="13">
        <f t="shared" si="1"/>
        <v>18000000</v>
      </c>
      <c r="I22" s="14"/>
      <c r="J22" s="46"/>
      <c r="K22" s="47"/>
      <c r="L22" s="46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ht="15.95">
      <c r="A23" s="55">
        <v>6</v>
      </c>
      <c r="B23" s="64" t="s">
        <v>29</v>
      </c>
      <c r="C23" s="63" t="s">
        <v>30</v>
      </c>
      <c r="D23" s="56">
        <v>200</v>
      </c>
      <c r="E23" s="83">
        <v>20000</v>
      </c>
      <c r="F23" s="53">
        <f t="shared" si="0"/>
        <v>4000000</v>
      </c>
      <c r="G23" s="45"/>
      <c r="H23" s="13">
        <f t="shared" si="1"/>
        <v>4000000</v>
      </c>
      <c r="I23" s="14"/>
      <c r="J23" s="46"/>
      <c r="K23" s="47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ht="15.95">
      <c r="A24" s="55">
        <v>7</v>
      </c>
      <c r="B24" s="64" t="s">
        <v>31</v>
      </c>
      <c r="C24" s="63" t="s">
        <v>26</v>
      </c>
      <c r="D24" s="56">
        <v>400</v>
      </c>
      <c r="E24" s="83">
        <v>96000</v>
      </c>
      <c r="F24" s="53">
        <f t="shared" si="0"/>
        <v>38400000</v>
      </c>
      <c r="G24" s="45"/>
      <c r="H24" s="13">
        <f t="shared" si="1"/>
        <v>38400000</v>
      </c>
      <c r="I24" s="14"/>
      <c r="J24" s="46"/>
      <c r="K24" s="47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ht="15.95">
      <c r="A25" s="55">
        <v>8</v>
      </c>
      <c r="B25" s="64" t="s">
        <v>32</v>
      </c>
      <c r="C25" s="65" t="s">
        <v>26</v>
      </c>
      <c r="D25" s="56">
        <v>400</v>
      </c>
      <c r="E25" s="83">
        <v>80000</v>
      </c>
      <c r="F25" s="53">
        <f t="shared" si="0"/>
        <v>32000000</v>
      </c>
      <c r="G25" s="45"/>
      <c r="H25" s="13">
        <f t="shared" si="1"/>
        <v>32000000</v>
      </c>
      <c r="I25" s="14"/>
      <c r="J25" s="46"/>
      <c r="K25" s="47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ht="15.95">
      <c r="A26" s="55">
        <v>9</v>
      </c>
      <c r="B26" s="64" t="s">
        <v>33</v>
      </c>
      <c r="C26" s="63" t="s">
        <v>24</v>
      </c>
      <c r="D26" s="56">
        <v>200</v>
      </c>
      <c r="E26" s="83">
        <v>14000</v>
      </c>
      <c r="F26" s="53">
        <f t="shared" si="0"/>
        <v>2800000</v>
      </c>
      <c r="G26" s="45"/>
      <c r="H26" s="13">
        <f t="shared" si="1"/>
        <v>2800000</v>
      </c>
      <c r="I26" s="14"/>
      <c r="J26" s="46"/>
      <c r="K26" s="47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ht="15.95">
      <c r="A27" s="55">
        <v>10</v>
      </c>
      <c r="B27" s="64" t="s">
        <v>34</v>
      </c>
      <c r="C27" s="63" t="s">
        <v>30</v>
      </c>
      <c r="D27" s="56">
        <v>200</v>
      </c>
      <c r="E27" s="83">
        <v>60000</v>
      </c>
      <c r="F27" s="53">
        <f t="shared" si="0"/>
        <v>12000000</v>
      </c>
      <c r="G27" s="45"/>
      <c r="H27" s="13">
        <f t="shared" si="1"/>
        <v>12000000</v>
      </c>
      <c r="I27" s="14"/>
      <c r="J27" s="46"/>
      <c r="K27" s="47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ht="15.95">
      <c r="A28" s="55">
        <v>11</v>
      </c>
      <c r="B28" s="64" t="s">
        <v>35</v>
      </c>
      <c r="C28" s="63" t="s">
        <v>30</v>
      </c>
      <c r="D28" s="56">
        <v>200</v>
      </c>
      <c r="E28" s="83">
        <v>60000</v>
      </c>
      <c r="F28" s="53">
        <f t="shared" si="0"/>
        <v>12000000</v>
      </c>
      <c r="G28" s="45"/>
      <c r="H28" s="13">
        <f t="shared" si="1"/>
        <v>12000000</v>
      </c>
      <c r="I28" s="14"/>
      <c r="J28" s="46"/>
      <c r="K28" s="47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ht="15.95">
      <c r="A29" s="55">
        <v>12</v>
      </c>
      <c r="B29" s="64" t="s">
        <v>36</v>
      </c>
      <c r="C29" s="63" t="s">
        <v>30</v>
      </c>
      <c r="D29" s="56">
        <v>200</v>
      </c>
      <c r="E29" s="83">
        <v>145600</v>
      </c>
      <c r="F29" s="53">
        <f t="shared" si="0"/>
        <v>29120000</v>
      </c>
      <c r="G29" s="45"/>
      <c r="H29" s="13">
        <f t="shared" si="1"/>
        <v>29120000</v>
      </c>
      <c r="I29" s="14"/>
      <c r="J29" s="46"/>
      <c r="K29" s="47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15.95">
      <c r="A30" s="55">
        <v>13</v>
      </c>
      <c r="B30" s="64" t="s">
        <v>37</v>
      </c>
      <c r="C30" s="63" t="s">
        <v>30</v>
      </c>
      <c r="D30" s="56">
        <v>200</v>
      </c>
      <c r="E30" s="83">
        <v>98000</v>
      </c>
      <c r="F30" s="53">
        <f t="shared" si="0"/>
        <v>19600000</v>
      </c>
      <c r="G30" s="45"/>
      <c r="H30" s="13">
        <f t="shared" si="1"/>
        <v>19600000</v>
      </c>
      <c r="I30" s="14"/>
      <c r="J30" s="46"/>
      <c r="K30" s="47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ht="15.95">
      <c r="A31" s="55">
        <v>14</v>
      </c>
      <c r="B31" s="64" t="s">
        <v>38</v>
      </c>
      <c r="C31" s="63" t="s">
        <v>30</v>
      </c>
      <c r="D31" s="56">
        <v>200</v>
      </c>
      <c r="E31" s="83">
        <v>28500</v>
      </c>
      <c r="F31" s="53">
        <f t="shared" si="0"/>
        <v>5700000</v>
      </c>
      <c r="G31" s="45"/>
      <c r="H31" s="13">
        <f t="shared" si="1"/>
        <v>5700000</v>
      </c>
      <c r="I31" s="14"/>
      <c r="J31" s="46"/>
      <c r="K31" s="47"/>
      <c r="L31" s="46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ht="15.95">
      <c r="A32" s="55">
        <v>15</v>
      </c>
      <c r="B32" s="64" t="s">
        <v>39</v>
      </c>
      <c r="C32" s="63" t="s">
        <v>40</v>
      </c>
      <c r="D32" s="56">
        <v>200</v>
      </c>
      <c r="E32" s="83">
        <v>51958</v>
      </c>
      <c r="F32" s="53">
        <f t="shared" si="0"/>
        <v>10391600</v>
      </c>
      <c r="G32" s="45"/>
      <c r="H32" s="13">
        <f t="shared" si="1"/>
        <v>10391600</v>
      </c>
      <c r="I32" s="14"/>
      <c r="J32" s="46"/>
      <c r="K32" s="47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ht="17.100000000000001">
      <c r="A33" s="55">
        <v>16</v>
      </c>
      <c r="B33" s="59" t="s">
        <v>41</v>
      </c>
      <c r="C33" s="58" t="s">
        <v>40</v>
      </c>
      <c r="D33" s="56">
        <v>200</v>
      </c>
      <c r="E33" s="83">
        <v>50000</v>
      </c>
      <c r="F33" s="53">
        <f t="shared" si="0"/>
        <v>10000000</v>
      </c>
      <c r="G33" s="45"/>
      <c r="H33" s="13">
        <f t="shared" si="1"/>
        <v>10000000</v>
      </c>
      <c r="I33" s="14"/>
      <c r="J33" s="46"/>
      <c r="K33" s="47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ht="17.100000000000001">
      <c r="A34" s="55">
        <v>17</v>
      </c>
      <c r="B34" s="57" t="s">
        <v>42</v>
      </c>
      <c r="C34" s="58" t="s">
        <v>43</v>
      </c>
      <c r="D34" s="56">
        <v>200</v>
      </c>
      <c r="E34" s="83">
        <v>55000</v>
      </c>
      <c r="F34" s="53">
        <f t="shared" si="0"/>
        <v>11000000</v>
      </c>
      <c r="G34" s="45"/>
      <c r="H34" s="13">
        <f t="shared" si="1"/>
        <v>11000000</v>
      </c>
      <c r="I34" s="14"/>
      <c r="J34" s="46"/>
      <c r="K34" s="47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17.100000000000001">
      <c r="A35" s="55">
        <v>18</v>
      </c>
      <c r="B35" s="57" t="s">
        <v>44</v>
      </c>
      <c r="C35" s="58" t="s">
        <v>45</v>
      </c>
      <c r="D35" s="56">
        <v>200</v>
      </c>
      <c r="E35" s="83">
        <v>150000</v>
      </c>
      <c r="F35" s="53">
        <f t="shared" si="0"/>
        <v>30000000</v>
      </c>
      <c r="G35" s="45"/>
      <c r="H35" s="13">
        <f t="shared" si="1"/>
        <v>30000000</v>
      </c>
      <c r="I35" s="14"/>
      <c r="J35" s="46"/>
      <c r="K35" s="47"/>
      <c r="L35" s="46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>
      <c r="A36" s="9"/>
      <c r="B36" s="67" t="s">
        <v>46</v>
      </c>
      <c r="C36" s="100"/>
      <c r="D36" s="101"/>
      <c r="E36" s="101"/>
      <c r="F36" s="102"/>
      <c r="G36" s="45"/>
      <c r="H36" s="13"/>
      <c r="I36" s="14"/>
      <c r="J36" s="46"/>
      <c r="K36" s="47"/>
      <c r="L36" s="46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15.95">
      <c r="A37" s="9">
        <v>1</v>
      </c>
      <c r="B37" s="60" t="s">
        <v>47</v>
      </c>
      <c r="C37" s="68" t="s">
        <v>48</v>
      </c>
      <c r="D37" s="98">
        <v>400</v>
      </c>
      <c r="E37" s="81">
        <v>200000</v>
      </c>
      <c r="F37" s="53">
        <f t="shared" si="0"/>
        <v>80000000</v>
      </c>
      <c r="G37" s="45"/>
      <c r="H37" s="13">
        <f t="shared" si="1"/>
        <v>80000000</v>
      </c>
      <c r="I37" s="14"/>
      <c r="J37" s="46"/>
      <c r="K37" s="47"/>
      <c r="L37" s="46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ht="15.95">
      <c r="A38" s="9">
        <v>2</v>
      </c>
      <c r="B38" s="60" t="s">
        <v>49</v>
      </c>
      <c r="C38" s="68" t="s">
        <v>48</v>
      </c>
      <c r="D38" s="98">
        <v>200</v>
      </c>
      <c r="E38" s="81">
        <v>130000</v>
      </c>
      <c r="F38" s="53">
        <f t="shared" si="0"/>
        <v>26000000</v>
      </c>
      <c r="G38" s="45"/>
      <c r="H38" s="13">
        <f t="shared" si="1"/>
        <v>26000000</v>
      </c>
      <c r="I38" s="14"/>
      <c r="J38" s="46"/>
      <c r="K38" s="47"/>
      <c r="L38" s="46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ht="15.95">
      <c r="A39" s="9">
        <v>3</v>
      </c>
      <c r="B39" s="60" t="s">
        <v>50</v>
      </c>
      <c r="C39" s="68" t="s">
        <v>48</v>
      </c>
      <c r="D39" s="98">
        <v>200</v>
      </c>
      <c r="E39" s="81">
        <v>80000</v>
      </c>
      <c r="F39" s="53">
        <f t="shared" si="0"/>
        <v>16000000</v>
      </c>
      <c r="G39" s="45"/>
      <c r="H39" s="13">
        <f t="shared" si="1"/>
        <v>16000000</v>
      </c>
      <c r="I39" s="14"/>
      <c r="J39" s="46"/>
      <c r="K39" s="47"/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ht="15.95">
      <c r="A40" s="9">
        <v>4</v>
      </c>
      <c r="B40" s="60" t="s">
        <v>51</v>
      </c>
      <c r="C40" s="68" t="s">
        <v>48</v>
      </c>
      <c r="D40" s="98">
        <v>200</v>
      </c>
      <c r="E40" s="81">
        <v>150000</v>
      </c>
      <c r="F40" s="53">
        <f t="shared" si="0"/>
        <v>30000000</v>
      </c>
      <c r="G40" s="45"/>
      <c r="H40" s="13">
        <f t="shared" si="1"/>
        <v>30000000</v>
      </c>
      <c r="I40" s="14"/>
      <c r="J40" s="46"/>
      <c r="K40" s="47"/>
      <c r="L40" s="46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ht="27.95" customHeight="1">
      <c r="A41" s="9">
        <v>5</v>
      </c>
      <c r="B41" s="69" t="s">
        <v>52</v>
      </c>
      <c r="C41" s="70" t="s">
        <v>53</v>
      </c>
      <c r="D41" s="15">
        <v>240</v>
      </c>
      <c r="E41" s="81">
        <v>100000</v>
      </c>
      <c r="F41" s="13">
        <f t="shared" si="0"/>
        <v>24000000</v>
      </c>
      <c r="G41" s="45"/>
      <c r="H41" s="13">
        <f t="shared" si="1"/>
        <v>24000000</v>
      </c>
      <c r="I41" s="14"/>
      <c r="J41" s="46"/>
      <c r="K41" s="47"/>
      <c r="L41" s="46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ht="15.75" customHeight="1">
      <c r="A42" s="120" t="s">
        <v>54</v>
      </c>
      <c r="B42" s="163"/>
      <c r="C42" s="163"/>
      <c r="D42" s="163"/>
      <c r="E42" s="162"/>
      <c r="F42" s="16">
        <f>SUM(F18:F41)</f>
        <v>721350800</v>
      </c>
      <c r="G42" s="46"/>
      <c r="H42" s="16">
        <f>SUM(H18:H41)</f>
        <v>573011600</v>
      </c>
      <c r="I42" s="17">
        <f>SUM(I18:I41)</f>
        <v>148339200</v>
      </c>
      <c r="J42" s="46"/>
      <c r="K42" s="47"/>
      <c r="L42" s="46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ht="15.75" customHeight="1">
      <c r="A43" s="109" t="s">
        <v>55</v>
      </c>
      <c r="B43" s="171"/>
      <c r="C43" s="171"/>
      <c r="D43" s="171"/>
      <c r="E43" s="171"/>
      <c r="F43" s="171"/>
      <c r="G43" s="171"/>
      <c r="H43" s="171"/>
      <c r="I43" s="172"/>
      <c r="J43" s="46"/>
      <c r="K43" s="47"/>
      <c r="L43" s="46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s="44" customFormat="1" ht="14.1" customHeight="1">
      <c r="A44" s="76" t="s">
        <v>56</v>
      </c>
      <c r="B44" s="52"/>
      <c r="C44" s="106"/>
      <c r="D44" s="106"/>
      <c r="E44" s="106"/>
      <c r="F44" s="106"/>
      <c r="G44" s="106"/>
      <c r="H44" s="106"/>
      <c r="I44" s="107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</row>
    <row r="45" spans="1:29" ht="9" customHeight="1">
      <c r="A45" s="117"/>
      <c r="B45" s="130"/>
      <c r="C45" s="130"/>
      <c r="D45" s="130"/>
      <c r="E45" s="130"/>
      <c r="F45" s="130"/>
      <c r="G45" s="130"/>
      <c r="H45" s="130"/>
      <c r="I45" s="131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5.75" customHeight="1">
      <c r="A46" s="18" t="s">
        <v>57</v>
      </c>
      <c r="B46" s="90" t="s">
        <v>58</v>
      </c>
      <c r="C46" s="91" t="s">
        <v>59</v>
      </c>
      <c r="D46" s="173">
        <v>12</v>
      </c>
      <c r="E46" s="174">
        <v>4000000</v>
      </c>
      <c r="F46" s="175">
        <f t="shared" ref="F46:F53" si="2">+D46*E46</f>
        <v>48000000</v>
      </c>
      <c r="G46" s="176"/>
      <c r="H46" s="175">
        <f t="shared" ref="H46:H53" si="3">+F46</f>
        <v>48000000</v>
      </c>
      <c r="I46" s="19"/>
      <c r="J46" s="46"/>
      <c r="K46" s="47"/>
      <c r="L46" s="46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8" customHeight="1">
      <c r="A47" s="20" t="s">
        <v>60</v>
      </c>
      <c r="B47" s="90" t="s">
        <v>61</v>
      </c>
      <c r="C47" s="92" t="s">
        <v>59</v>
      </c>
      <c r="D47" s="177">
        <f t="shared" ref="D47:E47" si="4">+D46</f>
        <v>12</v>
      </c>
      <c r="E47" s="178">
        <f t="shared" si="4"/>
        <v>4000000</v>
      </c>
      <c r="F47" s="21">
        <f t="shared" si="2"/>
        <v>48000000</v>
      </c>
      <c r="G47" s="46"/>
      <c r="H47" s="22">
        <f t="shared" si="3"/>
        <v>48000000</v>
      </c>
      <c r="I47" s="23"/>
      <c r="J47" s="46"/>
      <c r="K47" s="47"/>
      <c r="L47" s="46"/>
      <c r="M47" s="179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30" customHeight="1">
      <c r="A48" s="20" t="s">
        <v>62</v>
      </c>
      <c r="B48" s="93" t="s">
        <v>63</v>
      </c>
      <c r="C48" s="92" t="s">
        <v>59</v>
      </c>
      <c r="D48" s="177">
        <v>12</v>
      </c>
      <c r="E48" s="178">
        <v>4500000</v>
      </c>
      <c r="F48" s="24">
        <f t="shared" si="2"/>
        <v>54000000</v>
      </c>
      <c r="G48" s="176"/>
      <c r="H48" s="24">
        <f t="shared" si="3"/>
        <v>54000000</v>
      </c>
      <c r="I48" s="25"/>
      <c r="J48" s="46"/>
      <c r="K48" s="47"/>
      <c r="L48" s="46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8.95" customHeight="1">
      <c r="A49" s="20" t="s">
        <v>64</v>
      </c>
      <c r="B49" s="94" t="s">
        <v>65</v>
      </c>
      <c r="C49" s="92" t="s">
        <v>66</v>
      </c>
      <c r="D49" s="177">
        <v>1</v>
      </c>
      <c r="E49" s="178">
        <v>10000000</v>
      </c>
      <c r="F49" s="24">
        <f t="shared" si="2"/>
        <v>10000000</v>
      </c>
      <c r="G49" s="26"/>
      <c r="H49" s="22">
        <f t="shared" si="3"/>
        <v>10000000</v>
      </c>
      <c r="I49" s="27"/>
      <c r="J49" s="46"/>
      <c r="K49" s="47"/>
      <c r="L49" s="46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26.1" customHeight="1">
      <c r="A50" s="86" t="s">
        <v>67</v>
      </c>
      <c r="B50" s="89" t="s">
        <v>68</v>
      </c>
      <c r="C50" s="95"/>
      <c r="D50" s="31">
        <v>1</v>
      </c>
      <c r="E50" s="84">
        <v>8900000</v>
      </c>
      <c r="F50" s="24">
        <f t="shared" si="2"/>
        <v>8900000</v>
      </c>
      <c r="G50" s="46"/>
      <c r="H50" s="22">
        <f>+F50</f>
        <v>8900000</v>
      </c>
      <c r="I50" s="27"/>
      <c r="J50" s="46"/>
      <c r="K50" s="47"/>
      <c r="L50" s="46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s="44" customFormat="1" ht="26.1" customHeight="1">
      <c r="A51" s="88" t="s">
        <v>69</v>
      </c>
      <c r="B51" s="96" t="s">
        <v>70</v>
      </c>
      <c r="C51" s="95"/>
      <c r="D51" s="15">
        <v>1</v>
      </c>
      <c r="E51" s="85">
        <v>1100000</v>
      </c>
      <c r="F51" s="24">
        <f t="shared" si="2"/>
        <v>1100000</v>
      </c>
      <c r="G51" s="46"/>
      <c r="H51" s="22">
        <f>+F51</f>
        <v>1100000</v>
      </c>
      <c r="I51" s="23"/>
      <c r="J51" s="46"/>
      <c r="K51" s="47"/>
      <c r="L51" s="46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ht="27.95" customHeight="1">
      <c r="A52" s="88" t="s">
        <v>71</v>
      </c>
      <c r="B52" s="97" t="s">
        <v>72</v>
      </c>
      <c r="C52" s="95"/>
      <c r="D52" s="177">
        <v>1</v>
      </c>
      <c r="E52" s="180">
        <v>10000000</v>
      </c>
      <c r="F52" s="24">
        <f t="shared" si="2"/>
        <v>10000000</v>
      </c>
      <c r="G52" s="176"/>
      <c r="H52" s="24">
        <f t="shared" si="3"/>
        <v>10000000</v>
      </c>
      <c r="I52" s="28"/>
      <c r="J52" s="46"/>
      <c r="K52" s="47"/>
      <c r="L52" s="46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ht="30" hidden="1" customHeight="1">
      <c r="A53" s="20" t="s">
        <v>73</v>
      </c>
      <c r="B53" s="87"/>
      <c r="C53" s="11"/>
      <c r="D53" s="29"/>
      <c r="E53" s="30"/>
      <c r="F53" s="24">
        <f t="shared" si="2"/>
        <v>0</v>
      </c>
      <c r="G53" s="46"/>
      <c r="H53" s="22">
        <f t="shared" si="3"/>
        <v>0</v>
      </c>
      <c r="I53" s="27"/>
      <c r="J53" s="46"/>
      <c r="K53" s="47"/>
      <c r="L53" s="46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ht="24.75" customHeight="1">
      <c r="A54" s="118" t="s">
        <v>74</v>
      </c>
      <c r="B54" s="163"/>
      <c r="C54" s="163"/>
      <c r="D54" s="163"/>
      <c r="E54" s="162"/>
      <c r="F54" s="16">
        <f>SUM(F46:F53)</f>
        <v>180000000</v>
      </c>
      <c r="G54" s="46"/>
      <c r="H54" s="16">
        <f>SUM(H46:H53)</f>
        <v>180000000</v>
      </c>
      <c r="I54" s="17">
        <f>SUM(I46:I49)</f>
        <v>0</v>
      </c>
      <c r="J54" s="46"/>
      <c r="K54" s="47"/>
      <c r="L54" s="46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ht="32.1" customHeight="1">
      <c r="A55" s="110" t="s">
        <v>75</v>
      </c>
      <c r="B55" s="181"/>
      <c r="C55" s="181"/>
      <c r="D55" s="181"/>
      <c r="E55" s="181"/>
      <c r="F55" s="181"/>
      <c r="G55" s="181"/>
      <c r="H55" s="181"/>
      <c r="I55" s="181"/>
      <c r="J55" s="46"/>
      <c r="K55" s="47"/>
      <c r="L55" s="46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ht="15" customHeight="1">
      <c r="A56" s="111" t="s">
        <v>76</v>
      </c>
      <c r="B56" s="112"/>
      <c r="C56" s="112"/>
      <c r="D56" s="112"/>
      <c r="E56" s="112"/>
      <c r="F56" s="112"/>
      <c r="G56" s="112"/>
      <c r="H56" s="112"/>
      <c r="I56" s="113"/>
      <c r="J56" s="46"/>
      <c r="K56" s="47"/>
      <c r="L56" s="46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>
      <c r="A57" s="114" t="s">
        <v>77</v>
      </c>
      <c r="B57" s="115"/>
      <c r="C57" s="115"/>
      <c r="D57" s="49"/>
      <c r="E57" s="49"/>
      <c r="F57" s="49"/>
      <c r="G57" s="49"/>
      <c r="H57" s="49"/>
      <c r="I57" s="50"/>
      <c r="J57" s="46"/>
      <c r="K57" s="47"/>
      <c r="L57" s="46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 ht="18" customHeight="1">
      <c r="A58" s="114" t="s">
        <v>78</v>
      </c>
      <c r="B58" s="116"/>
      <c r="C58" s="116"/>
      <c r="D58" s="49"/>
      <c r="E58" s="49"/>
      <c r="F58" s="49"/>
      <c r="G58" s="49"/>
      <c r="H58" s="49"/>
      <c r="I58" s="50"/>
      <c r="J58" s="46"/>
      <c r="K58" s="47"/>
      <c r="L58" s="46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>
      <c r="A59" s="117" t="s">
        <v>79</v>
      </c>
      <c r="B59" s="130"/>
      <c r="C59" s="130"/>
      <c r="D59" s="130"/>
      <c r="E59" s="130"/>
      <c r="F59" s="130"/>
      <c r="G59" s="130"/>
      <c r="H59" s="130"/>
      <c r="I59" s="131"/>
      <c r="J59" s="46"/>
      <c r="K59" s="47"/>
      <c r="L59" s="46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ht="27.75" customHeight="1">
      <c r="A60" s="9"/>
      <c r="B60" s="72" t="s">
        <v>80</v>
      </c>
      <c r="C60" s="11"/>
      <c r="D60" s="12"/>
      <c r="E60" s="81"/>
      <c r="F60" s="13"/>
      <c r="G60" s="103"/>
      <c r="H60" s="13"/>
      <c r="I60" s="103"/>
      <c r="J60" s="32"/>
      <c r="K60" s="33"/>
      <c r="L60" s="32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61" spans="1:29" ht="15.75" customHeight="1">
      <c r="A61" s="9">
        <v>1</v>
      </c>
      <c r="B61" s="71" t="s">
        <v>81</v>
      </c>
      <c r="C61" s="70" t="s">
        <v>82</v>
      </c>
      <c r="D61" s="12">
        <v>100</v>
      </c>
      <c r="E61" s="81">
        <v>1400000</v>
      </c>
      <c r="F61" s="13">
        <f t="shared" ref="F61:F65" si="5">+D61*E61</f>
        <v>140000000</v>
      </c>
      <c r="G61" s="103"/>
      <c r="H61" s="13">
        <f t="shared" ref="H61:H65" si="6">+F61</f>
        <v>140000000</v>
      </c>
      <c r="I61" s="103"/>
      <c r="J61" s="32"/>
      <c r="K61" s="33"/>
      <c r="L61" s="3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</row>
    <row r="62" spans="1:29" ht="15.75" customHeight="1">
      <c r="A62" s="9">
        <v>2</v>
      </c>
      <c r="B62" s="71" t="s">
        <v>83</v>
      </c>
      <c r="C62" s="70" t="s">
        <v>82</v>
      </c>
      <c r="D62" s="12">
        <v>100</v>
      </c>
      <c r="E62" s="81">
        <v>100000</v>
      </c>
      <c r="F62" s="13">
        <f t="shared" si="5"/>
        <v>10000000</v>
      </c>
      <c r="G62" s="66"/>
      <c r="H62" s="13">
        <f t="shared" si="6"/>
        <v>10000000</v>
      </c>
      <c r="I62" s="105"/>
      <c r="J62" s="32"/>
      <c r="K62" s="33"/>
      <c r="L62" s="3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</row>
    <row r="63" spans="1:29" ht="15.75" customHeight="1">
      <c r="A63" s="9">
        <v>3</v>
      </c>
      <c r="B63" s="71" t="s">
        <v>84</v>
      </c>
      <c r="C63" s="70" t="s">
        <v>82</v>
      </c>
      <c r="D63" s="12">
        <v>100</v>
      </c>
      <c r="E63" s="81">
        <v>9000</v>
      </c>
      <c r="F63" s="13">
        <f t="shared" si="5"/>
        <v>900000</v>
      </c>
      <c r="G63" s="104"/>
      <c r="H63" s="13">
        <f t="shared" si="6"/>
        <v>900000</v>
      </c>
      <c r="I63" s="104"/>
      <c r="J63" s="46"/>
      <c r="K63" s="47"/>
      <c r="L63" s="46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ht="15.75" customHeight="1">
      <c r="A64" s="73">
        <v>4</v>
      </c>
      <c r="B64" s="71" t="s">
        <v>85</v>
      </c>
      <c r="C64" s="70" t="s">
        <v>82</v>
      </c>
      <c r="D64" s="12">
        <v>100</v>
      </c>
      <c r="E64" s="81">
        <v>25000</v>
      </c>
      <c r="F64" s="13">
        <f t="shared" si="5"/>
        <v>2500000</v>
      </c>
      <c r="G64" s="104"/>
      <c r="H64" s="13">
        <f t="shared" si="6"/>
        <v>2500000</v>
      </c>
      <c r="I64" s="104"/>
      <c r="J64" s="46"/>
      <c r="K64" s="47"/>
      <c r="L64" s="46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 ht="15.75" customHeight="1">
      <c r="A65" s="48">
        <v>5</v>
      </c>
      <c r="B65" s="59" t="s">
        <v>86</v>
      </c>
      <c r="C65" s="70" t="s">
        <v>82</v>
      </c>
      <c r="D65" s="12">
        <v>100</v>
      </c>
      <c r="E65" s="81">
        <v>20000</v>
      </c>
      <c r="F65" s="13">
        <f t="shared" si="5"/>
        <v>2000000</v>
      </c>
      <c r="G65" s="104"/>
      <c r="H65" s="13">
        <f t="shared" si="6"/>
        <v>2000000</v>
      </c>
      <c r="I65" s="104"/>
      <c r="J65" s="46"/>
      <c r="K65" s="47"/>
      <c r="L65" s="46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 ht="15.75" customHeight="1">
      <c r="A66" s="182" t="s">
        <v>87</v>
      </c>
      <c r="B66" s="142"/>
      <c r="C66" s="142"/>
      <c r="D66" s="142"/>
      <c r="E66" s="143"/>
      <c r="F66" s="35">
        <f>SUM(F60:F65)</f>
        <v>155400000</v>
      </c>
      <c r="G66" s="34"/>
      <c r="H66" s="35">
        <f>SUM(H60:H65)</f>
        <v>155400000</v>
      </c>
      <c r="I66" s="36"/>
      <c r="J66" s="148"/>
      <c r="K66" s="51"/>
      <c r="L66" s="148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1:29" ht="14.25" customHeight="1">
      <c r="A67" s="108"/>
      <c r="B67" s="183"/>
      <c r="C67" s="184"/>
      <c r="D67" s="185"/>
      <c r="E67" s="186"/>
      <c r="F67" s="187"/>
      <c r="G67" s="188"/>
      <c r="H67" s="187"/>
      <c r="I67" s="37"/>
      <c r="J67" s="148"/>
      <c r="K67" s="51"/>
      <c r="L67" s="148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</row>
    <row r="68" spans="1:29" ht="15.75" customHeight="1">
      <c r="A68" s="182" t="s">
        <v>88</v>
      </c>
      <c r="B68" s="142"/>
      <c r="C68" s="142"/>
      <c r="D68" s="142"/>
      <c r="E68" s="143"/>
      <c r="F68" s="134">
        <f>+F42+F54+F66</f>
        <v>1056750800</v>
      </c>
      <c r="G68" s="189"/>
      <c r="H68" s="134">
        <f>+H42+H54+H66</f>
        <v>908411600</v>
      </c>
      <c r="I68" s="36">
        <f>+I42+I54+I66</f>
        <v>148339200</v>
      </c>
      <c r="J68" s="148"/>
      <c r="K68" s="51"/>
      <c r="L68" s="148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</row>
    <row r="69" spans="1:29" ht="15.75" customHeight="1">
      <c r="A69" s="38"/>
      <c r="B69" s="39"/>
      <c r="C69" s="40"/>
      <c r="D69" s="39"/>
      <c r="E69" s="41"/>
      <c r="F69" s="42"/>
      <c r="G69" s="39"/>
      <c r="H69" s="39"/>
      <c r="I69" s="43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</row>
    <row r="70" spans="1:29" ht="15.75" customHeight="1">
      <c r="A70" s="132" t="s">
        <v>89</v>
      </c>
      <c r="B70" s="51"/>
      <c r="C70" s="146"/>
      <c r="D70" s="51"/>
      <c r="E70" s="147"/>
      <c r="F70" s="148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</row>
    <row r="71" spans="1:29" ht="15.75" customHeight="1">
      <c r="A71" s="133" t="s">
        <v>90</v>
      </c>
      <c r="B71" s="51"/>
      <c r="C71" s="146"/>
      <c r="D71" s="51"/>
      <c r="E71" s="147"/>
      <c r="F71" s="148" t="s">
        <v>91</v>
      </c>
      <c r="G71" s="51"/>
      <c r="H71" s="190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</row>
    <row r="72" spans="1:29" ht="15.75" customHeight="1">
      <c r="A72" s="133" t="s">
        <v>92</v>
      </c>
      <c r="B72" s="51"/>
      <c r="C72" s="146"/>
      <c r="D72" s="51"/>
      <c r="E72" s="147"/>
      <c r="F72" s="148"/>
      <c r="G72" s="51"/>
      <c r="H72" s="148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</row>
    <row r="73" spans="1:29" ht="15.75" customHeight="1">
      <c r="A73" s="51"/>
      <c r="B73" s="51"/>
      <c r="C73" s="146"/>
      <c r="D73" s="51"/>
      <c r="E73" s="147"/>
      <c r="F73" s="148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ht="15.75" customHeight="1">
      <c r="A74" s="51"/>
      <c r="B74" s="51"/>
      <c r="C74" s="146"/>
      <c r="D74" s="51"/>
      <c r="E74" s="147"/>
      <c r="F74" s="148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</row>
    <row r="75" spans="1:29" ht="15.75" customHeight="1">
      <c r="A75" s="51"/>
      <c r="B75" s="51"/>
      <c r="C75" s="146"/>
      <c r="D75" s="51"/>
      <c r="E75" s="147"/>
      <c r="F75" s="148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</row>
    <row r="76" spans="1:29" ht="15.75" customHeight="1">
      <c r="A76" s="51"/>
      <c r="B76" s="51"/>
      <c r="C76" s="146"/>
      <c r="D76" s="51"/>
      <c r="E76" s="147"/>
      <c r="F76" s="148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</row>
    <row r="77" spans="1:29" ht="15.75" customHeight="1">
      <c r="A77" s="51"/>
      <c r="B77" s="51"/>
      <c r="C77" s="146"/>
      <c r="D77" s="51"/>
      <c r="E77" s="147"/>
      <c r="F77" s="148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</row>
    <row r="78" spans="1:29" ht="15.75" customHeight="1">
      <c r="A78" s="51"/>
      <c r="B78" s="51"/>
      <c r="C78" s="146"/>
      <c r="D78" s="51"/>
      <c r="E78" s="147"/>
      <c r="F78" s="148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</row>
    <row r="79" spans="1:29" ht="15.75" customHeight="1">
      <c r="A79" s="51"/>
      <c r="B79" s="51"/>
      <c r="C79" s="146"/>
      <c r="D79" s="51"/>
      <c r="E79" s="147"/>
      <c r="F79" s="148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</row>
    <row r="80" spans="1:29" ht="15.75" customHeight="1">
      <c r="A80" s="51"/>
      <c r="B80" s="51"/>
      <c r="C80" s="146"/>
      <c r="D80" s="51"/>
      <c r="E80" s="147"/>
      <c r="F80" s="148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</row>
    <row r="81" spans="1:29" ht="15.75" customHeight="1">
      <c r="A81" s="51"/>
      <c r="B81" s="51"/>
      <c r="C81" s="146"/>
      <c r="D81" s="51"/>
      <c r="E81" s="147"/>
      <c r="F81" s="148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</row>
    <row r="82" spans="1:29" ht="15.75" customHeight="1">
      <c r="A82" s="51"/>
      <c r="B82" s="51"/>
      <c r="C82" s="146"/>
      <c r="D82" s="51"/>
      <c r="E82" s="147"/>
      <c r="F82" s="148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</row>
    <row r="83" spans="1:29" ht="15.75" customHeight="1">
      <c r="A83" s="51"/>
      <c r="B83" s="51"/>
      <c r="C83" s="146"/>
      <c r="D83" s="51"/>
      <c r="E83" s="147"/>
      <c r="F83" s="148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</row>
    <row r="84" spans="1:29" ht="15.75" customHeight="1">
      <c r="A84" s="51"/>
      <c r="B84" s="51"/>
      <c r="C84" s="146"/>
      <c r="D84" s="51"/>
      <c r="E84" s="147"/>
      <c r="F84" s="148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</row>
    <row r="85" spans="1:29" ht="15.75" customHeight="1">
      <c r="A85" s="51"/>
      <c r="B85" s="51"/>
      <c r="C85" s="146"/>
      <c r="D85" s="51"/>
      <c r="E85" s="147"/>
      <c r="F85" s="148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</row>
    <row r="86" spans="1:29" ht="15.75" customHeight="1">
      <c r="A86" s="51"/>
      <c r="B86" s="51"/>
      <c r="C86" s="146"/>
      <c r="D86" s="51"/>
      <c r="E86" s="147"/>
      <c r="F86" s="148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</row>
    <row r="87" spans="1:29" ht="15.75" customHeight="1">
      <c r="A87" s="51"/>
      <c r="B87" s="51"/>
      <c r="C87" s="146"/>
      <c r="D87" s="51"/>
      <c r="E87" s="147"/>
      <c r="F87" s="148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</row>
    <row r="88" spans="1:29" ht="15.75" customHeight="1">
      <c r="A88" s="51"/>
      <c r="B88" s="51"/>
      <c r="C88" s="146"/>
      <c r="D88" s="51"/>
      <c r="E88" s="147"/>
      <c r="F88" s="14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</row>
    <row r="89" spans="1:29" ht="15.75" customHeight="1">
      <c r="A89" s="51"/>
      <c r="B89" s="51"/>
      <c r="C89" s="146"/>
      <c r="D89" s="51"/>
      <c r="E89" s="147"/>
      <c r="F89" s="148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</row>
    <row r="90" spans="1:29" ht="15.75" customHeight="1">
      <c r="A90" s="51"/>
      <c r="B90" s="51"/>
      <c r="C90" s="146"/>
      <c r="D90" s="51"/>
      <c r="E90" s="147"/>
      <c r="F90" s="148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</row>
    <row r="91" spans="1:29" ht="15.75" customHeight="1">
      <c r="A91" s="51"/>
      <c r="B91" s="51"/>
      <c r="C91" s="146"/>
      <c r="D91" s="51"/>
      <c r="E91" s="147"/>
      <c r="F91" s="148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</row>
    <row r="92" spans="1:29" ht="15.75" customHeight="1">
      <c r="A92" s="51"/>
      <c r="B92" s="51"/>
      <c r="C92" s="146"/>
      <c r="D92" s="51"/>
      <c r="E92" s="147"/>
      <c r="F92" s="148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</row>
    <row r="93" spans="1:29" ht="15.75" customHeight="1">
      <c r="A93" s="51"/>
      <c r="B93" s="51"/>
      <c r="C93" s="146"/>
      <c r="D93" s="51"/>
      <c r="E93" s="147"/>
      <c r="F93" s="148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</row>
    <row r="94" spans="1:29" ht="15.75" customHeight="1">
      <c r="A94" s="51"/>
      <c r="B94" s="51"/>
      <c r="C94" s="146"/>
      <c r="D94" s="51"/>
      <c r="E94" s="147"/>
      <c r="F94" s="148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</row>
    <row r="95" spans="1:29" ht="15.75" customHeight="1">
      <c r="A95" s="51"/>
      <c r="B95" s="51"/>
      <c r="C95" s="146"/>
      <c r="D95" s="51"/>
      <c r="E95" s="147"/>
      <c r="F95" s="148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</row>
    <row r="96" spans="1:29" ht="15.75" customHeight="1">
      <c r="A96" s="51"/>
      <c r="B96" s="51"/>
      <c r="C96" s="146"/>
      <c r="D96" s="51"/>
      <c r="E96" s="147"/>
      <c r="F96" s="148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</row>
    <row r="97" spans="1:29" ht="15.75" customHeight="1">
      <c r="A97" s="51"/>
      <c r="B97" s="51"/>
      <c r="C97" s="146"/>
      <c r="D97" s="51"/>
      <c r="E97" s="147"/>
      <c r="F97" s="148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</row>
    <row r="98" spans="1:29" ht="15.75" customHeight="1">
      <c r="A98" s="51"/>
      <c r="B98" s="51"/>
      <c r="C98" s="146"/>
      <c r="D98" s="51"/>
      <c r="E98" s="147"/>
      <c r="F98" s="148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</row>
    <row r="99" spans="1:29" ht="15.75" customHeight="1">
      <c r="A99" s="51"/>
      <c r="B99" s="51"/>
      <c r="C99" s="146"/>
      <c r="D99" s="51"/>
      <c r="E99" s="147"/>
      <c r="F99" s="148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</row>
    <row r="100" spans="1:29" ht="15.75" customHeight="1">
      <c r="A100" s="51"/>
      <c r="B100" s="51"/>
      <c r="C100" s="146"/>
      <c r="D100" s="51"/>
      <c r="E100" s="147"/>
      <c r="F100" s="148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</row>
    <row r="101" spans="1:29" ht="15.75" customHeight="1">
      <c r="A101" s="51"/>
      <c r="B101" s="51"/>
      <c r="C101" s="146"/>
      <c r="D101" s="51"/>
      <c r="E101" s="147"/>
      <c r="F101" s="148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</row>
    <row r="102" spans="1:29" ht="15.75" customHeight="1">
      <c r="A102" s="51"/>
      <c r="B102" s="51"/>
      <c r="C102" s="146"/>
      <c r="D102" s="51"/>
      <c r="E102" s="147"/>
      <c r="F102" s="148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</row>
    <row r="103" spans="1:29" ht="15.75" customHeight="1">
      <c r="A103" s="51"/>
      <c r="B103" s="51"/>
      <c r="C103" s="146"/>
      <c r="D103" s="51"/>
      <c r="E103" s="147"/>
      <c r="F103" s="148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</row>
    <row r="104" spans="1:29" ht="15.75" customHeight="1">
      <c r="A104" s="51"/>
      <c r="B104" s="51"/>
      <c r="C104" s="146"/>
      <c r="D104" s="51"/>
      <c r="E104" s="147"/>
      <c r="F104" s="148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</row>
    <row r="105" spans="1:29" ht="15.75" customHeight="1">
      <c r="A105" s="51"/>
      <c r="B105" s="51"/>
      <c r="C105" s="146"/>
      <c r="D105" s="51"/>
      <c r="E105" s="147"/>
      <c r="F105" s="148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</row>
    <row r="106" spans="1:29" ht="15.75" customHeight="1">
      <c r="A106" s="51"/>
      <c r="B106" s="51"/>
      <c r="C106" s="146"/>
      <c r="D106" s="51"/>
      <c r="E106" s="147"/>
      <c r="F106" s="148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</row>
    <row r="107" spans="1:29" ht="15.75" customHeight="1">
      <c r="A107" s="51"/>
      <c r="B107" s="51"/>
      <c r="C107" s="146"/>
      <c r="D107" s="51"/>
      <c r="E107" s="147"/>
      <c r="F107" s="148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</row>
    <row r="108" spans="1:29" ht="15.75" customHeight="1">
      <c r="A108" s="51"/>
      <c r="B108" s="51"/>
      <c r="C108" s="146"/>
      <c r="D108" s="51"/>
      <c r="E108" s="147"/>
      <c r="F108" s="148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</row>
    <row r="109" spans="1:29" ht="1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 ht="1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 ht="1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 ht="1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 ht="1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 ht="1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 ht="1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 ht="1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ht="1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 ht="1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 ht="1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ht="1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ht="1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 ht="1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 ht="1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 ht="1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 ht="1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 ht="1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</sheetData>
  <mergeCells count="23">
    <mergeCell ref="C1:H1"/>
    <mergeCell ref="C2:H2"/>
    <mergeCell ref="A42:E42"/>
    <mergeCell ref="A8:B8"/>
    <mergeCell ref="A9:C9"/>
    <mergeCell ref="A4:B4"/>
    <mergeCell ref="C4:I4"/>
    <mergeCell ref="A1:B2"/>
    <mergeCell ref="I1:I2"/>
    <mergeCell ref="A6:B6"/>
    <mergeCell ref="A7:I7"/>
    <mergeCell ref="A12:I12"/>
    <mergeCell ref="A66:E66"/>
    <mergeCell ref="A67:B67"/>
    <mergeCell ref="A68:E68"/>
    <mergeCell ref="A43:I43"/>
    <mergeCell ref="A55:I55"/>
    <mergeCell ref="A56:I56"/>
    <mergeCell ref="A57:C57"/>
    <mergeCell ref="A58:C58"/>
    <mergeCell ref="A59:I59"/>
    <mergeCell ref="A54:E54"/>
    <mergeCell ref="A45:I45"/>
  </mergeCells>
  <dataValidations disablePrompts="1"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37:E41 D50:E51 D19 D60:E65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2021-08-31T11:43:21Z</dcterms:modified>
  <cp:category/>
  <cp:contentStatus/>
</cp:coreProperties>
</file>