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Default Extension="doc" ContentType="application/msword"/>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comments9.xml" ContentType="application/vnd.openxmlformats-officedocument.spreadsheetml.comments+xml"/>
  <Override PartName="/xl/drawings/drawing3.xml" ContentType="application/vnd.openxmlformats-officedocument.drawing+xml"/>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drawings/drawing5.xml" ContentType="application/vnd.openxmlformats-officedocument.drawing+xml"/>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comments1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K:\800_Control_Interno\auditores\zona_comun\101080101-50-08 PLANES DE MEJORAMIENTO\PLAN DE MEJORAMIENTO 2012CGR nrs\12 Diciembre 2014\"/>
    </mc:Choice>
  </mc:AlternateContent>
  <bookViews>
    <workbookView xWindow="120" yWindow="45" windowWidth="9720" windowHeight="6915" tabRatio="467" firstSheet="13" activeTab="13"/>
  </bookViews>
  <sheets>
    <sheet name="RIESGOS" sheetId="6" state="hidden" r:id="rId1"/>
    <sheet name="ADMINISTRATIVA" sheetId="1" state="hidden" r:id="rId2"/>
    <sheet name="VP JURIDICA" sheetId="5" state="hidden" r:id="rId3"/>
    <sheet name="VP FINANCIERA" sheetId="4" state="hidden" r:id="rId4"/>
    <sheet name="VP COMERCIAL" sheetId="7" state="hidden" r:id="rId5"/>
    <sheet name="GNP" sheetId="8" state="hidden" r:id="rId6"/>
    <sheet name="VAF" sheetId="9" state="hidden" r:id="rId7"/>
    <sheet name="Hoja3" sheetId="3" state="hidden" r:id="rId8"/>
    <sheet name="C. SAYP" sheetId="13" state="hidden" r:id="rId9"/>
    <sheet name="CONSOLIDADO" sheetId="10" r:id="rId10"/>
    <sheet name="CONSOLIDADO (2)" sheetId="18" state="hidden" r:id="rId11"/>
    <sheet name="transmisión" sheetId="16" state="hidden" r:id="rId12"/>
    <sheet name="Hoja6" sheetId="17" state="hidden" r:id="rId13"/>
    <sheet name="PALN A DIC2014" sheetId="20" r:id="rId14"/>
  </sheets>
  <definedNames>
    <definedName name="_xlnm._FilterDatabase" localSheetId="9" hidden="1">CONSOLIDADO!$A$11:$X$218</definedName>
    <definedName name="_xlnm._FilterDatabase" localSheetId="10" hidden="1">'CONSOLIDADO (2)'!$A$11:$X$218</definedName>
    <definedName name="_xlnm._FilterDatabase" localSheetId="13" hidden="1">'PALN A DIC2014'!$A$10:$BM$215</definedName>
    <definedName name="_ftn1" localSheetId="5">GNP!#REF!</definedName>
    <definedName name="_ftn1" localSheetId="0">RIESGOS!#REF!</definedName>
    <definedName name="_ftn1" localSheetId="6">VAF!#REF!</definedName>
    <definedName name="_ftn1" localSheetId="4">'VP COMERCIAL'!#REF!</definedName>
    <definedName name="_ftn1" localSheetId="2">'VP JURIDICA'!#REF!</definedName>
    <definedName name="_ftn2" localSheetId="5">GNP!#REF!</definedName>
    <definedName name="_ftn2" localSheetId="0">RIESGOS!#REF!</definedName>
    <definedName name="_ftn2" localSheetId="6">VAF!#REF!</definedName>
    <definedName name="_ftn2" localSheetId="4">'VP COMERCIAL'!#REF!</definedName>
    <definedName name="_ftn2" localSheetId="2">'VP JURIDICA'!#REF!</definedName>
    <definedName name="_ftnref1" localSheetId="5">GNP!#REF!</definedName>
    <definedName name="_ftnref1" localSheetId="0">RIESGOS!#REF!</definedName>
    <definedName name="_ftnref1" localSheetId="6">VAF!#REF!</definedName>
    <definedName name="_ftnref1" localSheetId="4">'VP COMERCIAL'!#REF!</definedName>
    <definedName name="_ftnref1" localSheetId="2">'VP JURIDICA'!#REF!</definedName>
    <definedName name="_ftnref2" localSheetId="5">GNP!#REF!</definedName>
    <definedName name="_ftnref2" localSheetId="0">RIESGOS!#REF!</definedName>
    <definedName name="_ftnref2" localSheetId="6">VAF!#REF!</definedName>
    <definedName name="_ftnref2" localSheetId="4">'VP COMERCIAL'!#REF!</definedName>
    <definedName name="_ftnref2" localSheetId="2">'VP JURIDICA'!#REF!</definedName>
    <definedName name="_xlnm.Print_Area" localSheetId="1">ADMINISTRATIVA!$A$1:$N$29</definedName>
    <definedName name="_xlnm.Print_Area" localSheetId="8">'C. SAYP'!$A$1:$N$36</definedName>
    <definedName name="_xlnm.Print_Area" localSheetId="9">CONSOLIDADO!$A$11:$Z$125</definedName>
    <definedName name="_xlnm.Print_Area" localSheetId="10">'CONSOLIDADO (2)'!$A$170:$I$170</definedName>
    <definedName name="_xlnm.Print_Area" localSheetId="5">GNP!$A$1:$N$40</definedName>
    <definedName name="_xlnm.Print_Area" localSheetId="13">'PALN A DIC2014'!$E$9:$S$215</definedName>
    <definedName name="_xlnm.Print_Area" localSheetId="0">RIESGOS!$A$1:$N$21</definedName>
    <definedName name="_xlnm.Print_Area" localSheetId="6">VAF!$A$1:$N$51</definedName>
    <definedName name="_xlnm.Print_Area" localSheetId="4">'VP COMERCIAL'!$A$1:$N$23</definedName>
    <definedName name="_xlnm.Print_Area" localSheetId="3">'VP FINANCIERA'!$A$1:$N$26</definedName>
    <definedName name="_xlnm.Print_Area" localSheetId="2">'VP JURIDICA'!$A$1:$N$38</definedName>
    <definedName name="_xlnm.Print_Titles" localSheetId="13">'PALN A DIC2014'!$9:$10</definedName>
  </definedNames>
  <calcPr calcId="152511"/>
</workbook>
</file>

<file path=xl/calcChain.xml><?xml version="1.0" encoding="utf-8"?>
<calcChain xmlns="http://schemas.openxmlformats.org/spreadsheetml/2006/main">
  <c r="M203" i="20" l="1"/>
  <c r="M204" i="20"/>
  <c r="M205" i="20"/>
  <c r="M206" i="20"/>
  <c r="M207" i="20"/>
  <c r="M208" i="20"/>
  <c r="M209" i="20"/>
  <c r="M210" i="20"/>
  <c r="M211" i="20"/>
  <c r="M212" i="20"/>
  <c r="M213" i="20"/>
  <c r="M214" i="20"/>
  <c r="M215" i="20"/>
  <c r="M202" i="20"/>
  <c r="P186" i="18" l="1"/>
  <c r="P185" i="18"/>
  <c r="P184" i="18"/>
  <c r="P183" i="18"/>
  <c r="P168" i="18"/>
  <c r="P167" i="18"/>
  <c r="P156" i="18"/>
  <c r="P154" i="18"/>
  <c r="P153" i="18"/>
  <c r="P152" i="18"/>
  <c r="P151" i="18"/>
  <c r="P150" i="18"/>
  <c r="P149" i="18"/>
  <c r="P148" i="18"/>
  <c r="O218" i="18"/>
  <c r="R217" i="18"/>
  <c r="S216" i="18"/>
  <c r="R216" i="18"/>
  <c r="S215" i="18"/>
  <c r="R215" i="18"/>
  <c r="S214" i="18"/>
  <c r="R214" i="18"/>
  <c r="R213" i="18"/>
  <c r="R212" i="18"/>
  <c r="R211" i="18"/>
  <c r="R210" i="18"/>
  <c r="R209" i="18"/>
  <c r="R208" i="18"/>
  <c r="R207" i="18"/>
  <c r="R206" i="18"/>
  <c r="R205" i="18"/>
  <c r="R204" i="18"/>
  <c r="S197" i="18"/>
  <c r="R197" i="18"/>
  <c r="S196" i="18"/>
  <c r="R196" i="18"/>
  <c r="S195" i="18"/>
  <c r="R195" i="18"/>
  <c r="S194" i="18"/>
  <c r="R194" i="18"/>
  <c r="S193" i="18"/>
  <c r="R193" i="18"/>
  <c r="R192" i="18"/>
  <c r="R191" i="18"/>
  <c r="S190" i="18"/>
  <c r="R190" i="18"/>
  <c r="R189" i="18"/>
  <c r="S188" i="18"/>
  <c r="R188" i="18"/>
  <c r="S186" i="18"/>
  <c r="R186" i="18"/>
  <c r="R185" i="18"/>
  <c r="R184" i="18"/>
  <c r="R183" i="18"/>
  <c r="S182" i="18"/>
  <c r="R182" i="18"/>
  <c r="R177" i="18"/>
  <c r="R176" i="18"/>
  <c r="R174" i="18"/>
  <c r="R173" i="18"/>
  <c r="R172" i="18"/>
  <c r="R171" i="18"/>
  <c r="S167" i="18"/>
  <c r="R167" i="18"/>
  <c r="R166" i="18"/>
  <c r="R162" i="18"/>
  <c r="R159" i="18"/>
  <c r="S158" i="18"/>
  <c r="R158" i="18"/>
  <c r="R156" i="18"/>
  <c r="S154" i="18"/>
  <c r="R154" i="18"/>
  <c r="R153" i="18"/>
  <c r="S152" i="18"/>
  <c r="R152" i="18"/>
  <c r="R151" i="18"/>
  <c r="R150" i="18"/>
  <c r="S149" i="18"/>
  <c r="R149" i="18"/>
  <c r="S148" i="18"/>
  <c r="R148" i="18"/>
  <c r="R146" i="18"/>
  <c r="S145" i="18"/>
  <c r="R143" i="18"/>
  <c r="S142" i="18"/>
  <c r="R142" i="18"/>
  <c r="R139" i="18"/>
  <c r="R136" i="18"/>
  <c r="S134" i="18"/>
  <c r="R134" i="18"/>
  <c r="R132" i="18"/>
  <c r="R130" i="18"/>
  <c r="R127" i="18"/>
  <c r="R125" i="18"/>
  <c r="R123" i="18"/>
  <c r="R121" i="18"/>
  <c r="R117" i="18"/>
  <c r="R115" i="18"/>
  <c r="R113" i="18"/>
  <c r="R110" i="18"/>
  <c r="R108" i="18"/>
  <c r="R106" i="18"/>
  <c r="R104" i="18"/>
  <c r="R103" i="18"/>
  <c r="R102" i="18"/>
  <c r="S101" i="18"/>
  <c r="R101" i="18"/>
  <c r="R100" i="18"/>
  <c r="R97" i="18"/>
  <c r="R96" i="18"/>
  <c r="R95" i="18"/>
  <c r="R94" i="18"/>
  <c r="R92" i="18"/>
  <c r="R89" i="18"/>
  <c r="R88" i="18"/>
  <c r="R87" i="18"/>
  <c r="R86" i="18"/>
  <c r="R85" i="18"/>
  <c r="R84" i="18"/>
  <c r="R83" i="18"/>
  <c r="R82" i="18"/>
  <c r="R80" i="18"/>
  <c r="R59" i="18"/>
  <c r="O215" i="20"/>
  <c r="J214" i="20"/>
  <c r="O214" i="20" s="1"/>
  <c r="O213" i="20"/>
  <c r="O212" i="20"/>
  <c r="O211" i="20"/>
  <c r="O210" i="20"/>
  <c r="O209" i="20"/>
  <c r="J208" i="20"/>
  <c r="O208" i="20" s="1"/>
  <c r="O207" i="20"/>
  <c r="O206" i="20"/>
  <c r="O205" i="20"/>
  <c r="O204" i="20"/>
  <c r="O203" i="20"/>
  <c r="J202" i="20"/>
  <c r="O202" i="20" s="1"/>
  <c r="O201" i="20"/>
  <c r="M201" i="20"/>
  <c r="O200" i="20"/>
  <c r="M200" i="20"/>
  <c r="O199" i="20"/>
  <c r="M199" i="20"/>
  <c r="O198" i="20"/>
  <c r="M198" i="20"/>
  <c r="O197" i="20"/>
  <c r="M197" i="20"/>
  <c r="O196" i="20"/>
  <c r="M196" i="20"/>
  <c r="O195" i="20"/>
  <c r="M195" i="20"/>
  <c r="O194" i="20"/>
  <c r="M194" i="20"/>
  <c r="O193" i="20"/>
  <c r="M193" i="20"/>
  <c r="O192" i="20"/>
  <c r="M192" i="20"/>
  <c r="O191" i="20"/>
  <c r="M191" i="20"/>
  <c r="O190" i="20"/>
  <c r="M190" i="20"/>
  <c r="O189" i="20"/>
  <c r="P189" i="20" s="1"/>
  <c r="Q189" i="20" s="1"/>
  <c r="O188" i="20"/>
  <c r="M188" i="20"/>
  <c r="O187" i="20"/>
  <c r="P187" i="20" s="1"/>
  <c r="Q187" i="20" s="1"/>
  <c r="M186" i="20"/>
  <c r="M185" i="20"/>
  <c r="M184" i="20"/>
  <c r="M183" i="20"/>
  <c r="M182" i="20"/>
  <c r="O181" i="20"/>
  <c r="M181" i="20"/>
  <c r="O180" i="20"/>
  <c r="M180" i="20"/>
  <c r="O179" i="20"/>
  <c r="M179" i="20"/>
  <c r="O178" i="20"/>
  <c r="M178" i="20"/>
  <c r="O177" i="20"/>
  <c r="M177" i="20"/>
  <c r="O176" i="20"/>
  <c r="M176" i="20"/>
  <c r="O175" i="20"/>
  <c r="M175" i="20"/>
  <c r="O174" i="20"/>
  <c r="M174" i="20"/>
  <c r="O173" i="20"/>
  <c r="M173" i="20"/>
  <c r="Q172" i="20"/>
  <c r="O172" i="20"/>
  <c r="M172" i="20"/>
  <c r="O171" i="20"/>
  <c r="M171" i="20"/>
  <c r="O170" i="20"/>
  <c r="M170" i="20"/>
  <c r="M169" i="20"/>
  <c r="O168" i="20"/>
  <c r="M168" i="20"/>
  <c r="M167" i="20"/>
  <c r="M166" i="20"/>
  <c r="O165" i="20"/>
  <c r="M165" i="20"/>
  <c r="O164" i="20"/>
  <c r="M164" i="20"/>
  <c r="O163" i="20"/>
  <c r="M163" i="20"/>
  <c r="O162" i="20"/>
  <c r="M162" i="20"/>
  <c r="O161" i="20"/>
  <c r="M161" i="20"/>
  <c r="O160" i="20"/>
  <c r="M160" i="20"/>
  <c r="O159" i="20"/>
  <c r="M159" i="20"/>
  <c r="O158" i="20"/>
  <c r="M158" i="20"/>
  <c r="O157" i="20"/>
  <c r="M157" i="20"/>
  <c r="O156" i="20"/>
  <c r="M156" i="20"/>
  <c r="M155" i="20"/>
  <c r="O154" i="20"/>
  <c r="M154" i="20"/>
  <c r="M153" i="20"/>
  <c r="M152" i="20"/>
  <c r="M151" i="20"/>
  <c r="M150" i="20"/>
  <c r="M149" i="20"/>
  <c r="M148" i="20"/>
  <c r="M147" i="20"/>
  <c r="O146" i="20"/>
  <c r="M146" i="20"/>
  <c r="O145" i="20"/>
  <c r="M145" i="20"/>
  <c r="O144" i="20"/>
  <c r="P144" i="20" s="1"/>
  <c r="O143" i="20"/>
  <c r="M143" i="20"/>
  <c r="O142" i="20"/>
  <c r="M142" i="20"/>
  <c r="O141" i="20"/>
  <c r="M141" i="20"/>
  <c r="O140" i="20"/>
  <c r="M140" i="20"/>
  <c r="O139" i="20"/>
  <c r="M139" i="20"/>
  <c r="O138" i="20"/>
  <c r="M138" i="20"/>
  <c r="O137" i="20"/>
  <c r="M137" i="20"/>
  <c r="O136" i="20"/>
  <c r="M136" i="20"/>
  <c r="O135" i="20"/>
  <c r="M135" i="20"/>
  <c r="O134" i="20"/>
  <c r="M134" i="20"/>
  <c r="O133" i="20"/>
  <c r="M133" i="20"/>
  <c r="O132" i="20"/>
  <c r="M132" i="20"/>
  <c r="O131" i="20"/>
  <c r="M131" i="20"/>
  <c r="O130" i="20"/>
  <c r="M130" i="20"/>
  <c r="O129" i="20"/>
  <c r="M129" i="20"/>
  <c r="O128" i="20"/>
  <c r="M128" i="20"/>
  <c r="O127" i="20"/>
  <c r="M127" i="20"/>
  <c r="O126" i="20"/>
  <c r="M126" i="20"/>
  <c r="O125" i="20"/>
  <c r="M125" i="20"/>
  <c r="O124" i="20"/>
  <c r="M124" i="20"/>
  <c r="O123" i="20"/>
  <c r="M123" i="20"/>
  <c r="O122" i="20"/>
  <c r="M122" i="20"/>
  <c r="O121" i="20"/>
  <c r="M121" i="20"/>
  <c r="O120" i="20"/>
  <c r="M120" i="20"/>
  <c r="O119" i="20"/>
  <c r="M119" i="20"/>
  <c r="O118" i="20"/>
  <c r="M118" i="20"/>
  <c r="O117" i="20"/>
  <c r="M117" i="20"/>
  <c r="O116" i="20"/>
  <c r="M116" i="20"/>
  <c r="O115" i="20"/>
  <c r="M115" i="20"/>
  <c r="M114" i="20"/>
  <c r="O113" i="20"/>
  <c r="M113" i="20"/>
  <c r="O112" i="20"/>
  <c r="M112" i="20"/>
  <c r="O111" i="20"/>
  <c r="M111" i="20"/>
  <c r="O110" i="20"/>
  <c r="M110" i="20"/>
  <c r="O109" i="20"/>
  <c r="M109" i="20"/>
  <c r="O108" i="20"/>
  <c r="M108" i="20"/>
  <c r="O107" i="20"/>
  <c r="M107" i="20"/>
  <c r="O106" i="20"/>
  <c r="M106" i="20"/>
  <c r="O105" i="20"/>
  <c r="M105" i="20"/>
  <c r="O104" i="20"/>
  <c r="M104" i="20"/>
  <c r="O103" i="20"/>
  <c r="M103" i="20"/>
  <c r="O102" i="20"/>
  <c r="M102" i="20"/>
  <c r="O101" i="20"/>
  <c r="M101" i="20"/>
  <c r="O100" i="20"/>
  <c r="M100" i="20"/>
  <c r="O99" i="20"/>
  <c r="M99" i="20"/>
  <c r="O98" i="20"/>
  <c r="M98" i="20"/>
  <c r="O97" i="20"/>
  <c r="M97" i="20"/>
  <c r="O96" i="20"/>
  <c r="M96" i="20"/>
  <c r="O95" i="20"/>
  <c r="M95" i="20"/>
  <c r="O94" i="20"/>
  <c r="M94" i="20"/>
  <c r="O93" i="20"/>
  <c r="M93" i="20"/>
  <c r="O92" i="20"/>
  <c r="M92" i="20"/>
  <c r="O91" i="20"/>
  <c r="M91" i="20"/>
  <c r="O90" i="20"/>
  <c r="M90" i="20"/>
  <c r="O89" i="20"/>
  <c r="M89" i="20"/>
  <c r="O88" i="20"/>
  <c r="M88" i="20"/>
  <c r="O87" i="20"/>
  <c r="M87" i="20"/>
  <c r="O86" i="20"/>
  <c r="M86" i="20"/>
  <c r="O85" i="20"/>
  <c r="M85" i="20"/>
  <c r="O84" i="20"/>
  <c r="M84" i="20"/>
  <c r="R84" i="20" s="1"/>
  <c r="M83" i="20"/>
  <c r="M82" i="20"/>
  <c r="M81" i="20"/>
  <c r="O80" i="20"/>
  <c r="M80" i="20"/>
  <c r="O79" i="20"/>
  <c r="M79" i="20"/>
  <c r="O78" i="20"/>
  <c r="M78" i="20"/>
  <c r="O77" i="20"/>
  <c r="M77" i="20"/>
  <c r="O76" i="20"/>
  <c r="M76" i="20"/>
  <c r="R76" i="20" s="1"/>
  <c r="O75" i="20"/>
  <c r="M75" i="20"/>
  <c r="O74" i="20"/>
  <c r="M74" i="20"/>
  <c r="O73" i="20"/>
  <c r="M73" i="20"/>
  <c r="O72" i="20"/>
  <c r="M72" i="20"/>
  <c r="O71" i="20"/>
  <c r="M71" i="20"/>
  <c r="O70" i="20"/>
  <c r="M70" i="20"/>
  <c r="O69" i="20"/>
  <c r="M69" i="20"/>
  <c r="O68" i="20"/>
  <c r="M68" i="20"/>
  <c r="O67" i="20"/>
  <c r="M67" i="20"/>
  <c r="M66" i="20"/>
  <c r="P66" i="20" s="1"/>
  <c r="Q66" i="20" s="1"/>
  <c r="O65" i="20"/>
  <c r="M65" i="20"/>
  <c r="O64" i="20"/>
  <c r="M64" i="20"/>
  <c r="O63" i="20"/>
  <c r="M63" i="20"/>
  <c r="O62" i="20"/>
  <c r="M62" i="20"/>
  <c r="O61" i="20"/>
  <c r="M61" i="20"/>
  <c r="O60" i="20"/>
  <c r="M60" i="20"/>
  <c r="O59" i="20"/>
  <c r="M59" i="20"/>
  <c r="O58" i="20"/>
  <c r="M58" i="20"/>
  <c r="O57" i="20"/>
  <c r="M57" i="20"/>
  <c r="O56" i="20"/>
  <c r="M56" i="20"/>
  <c r="O55" i="20"/>
  <c r="M55" i="20"/>
  <c r="O54" i="20"/>
  <c r="M54" i="20"/>
  <c r="O53" i="20"/>
  <c r="M53" i="20"/>
  <c r="O52" i="20"/>
  <c r="M52" i="20"/>
  <c r="O51" i="20"/>
  <c r="M51" i="20"/>
  <c r="O50" i="20"/>
  <c r="M50" i="20"/>
  <c r="O49" i="20"/>
  <c r="M49" i="20"/>
  <c r="O48" i="20"/>
  <c r="M48" i="20"/>
  <c r="O47" i="20"/>
  <c r="M47" i="20"/>
  <c r="O46" i="20"/>
  <c r="M46" i="20"/>
  <c r="O45" i="20"/>
  <c r="M45" i="20"/>
  <c r="O44" i="20"/>
  <c r="M44" i="20"/>
  <c r="O43" i="20"/>
  <c r="M43" i="20"/>
  <c r="O42" i="20"/>
  <c r="M42" i="20"/>
  <c r="O41" i="20"/>
  <c r="M41" i="20"/>
  <c r="O40" i="20"/>
  <c r="M40" i="20"/>
  <c r="O39" i="20"/>
  <c r="M39" i="20"/>
  <c r="O38" i="20"/>
  <c r="M38" i="20"/>
  <c r="O37" i="20"/>
  <c r="M37" i="20"/>
  <c r="O36" i="20"/>
  <c r="M36" i="20"/>
  <c r="O35" i="20"/>
  <c r="M35" i="20"/>
  <c r="O34" i="20"/>
  <c r="M34" i="20"/>
  <c r="O33" i="20"/>
  <c r="M33" i="20"/>
  <c r="O32" i="20"/>
  <c r="M32" i="20"/>
  <c r="O31" i="20"/>
  <c r="M31" i="20"/>
  <c r="O30" i="20"/>
  <c r="M30" i="20"/>
  <c r="O29" i="20"/>
  <c r="M29" i="20"/>
  <c r="O28" i="20"/>
  <c r="M28" i="20"/>
  <c r="O27" i="20"/>
  <c r="M27" i="20"/>
  <c r="O26" i="20"/>
  <c r="M26" i="20"/>
  <c r="O25" i="20"/>
  <c r="M25" i="20"/>
  <c r="O24" i="20"/>
  <c r="M24" i="20"/>
  <c r="O23" i="20"/>
  <c r="M23" i="20"/>
  <c r="O22" i="20"/>
  <c r="M22" i="20"/>
  <c r="O21" i="20"/>
  <c r="M21" i="20"/>
  <c r="O20" i="20"/>
  <c r="M20" i="20"/>
  <c r="O19" i="20"/>
  <c r="M19" i="20"/>
  <c r="O18" i="20"/>
  <c r="M18" i="20"/>
  <c r="O17" i="20"/>
  <c r="M17" i="20"/>
  <c r="O16" i="20"/>
  <c r="M16" i="20"/>
  <c r="O15" i="20"/>
  <c r="M15" i="20"/>
  <c r="O14" i="20"/>
  <c r="M14" i="20"/>
  <c r="O13" i="20"/>
  <c r="M13" i="20"/>
  <c r="O12" i="20"/>
  <c r="M12" i="20"/>
  <c r="O11" i="20"/>
  <c r="M11" i="20"/>
  <c r="R11" i="20" s="1"/>
  <c r="G230" i="18"/>
  <c r="G229" i="18"/>
  <c r="P217" i="18"/>
  <c r="N217" i="18"/>
  <c r="T217" i="18" s="1"/>
  <c r="N216" i="18"/>
  <c r="T216" i="18" s="1"/>
  <c r="K216" i="18"/>
  <c r="P216" i="18" s="1"/>
  <c r="P215" i="18"/>
  <c r="N215" i="18"/>
  <c r="T215" i="18" s="1"/>
  <c r="P214" i="18"/>
  <c r="N214" i="18"/>
  <c r="T214" i="18" s="1"/>
  <c r="P213" i="18"/>
  <c r="N213" i="18"/>
  <c r="T213" i="18" s="1"/>
  <c r="P212" i="18"/>
  <c r="N212" i="18"/>
  <c r="T212" i="18" s="1"/>
  <c r="P211" i="18"/>
  <c r="N211" i="18"/>
  <c r="T211" i="18" s="1"/>
  <c r="N210" i="18"/>
  <c r="T210" i="18" s="1"/>
  <c r="K210" i="18"/>
  <c r="P210" i="18" s="1"/>
  <c r="P209" i="18"/>
  <c r="N209" i="18"/>
  <c r="T209" i="18" s="1"/>
  <c r="P208" i="18"/>
  <c r="N208" i="18"/>
  <c r="T208" i="18" s="1"/>
  <c r="P207" i="18"/>
  <c r="N207" i="18"/>
  <c r="T207" i="18" s="1"/>
  <c r="P206" i="18"/>
  <c r="N206" i="18"/>
  <c r="T206" i="18" s="1"/>
  <c r="P205" i="18"/>
  <c r="N205" i="18"/>
  <c r="T205" i="18" s="1"/>
  <c r="N204" i="18"/>
  <c r="T204" i="18" s="1"/>
  <c r="K204" i="18"/>
  <c r="P204" i="18" s="1"/>
  <c r="P203" i="18"/>
  <c r="N203" i="18"/>
  <c r="T203" i="18" s="1"/>
  <c r="P202" i="18"/>
  <c r="N202" i="18"/>
  <c r="T202" i="18" s="1"/>
  <c r="P201" i="18"/>
  <c r="N201" i="18"/>
  <c r="T201" i="18" s="1"/>
  <c r="P200" i="18"/>
  <c r="N200" i="18"/>
  <c r="T200" i="18" s="1"/>
  <c r="P199" i="18"/>
  <c r="N199" i="18"/>
  <c r="T199" i="18" s="1"/>
  <c r="P198" i="18"/>
  <c r="N198" i="18"/>
  <c r="T198" i="18" s="1"/>
  <c r="P197" i="18"/>
  <c r="N197" i="18"/>
  <c r="T197" i="18" s="1"/>
  <c r="P196" i="18"/>
  <c r="N196" i="18"/>
  <c r="T196" i="18" s="1"/>
  <c r="P195" i="18"/>
  <c r="N195" i="18"/>
  <c r="T195" i="18" s="1"/>
  <c r="P194" i="18"/>
  <c r="N194" i="18"/>
  <c r="T194" i="18" s="1"/>
  <c r="P193" i="18"/>
  <c r="N193" i="18"/>
  <c r="T193" i="18" s="1"/>
  <c r="P192" i="18"/>
  <c r="N192" i="18"/>
  <c r="T192" i="18" s="1"/>
  <c r="P191" i="18"/>
  <c r="N191" i="18"/>
  <c r="T191" i="18" s="1"/>
  <c r="T190" i="18"/>
  <c r="P190" i="18"/>
  <c r="Q190" i="18" s="1"/>
  <c r="P189" i="18"/>
  <c r="N189" i="18"/>
  <c r="T189" i="18" s="1"/>
  <c r="T188" i="18"/>
  <c r="P188" i="18"/>
  <c r="Q188" i="18" s="1"/>
  <c r="N187" i="18"/>
  <c r="T187" i="18" s="1"/>
  <c r="N186" i="18"/>
  <c r="T186" i="18" s="1"/>
  <c r="N185" i="18"/>
  <c r="T185" i="18" s="1"/>
  <c r="N184" i="18"/>
  <c r="T184" i="18" s="1"/>
  <c r="N183" i="18"/>
  <c r="T183" i="18" s="1"/>
  <c r="P182" i="18"/>
  <c r="N182" i="18"/>
  <c r="T182" i="18" s="1"/>
  <c r="P181" i="18"/>
  <c r="N181" i="18"/>
  <c r="T181" i="18" s="1"/>
  <c r="P180" i="18"/>
  <c r="N180" i="18"/>
  <c r="T180" i="18" s="1"/>
  <c r="P179" i="18"/>
  <c r="N179" i="18"/>
  <c r="T179" i="18" s="1"/>
  <c r="P178" i="18"/>
  <c r="N178" i="18"/>
  <c r="T178" i="18" s="1"/>
  <c r="P177" i="18"/>
  <c r="N177" i="18"/>
  <c r="T177" i="18" s="1"/>
  <c r="P176" i="18"/>
  <c r="N176" i="18"/>
  <c r="T176" i="18" s="1"/>
  <c r="P175" i="18"/>
  <c r="N175" i="18"/>
  <c r="T175" i="18" s="1"/>
  <c r="P174" i="18"/>
  <c r="N174" i="18"/>
  <c r="T174" i="18" s="1"/>
  <c r="P173" i="18"/>
  <c r="N173" i="18"/>
  <c r="T173" i="18" s="1"/>
  <c r="P172" i="18"/>
  <c r="N172" i="18"/>
  <c r="T172" i="18" s="1"/>
  <c r="P171" i="18"/>
  <c r="N171" i="18"/>
  <c r="T171" i="18" s="1"/>
  <c r="N170" i="18"/>
  <c r="T170" i="18" s="1"/>
  <c r="P169" i="18"/>
  <c r="N169" i="18"/>
  <c r="T169" i="18" s="1"/>
  <c r="N168" i="18"/>
  <c r="T168" i="18" s="1"/>
  <c r="N167" i="18"/>
  <c r="T167" i="18" s="1"/>
  <c r="P166" i="18"/>
  <c r="N166" i="18"/>
  <c r="T166" i="18" s="1"/>
  <c r="P165" i="18"/>
  <c r="N165" i="18"/>
  <c r="P164" i="18"/>
  <c r="N164" i="18"/>
  <c r="S164" i="18" s="1"/>
  <c r="P163" i="18"/>
  <c r="N163" i="18"/>
  <c r="P162" i="18"/>
  <c r="N162" i="18"/>
  <c r="S162" i="18" s="1"/>
  <c r="P161" i="18"/>
  <c r="N161" i="18"/>
  <c r="S161" i="18" s="1"/>
  <c r="P160" i="18"/>
  <c r="N160" i="18"/>
  <c r="S160" i="18" s="1"/>
  <c r="P159" i="18"/>
  <c r="N159" i="18"/>
  <c r="T159" i="18" s="1"/>
  <c r="P158" i="18"/>
  <c r="N158" i="18"/>
  <c r="T158" i="18" s="1"/>
  <c r="P157" i="18"/>
  <c r="N157" i="18"/>
  <c r="T157" i="18" s="1"/>
  <c r="N156" i="18"/>
  <c r="T156" i="18" s="1"/>
  <c r="P155" i="18"/>
  <c r="N155" i="18"/>
  <c r="S155" i="18" s="1"/>
  <c r="N154" i="18"/>
  <c r="T154" i="18" s="1"/>
  <c r="N153" i="18"/>
  <c r="T153" i="18" s="1"/>
  <c r="N152" i="18"/>
  <c r="T152" i="18" s="1"/>
  <c r="N151" i="18"/>
  <c r="T151" i="18" s="1"/>
  <c r="N150" i="18"/>
  <c r="T150" i="18" s="1"/>
  <c r="N149" i="18"/>
  <c r="T149" i="18" s="1"/>
  <c r="N148" i="18"/>
  <c r="T148" i="18" s="1"/>
  <c r="P147" i="18"/>
  <c r="N147" i="18"/>
  <c r="T147" i="18" s="1"/>
  <c r="P146" i="18"/>
  <c r="N146" i="18"/>
  <c r="T146" i="18" s="1"/>
  <c r="T145" i="18"/>
  <c r="P145" i="18"/>
  <c r="Q145" i="18" s="1"/>
  <c r="R145" i="18" s="1"/>
  <c r="P144" i="18"/>
  <c r="N144" i="18"/>
  <c r="S144" i="18" s="1"/>
  <c r="P143" i="18"/>
  <c r="N143" i="18"/>
  <c r="T143" i="18" s="1"/>
  <c r="P142" i="18"/>
  <c r="N142" i="18"/>
  <c r="T142" i="18" s="1"/>
  <c r="P141" i="18"/>
  <c r="N141" i="18"/>
  <c r="T141" i="18" s="1"/>
  <c r="P140" i="18"/>
  <c r="N140" i="18"/>
  <c r="T140" i="18" s="1"/>
  <c r="P139" i="18"/>
  <c r="N139" i="18"/>
  <c r="T139" i="18" s="1"/>
  <c r="P138" i="18"/>
  <c r="N138" i="18"/>
  <c r="T138" i="18" s="1"/>
  <c r="P137" i="18"/>
  <c r="N137" i="18"/>
  <c r="T137" i="18" s="1"/>
  <c r="P136" i="18"/>
  <c r="N136" i="18"/>
  <c r="T136" i="18" s="1"/>
  <c r="P135" i="18"/>
  <c r="N135" i="18"/>
  <c r="T135" i="18" s="1"/>
  <c r="P134" i="18"/>
  <c r="N134" i="18"/>
  <c r="T134" i="18" s="1"/>
  <c r="P133" i="18"/>
  <c r="N133" i="18"/>
  <c r="T133" i="18" s="1"/>
  <c r="P132" i="18"/>
  <c r="N132" i="18"/>
  <c r="T132" i="18" s="1"/>
  <c r="P131" i="18"/>
  <c r="N131" i="18"/>
  <c r="T131" i="18" s="1"/>
  <c r="P130" i="18"/>
  <c r="N130" i="18"/>
  <c r="T130" i="18" s="1"/>
  <c r="P129" i="18"/>
  <c r="N129" i="18"/>
  <c r="T129" i="18" s="1"/>
  <c r="P128" i="18"/>
  <c r="N128" i="18"/>
  <c r="T128" i="18" s="1"/>
  <c r="P127" i="18"/>
  <c r="N127" i="18"/>
  <c r="T127" i="18" s="1"/>
  <c r="P126" i="18"/>
  <c r="N126" i="18"/>
  <c r="T126" i="18" s="1"/>
  <c r="P125" i="18"/>
  <c r="N125" i="18"/>
  <c r="T125" i="18" s="1"/>
  <c r="P124" i="18"/>
  <c r="N124" i="18"/>
  <c r="S124" i="18" s="1"/>
  <c r="P123" i="18"/>
  <c r="N123" i="18"/>
  <c r="T123" i="18" s="1"/>
  <c r="P122" i="18"/>
  <c r="N122" i="18"/>
  <c r="P121" i="18"/>
  <c r="N121" i="18"/>
  <c r="T121" i="18" s="1"/>
  <c r="P120" i="18"/>
  <c r="N120" i="18"/>
  <c r="S120" i="18" s="1"/>
  <c r="P119" i="18"/>
  <c r="N119" i="18"/>
  <c r="S119" i="18" s="1"/>
  <c r="P118" i="18"/>
  <c r="N118" i="18"/>
  <c r="S118" i="18" s="1"/>
  <c r="P117" i="18"/>
  <c r="N117" i="18"/>
  <c r="T117" i="18" s="1"/>
  <c r="P116" i="18"/>
  <c r="N116" i="18"/>
  <c r="S116" i="18" s="1"/>
  <c r="N115" i="18"/>
  <c r="T115" i="18" s="1"/>
  <c r="P114" i="18"/>
  <c r="N114" i="18"/>
  <c r="P113" i="18"/>
  <c r="N113" i="18"/>
  <c r="S113" i="18" s="1"/>
  <c r="P112" i="18"/>
  <c r="N112" i="18"/>
  <c r="T112" i="18" s="1"/>
  <c r="P111" i="18"/>
  <c r="N111" i="18"/>
  <c r="T111" i="18" s="1"/>
  <c r="P110" i="18"/>
  <c r="N110" i="18"/>
  <c r="T110" i="18" s="1"/>
  <c r="P109" i="18"/>
  <c r="N109" i="18"/>
  <c r="S109" i="18" s="1"/>
  <c r="P108" i="18"/>
  <c r="N108" i="18"/>
  <c r="T108" i="18" s="1"/>
  <c r="P107" i="18"/>
  <c r="N107" i="18"/>
  <c r="N106" i="18"/>
  <c r="T106" i="18" s="1"/>
  <c r="P105" i="18"/>
  <c r="N105" i="18"/>
  <c r="S105" i="18" s="1"/>
  <c r="P104" i="18"/>
  <c r="N104" i="18"/>
  <c r="T104" i="18" s="1"/>
  <c r="P103" i="18"/>
  <c r="N103" i="18"/>
  <c r="T103" i="18" s="1"/>
  <c r="P102" i="18"/>
  <c r="N102" i="18"/>
  <c r="T102" i="18" s="1"/>
  <c r="P101" i="18"/>
  <c r="N101" i="18"/>
  <c r="T101" i="18" s="1"/>
  <c r="P100" i="18"/>
  <c r="N100" i="18"/>
  <c r="T100" i="18" s="1"/>
  <c r="P99" i="18"/>
  <c r="N99" i="18"/>
  <c r="S99" i="18" s="1"/>
  <c r="P98" i="18"/>
  <c r="N98" i="18"/>
  <c r="S98" i="18" s="1"/>
  <c r="P97" i="18"/>
  <c r="N97" i="18"/>
  <c r="T97" i="18" s="1"/>
  <c r="P96" i="18"/>
  <c r="N96" i="18"/>
  <c r="T96" i="18" s="1"/>
  <c r="P95" i="18"/>
  <c r="N95" i="18"/>
  <c r="T95" i="18" s="1"/>
  <c r="P94" i="18"/>
  <c r="N94" i="18"/>
  <c r="T94" i="18" s="1"/>
  <c r="P93" i="18"/>
  <c r="N93" i="18"/>
  <c r="S93" i="18" s="1"/>
  <c r="P92" i="18"/>
  <c r="N92" i="18"/>
  <c r="T92" i="18" s="1"/>
  <c r="P91" i="18"/>
  <c r="N91" i="18"/>
  <c r="P90" i="18"/>
  <c r="N90" i="18"/>
  <c r="Q90" i="18" s="1"/>
  <c r="R90" i="18" s="1"/>
  <c r="P89" i="18"/>
  <c r="N89" i="18"/>
  <c r="T89" i="18" s="1"/>
  <c r="P88" i="18"/>
  <c r="N88" i="18"/>
  <c r="T88" i="18" s="1"/>
  <c r="P87" i="18"/>
  <c r="N87" i="18"/>
  <c r="T87" i="18" s="1"/>
  <c r="P86" i="18"/>
  <c r="N86" i="18"/>
  <c r="T86" i="18" s="1"/>
  <c r="P85" i="18"/>
  <c r="N85" i="18"/>
  <c r="S85" i="18" s="1"/>
  <c r="N84" i="18"/>
  <c r="T84" i="18" s="1"/>
  <c r="N83" i="18"/>
  <c r="T83" i="18" s="1"/>
  <c r="N82" i="18"/>
  <c r="T82" i="18" s="1"/>
  <c r="P81" i="18"/>
  <c r="N81" i="18"/>
  <c r="T81" i="18" s="1"/>
  <c r="P80" i="18"/>
  <c r="N80" i="18"/>
  <c r="S80" i="18" s="1"/>
  <c r="P79" i="18"/>
  <c r="N79" i="18"/>
  <c r="S79" i="18" s="1"/>
  <c r="P78" i="18"/>
  <c r="N78" i="18"/>
  <c r="T78" i="18" s="1"/>
  <c r="P77" i="18"/>
  <c r="N77" i="18"/>
  <c r="S77" i="18" s="1"/>
  <c r="P76" i="18"/>
  <c r="N76" i="18"/>
  <c r="T76" i="18" s="1"/>
  <c r="P75" i="18"/>
  <c r="N75" i="18"/>
  <c r="T75" i="18" s="1"/>
  <c r="P74" i="18"/>
  <c r="N74" i="18"/>
  <c r="T74" i="18" s="1"/>
  <c r="P73" i="18"/>
  <c r="N73" i="18"/>
  <c r="S73" i="18" s="1"/>
  <c r="P72" i="18"/>
  <c r="N72" i="18"/>
  <c r="S72" i="18" s="1"/>
  <c r="P71" i="18"/>
  <c r="N71" i="18"/>
  <c r="S71" i="18" s="1"/>
  <c r="P70" i="18"/>
  <c r="N70" i="18"/>
  <c r="S70" i="18" s="1"/>
  <c r="P69" i="18"/>
  <c r="N69" i="18"/>
  <c r="S69" i="18" s="1"/>
  <c r="P68" i="18"/>
  <c r="N68" i="18"/>
  <c r="S68" i="18" s="1"/>
  <c r="N67" i="18"/>
  <c r="Q67" i="18" s="1"/>
  <c r="R67" i="18" s="1"/>
  <c r="P66" i="18"/>
  <c r="N66" i="18"/>
  <c r="S66" i="18" s="1"/>
  <c r="P65" i="18"/>
  <c r="N65" i="18"/>
  <c r="S65" i="18" s="1"/>
  <c r="P64" i="18"/>
  <c r="N64" i="18"/>
  <c r="S64" i="18" s="1"/>
  <c r="P63" i="18"/>
  <c r="N63" i="18"/>
  <c r="S63" i="18" s="1"/>
  <c r="P62" i="18"/>
  <c r="N62" i="18"/>
  <c r="S62" i="18" s="1"/>
  <c r="P61" i="18"/>
  <c r="N61" i="18"/>
  <c r="S61" i="18" s="1"/>
  <c r="P60" i="18"/>
  <c r="N60" i="18"/>
  <c r="S60" i="18" s="1"/>
  <c r="P59" i="18"/>
  <c r="N59" i="18"/>
  <c r="S59" i="18" s="1"/>
  <c r="P58" i="18"/>
  <c r="N58" i="18"/>
  <c r="S58" i="18" s="1"/>
  <c r="P57" i="18"/>
  <c r="N57" i="18"/>
  <c r="S57" i="18" s="1"/>
  <c r="P56" i="18"/>
  <c r="N56" i="18"/>
  <c r="S56" i="18" s="1"/>
  <c r="P55" i="18"/>
  <c r="N55" i="18"/>
  <c r="S55" i="18" s="1"/>
  <c r="P54" i="18"/>
  <c r="N54" i="18"/>
  <c r="S54" i="18" s="1"/>
  <c r="P53" i="18"/>
  <c r="N53" i="18"/>
  <c r="S53" i="18" s="1"/>
  <c r="P52" i="18"/>
  <c r="N52" i="18"/>
  <c r="S52" i="18" s="1"/>
  <c r="P51" i="18"/>
  <c r="N51" i="18"/>
  <c r="S51" i="18" s="1"/>
  <c r="P50" i="18"/>
  <c r="N50" i="18"/>
  <c r="P49" i="18"/>
  <c r="N49" i="18"/>
  <c r="P48" i="18"/>
  <c r="N48" i="18"/>
  <c r="P47" i="18"/>
  <c r="N47" i="18"/>
  <c r="P46" i="18"/>
  <c r="N46" i="18"/>
  <c r="P45" i="18"/>
  <c r="N45" i="18"/>
  <c r="P44" i="18"/>
  <c r="N44" i="18"/>
  <c r="P43" i="18"/>
  <c r="N43" i="18"/>
  <c r="P42" i="18"/>
  <c r="N42" i="18"/>
  <c r="P41" i="18"/>
  <c r="N41" i="18"/>
  <c r="P40" i="18"/>
  <c r="N40" i="18"/>
  <c r="P39" i="18"/>
  <c r="N39" i="18"/>
  <c r="P38" i="18"/>
  <c r="N38" i="18"/>
  <c r="P37" i="18"/>
  <c r="N37" i="18"/>
  <c r="P36" i="18"/>
  <c r="N36" i="18"/>
  <c r="N35" i="18"/>
  <c r="P34" i="18"/>
  <c r="N34" i="18"/>
  <c r="P33" i="18"/>
  <c r="N33" i="18"/>
  <c r="P32" i="18"/>
  <c r="N32" i="18"/>
  <c r="P31" i="18"/>
  <c r="N31" i="18"/>
  <c r="P30" i="18"/>
  <c r="N30" i="18"/>
  <c r="P29" i="18"/>
  <c r="N29" i="18"/>
  <c r="P28" i="18"/>
  <c r="N28" i="18"/>
  <c r="P27" i="18"/>
  <c r="N27" i="18"/>
  <c r="P26" i="18"/>
  <c r="N26" i="18"/>
  <c r="P25" i="18"/>
  <c r="N25" i="18"/>
  <c r="P24" i="18"/>
  <c r="N24" i="18"/>
  <c r="P23" i="18"/>
  <c r="N23" i="18"/>
  <c r="P22" i="18"/>
  <c r="N22" i="18"/>
  <c r="P21" i="18"/>
  <c r="N21" i="18"/>
  <c r="P20" i="18"/>
  <c r="N20" i="18"/>
  <c r="P19" i="18"/>
  <c r="N19" i="18"/>
  <c r="P18" i="18"/>
  <c r="N18" i="18"/>
  <c r="P17" i="18"/>
  <c r="N17" i="18"/>
  <c r="P16" i="18"/>
  <c r="N16" i="18"/>
  <c r="P15" i="18"/>
  <c r="N15" i="18"/>
  <c r="P14" i="18"/>
  <c r="N14" i="18"/>
  <c r="P13" i="18"/>
  <c r="N13" i="18"/>
  <c r="N12" i="18"/>
  <c r="Q12" i="18" s="1"/>
  <c r="R12" i="18" s="1"/>
  <c r="P67" i="20" l="1"/>
  <c r="Q67" i="20" s="1"/>
  <c r="P69" i="20"/>
  <c r="Q69" i="20" s="1"/>
  <c r="P71" i="20"/>
  <c r="Q71" i="20" s="1"/>
  <c r="P218" i="18"/>
  <c r="Q91" i="18"/>
  <c r="R91" i="18" s="1"/>
  <c r="P68" i="20"/>
  <c r="Q68" i="20" s="1"/>
  <c r="P70" i="20"/>
  <c r="Q70" i="20" s="1"/>
  <c r="Q107" i="18"/>
  <c r="R107" i="18" s="1"/>
  <c r="Q114" i="18"/>
  <c r="R114" i="18" s="1"/>
  <c r="Q13" i="18"/>
  <c r="R13" i="18" s="1"/>
  <c r="Q14" i="18"/>
  <c r="R14" i="18" s="1"/>
  <c r="Q15" i="18"/>
  <c r="R15" i="18" s="1"/>
  <c r="Q16" i="18"/>
  <c r="R16" i="18" s="1"/>
  <c r="Q17" i="18"/>
  <c r="R17" i="18" s="1"/>
  <c r="Q18" i="18"/>
  <c r="R18" i="18" s="1"/>
  <c r="Q19" i="18"/>
  <c r="R19" i="18" s="1"/>
  <c r="Q20" i="18"/>
  <c r="R20" i="18" s="1"/>
  <c r="Q21" i="18"/>
  <c r="R21" i="18" s="1"/>
  <c r="Q22" i="18"/>
  <c r="R22" i="18" s="1"/>
  <c r="Q23" i="18"/>
  <c r="R23" i="18" s="1"/>
  <c r="Q24" i="18"/>
  <c r="R24" i="18" s="1"/>
  <c r="Q25" i="18"/>
  <c r="R25" i="18" s="1"/>
  <c r="Q26" i="18"/>
  <c r="R26" i="18" s="1"/>
  <c r="Q27" i="18"/>
  <c r="R27" i="18" s="1"/>
  <c r="Q28" i="18"/>
  <c r="R28" i="18" s="1"/>
  <c r="Q29" i="18"/>
  <c r="R29" i="18" s="1"/>
  <c r="Q30" i="18"/>
  <c r="R30" i="18" s="1"/>
  <c r="Q31" i="18"/>
  <c r="R31" i="18" s="1"/>
  <c r="Q32" i="18"/>
  <c r="R32" i="18" s="1"/>
  <c r="Q33" i="18"/>
  <c r="R33" i="18" s="1"/>
  <c r="Q34" i="18"/>
  <c r="R34" i="18" s="1"/>
  <c r="Q35" i="18"/>
  <c r="R35" i="18" s="1"/>
  <c r="Q36" i="18"/>
  <c r="R36" i="18" s="1"/>
  <c r="Q37" i="18"/>
  <c r="R37" i="18" s="1"/>
  <c r="Q38" i="18"/>
  <c r="R38" i="18" s="1"/>
  <c r="Q39" i="18"/>
  <c r="R39" i="18" s="1"/>
  <c r="Q40" i="18"/>
  <c r="R40" i="18" s="1"/>
  <c r="Q41" i="18"/>
  <c r="R41" i="18" s="1"/>
  <c r="Q42" i="18"/>
  <c r="R42" i="18" s="1"/>
  <c r="Q43" i="18"/>
  <c r="R43" i="18" s="1"/>
  <c r="Q44" i="18"/>
  <c r="R44" i="18" s="1"/>
  <c r="Q45" i="18"/>
  <c r="R45" i="18" s="1"/>
  <c r="Q46" i="18"/>
  <c r="R46" i="18" s="1"/>
  <c r="Q47" i="18"/>
  <c r="R47" i="18" s="1"/>
  <c r="Q48" i="18"/>
  <c r="R48" i="18" s="1"/>
  <c r="Q49" i="18"/>
  <c r="R49" i="18" s="1"/>
  <c r="Q50" i="18"/>
  <c r="R50" i="18" s="1"/>
  <c r="Q82" i="18"/>
  <c r="Q84" i="18"/>
  <c r="Q122" i="18"/>
  <c r="R122" i="18" s="1"/>
  <c r="Q163" i="18"/>
  <c r="R163" i="18" s="1"/>
  <c r="Q165" i="18"/>
  <c r="R165" i="18" s="1"/>
  <c r="S13" i="18"/>
  <c r="S14" i="18"/>
  <c r="S15" i="18"/>
  <c r="S16" i="18"/>
  <c r="S17" i="18"/>
  <c r="S18" i="18"/>
  <c r="S19" i="18"/>
  <c r="S20" i="18"/>
  <c r="S21" i="18"/>
  <c r="S22" i="18"/>
  <c r="S23" i="18"/>
  <c r="S24" i="18"/>
  <c r="S25" i="18"/>
  <c r="S26" i="18"/>
  <c r="S27" i="18"/>
  <c r="S28" i="18"/>
  <c r="S29" i="18"/>
  <c r="S30" i="18"/>
  <c r="S31" i="18"/>
  <c r="S32" i="18"/>
  <c r="S33" i="18"/>
  <c r="S34" i="18"/>
  <c r="S35" i="18"/>
  <c r="S36" i="18"/>
  <c r="S37" i="18"/>
  <c r="S38" i="18"/>
  <c r="S39" i="18"/>
  <c r="S40" i="18"/>
  <c r="S41" i="18"/>
  <c r="S42" i="18"/>
  <c r="S43" i="18"/>
  <c r="S44" i="18"/>
  <c r="S45" i="18"/>
  <c r="S46" i="18"/>
  <c r="S47" i="18"/>
  <c r="S48" i="18"/>
  <c r="S49" i="18"/>
  <c r="S50" i="18"/>
  <c r="S67" i="18"/>
  <c r="S74" i="18"/>
  <c r="S75" i="18"/>
  <c r="S76" i="18"/>
  <c r="S78" i="18"/>
  <c r="S81" i="18"/>
  <c r="S82" i="18"/>
  <c r="S83" i="18"/>
  <c r="S84" i="18"/>
  <c r="S86" i="18"/>
  <c r="S87" i="18"/>
  <c r="S88" i="18"/>
  <c r="S89" i="18"/>
  <c r="S90" i="18"/>
  <c r="S91" i="18"/>
  <c r="S92" i="18"/>
  <c r="S94" i="18"/>
  <c r="S95" i="18"/>
  <c r="S96" i="18"/>
  <c r="S97" i="18"/>
  <c r="S100" i="18"/>
  <c r="S102" i="18"/>
  <c r="S103" i="18"/>
  <c r="S104" i="18"/>
  <c r="S106" i="18"/>
  <c r="S107" i="18"/>
  <c r="S108" i="18"/>
  <c r="S110" i="18"/>
  <c r="S111" i="18"/>
  <c r="S112" i="18"/>
  <c r="S114" i="18"/>
  <c r="S115" i="18"/>
  <c r="S117" i="18"/>
  <c r="S121" i="18"/>
  <c r="S122" i="18"/>
  <c r="S123" i="18"/>
  <c r="S125" i="18"/>
  <c r="S126" i="18"/>
  <c r="S127" i="18"/>
  <c r="S128" i="18"/>
  <c r="S129" i="18"/>
  <c r="S130" i="18"/>
  <c r="S131" i="18"/>
  <c r="S132" i="18"/>
  <c r="S133" i="18"/>
  <c r="S135" i="18"/>
  <c r="S136" i="18"/>
  <c r="S137" i="18"/>
  <c r="S138" i="18"/>
  <c r="S139" i="18"/>
  <c r="S140" i="18"/>
  <c r="S141" i="18"/>
  <c r="S143" i="18"/>
  <c r="S146" i="18"/>
  <c r="S147" i="18"/>
  <c r="S150" i="18"/>
  <c r="S151" i="18"/>
  <c r="S153" i="18"/>
  <c r="S156" i="18"/>
  <c r="S157" i="18"/>
  <c r="S159" i="18"/>
  <c r="S163" i="18"/>
  <c r="S165" i="18"/>
  <c r="S166" i="18"/>
  <c r="S168" i="18"/>
  <c r="S169" i="18"/>
  <c r="S170" i="18"/>
  <c r="S171" i="18"/>
  <c r="S172" i="18"/>
  <c r="S173" i="18"/>
  <c r="S174" i="18"/>
  <c r="S175" i="18"/>
  <c r="S176" i="18"/>
  <c r="S177" i="18"/>
  <c r="S178" i="18"/>
  <c r="S179" i="18"/>
  <c r="S180" i="18"/>
  <c r="S181" i="18"/>
  <c r="S183" i="18"/>
  <c r="S184" i="18"/>
  <c r="S185" i="18"/>
  <c r="S187" i="18"/>
  <c r="S189" i="18"/>
  <c r="S191" i="18"/>
  <c r="S192" i="18"/>
  <c r="S198" i="18"/>
  <c r="S199" i="18"/>
  <c r="S200" i="18"/>
  <c r="S201" i="18"/>
  <c r="S202" i="18"/>
  <c r="S203" i="18"/>
  <c r="S204" i="18"/>
  <c r="S205" i="18"/>
  <c r="S206" i="18"/>
  <c r="S207" i="18"/>
  <c r="S208" i="18"/>
  <c r="S209" i="18"/>
  <c r="S210" i="18"/>
  <c r="S211" i="18"/>
  <c r="S212" i="18"/>
  <c r="S213" i="18"/>
  <c r="S217" i="18"/>
  <c r="N218" i="18"/>
  <c r="F228" i="18" s="1"/>
  <c r="P123" i="20"/>
  <c r="P160" i="20"/>
  <c r="P12" i="20"/>
  <c r="Q12" i="20" s="1"/>
  <c r="P13" i="20"/>
  <c r="Q13" i="20" s="1"/>
  <c r="P14" i="20"/>
  <c r="Q14" i="20" s="1"/>
  <c r="P15" i="20"/>
  <c r="Q15" i="20" s="1"/>
  <c r="P16" i="20"/>
  <c r="Q16" i="20" s="1"/>
  <c r="P17" i="20"/>
  <c r="Q17" i="20" s="1"/>
  <c r="P163" i="20"/>
  <c r="P119" i="20"/>
  <c r="P118" i="20"/>
  <c r="P117" i="20"/>
  <c r="P18" i="20"/>
  <c r="Q18" i="20" s="1"/>
  <c r="P19" i="20"/>
  <c r="Q19" i="20" s="1"/>
  <c r="P20" i="20"/>
  <c r="Q20" i="20" s="1"/>
  <c r="P21" i="20"/>
  <c r="Q21" i="20" s="1"/>
  <c r="P22" i="20"/>
  <c r="Q22" i="20" s="1"/>
  <c r="P23" i="20"/>
  <c r="Q23" i="20" s="1"/>
  <c r="P24" i="20"/>
  <c r="Q24" i="20" s="1"/>
  <c r="P25" i="20"/>
  <c r="Q25" i="20" s="1"/>
  <c r="P154" i="20"/>
  <c r="P72" i="20"/>
  <c r="Q72" i="20" s="1"/>
  <c r="P26" i="20"/>
  <c r="Q26" i="20" s="1"/>
  <c r="P27" i="20"/>
  <c r="Q27" i="20" s="1"/>
  <c r="P28" i="20"/>
  <c r="Q28" i="20" s="1"/>
  <c r="P29" i="20"/>
  <c r="Q29" i="20" s="1"/>
  <c r="P30" i="20"/>
  <c r="Q30" i="20" s="1"/>
  <c r="P31" i="20"/>
  <c r="Q31" i="20" s="1"/>
  <c r="P32" i="20"/>
  <c r="Q32" i="20" s="1"/>
  <c r="P33" i="20"/>
  <c r="Q33" i="20" s="1"/>
  <c r="P34" i="20"/>
  <c r="Q34" i="20" s="1"/>
  <c r="P35" i="20"/>
  <c r="Q35" i="20" s="1"/>
  <c r="P36" i="20"/>
  <c r="Q36" i="20" s="1"/>
  <c r="P37" i="20"/>
  <c r="Q37" i="20" s="1"/>
  <c r="P38" i="20"/>
  <c r="Q38" i="20" s="1"/>
  <c r="P39" i="20"/>
  <c r="Q39" i="20" s="1"/>
  <c r="P40" i="20"/>
  <c r="Q40" i="20" s="1"/>
  <c r="P104" i="20"/>
  <c r="P161" i="20"/>
  <c r="P82" i="20"/>
  <c r="Q82" i="20" s="1"/>
  <c r="R83" i="20"/>
  <c r="P92" i="20"/>
  <c r="P98" i="20"/>
  <c r="P41" i="20"/>
  <c r="Q41" i="20" s="1"/>
  <c r="P42" i="20"/>
  <c r="Q42" i="20" s="1"/>
  <c r="P43" i="20"/>
  <c r="Q43" i="20" s="1"/>
  <c r="P44" i="20"/>
  <c r="Q44" i="20" s="1"/>
  <c r="P45" i="20"/>
  <c r="Q45" i="20" s="1"/>
  <c r="P46" i="20"/>
  <c r="Q46" i="20" s="1"/>
  <c r="P47" i="20"/>
  <c r="Q47" i="20" s="1"/>
  <c r="P48" i="20"/>
  <c r="Q48" i="20" s="1"/>
  <c r="P49" i="20"/>
  <c r="Q49" i="20" s="1"/>
  <c r="P50" i="20"/>
  <c r="Q50" i="20" s="1"/>
  <c r="P51" i="20"/>
  <c r="Q51" i="20" s="1"/>
  <c r="P52" i="20"/>
  <c r="Q52" i="20" s="1"/>
  <c r="P53" i="20"/>
  <c r="Q53" i="20" s="1"/>
  <c r="P54" i="20"/>
  <c r="Q54" i="20" s="1"/>
  <c r="P55" i="20"/>
  <c r="Q55" i="20" s="1"/>
  <c r="P56" i="20"/>
  <c r="Q56" i="20" s="1"/>
  <c r="P57" i="20"/>
  <c r="Q57" i="20" s="1"/>
  <c r="P58" i="20"/>
  <c r="Q58" i="20" s="1"/>
  <c r="P59" i="20"/>
  <c r="Q59" i="20" s="1"/>
  <c r="P60" i="20"/>
  <c r="Q60" i="20" s="1"/>
  <c r="P61" i="20"/>
  <c r="Q61" i="20" s="1"/>
  <c r="P62" i="20"/>
  <c r="Q62" i="20" s="1"/>
  <c r="P63" i="20"/>
  <c r="Q63" i="20" s="1"/>
  <c r="P64" i="20"/>
  <c r="Q64" i="20" s="1"/>
  <c r="P65" i="20"/>
  <c r="Q65" i="20" s="1"/>
  <c r="R81" i="20"/>
  <c r="P89" i="20"/>
  <c r="P90" i="20"/>
  <c r="P97" i="20"/>
  <c r="P108" i="20"/>
  <c r="P114" i="20"/>
  <c r="Q114" i="20" s="1"/>
  <c r="P159" i="20"/>
  <c r="P143" i="20"/>
  <c r="P162" i="20"/>
  <c r="P164" i="20"/>
  <c r="P11" i="20"/>
  <c r="Q11" i="20" s="1"/>
  <c r="P73" i="20"/>
  <c r="Q73" i="20" s="1"/>
  <c r="P75" i="20"/>
  <c r="Q75" i="20" s="1"/>
  <c r="R77" i="20"/>
  <c r="P78" i="20"/>
  <c r="P79" i="20"/>
  <c r="Q79" i="20" s="1"/>
  <c r="R79" i="20"/>
  <c r="P80" i="20"/>
  <c r="Q80" i="20" s="1"/>
  <c r="R80" i="20" s="1"/>
  <c r="R82" i="20"/>
  <c r="P86" i="20"/>
  <c r="Q86" i="20" s="1"/>
  <c r="P88" i="20"/>
  <c r="Q88" i="20" s="1"/>
  <c r="P93" i="20"/>
  <c r="Q93" i="20" s="1"/>
  <c r="P95" i="20"/>
  <c r="Q95" i="20" s="1"/>
  <c r="P99" i="20"/>
  <c r="Q99" i="20" s="1"/>
  <c r="P101" i="20"/>
  <c r="Q101" i="20" s="1"/>
  <c r="P103" i="20"/>
  <c r="Q103" i="20" s="1"/>
  <c r="P106" i="20"/>
  <c r="P107" i="20"/>
  <c r="Q107" i="20" s="1"/>
  <c r="P110" i="20"/>
  <c r="Q110" i="20" s="1"/>
  <c r="P112" i="20"/>
  <c r="P113" i="20"/>
  <c r="P115" i="20"/>
  <c r="P116" i="20"/>
  <c r="Q116" i="20" s="1"/>
  <c r="P121" i="20"/>
  <c r="P122" i="20"/>
  <c r="Q122" i="20" s="1"/>
  <c r="P125" i="20"/>
  <c r="Q125" i="20" s="1"/>
  <c r="P127" i="20"/>
  <c r="Q127" i="20" s="1"/>
  <c r="P129" i="20"/>
  <c r="Q129" i="20" s="1"/>
  <c r="P131" i="20"/>
  <c r="Q131" i="20" s="1"/>
  <c r="P133" i="20"/>
  <c r="Q133" i="20" s="1"/>
  <c r="P135" i="20"/>
  <c r="Q135" i="20" s="1"/>
  <c r="P137" i="20"/>
  <c r="Q137" i="20" s="1"/>
  <c r="P139" i="20"/>
  <c r="Q139" i="20" s="1"/>
  <c r="P141" i="20"/>
  <c r="Q141" i="20" s="1"/>
  <c r="P146" i="20"/>
  <c r="Q146" i="20" s="1"/>
  <c r="P147" i="20"/>
  <c r="Q147" i="20" s="1"/>
  <c r="P148" i="20"/>
  <c r="Q148" i="20" s="1"/>
  <c r="P149" i="20"/>
  <c r="Q149" i="20" s="1"/>
  <c r="P150" i="20"/>
  <c r="Q150" i="20" s="1"/>
  <c r="P151" i="20"/>
  <c r="Q151" i="20" s="1"/>
  <c r="P152" i="20"/>
  <c r="Q152" i="20" s="1"/>
  <c r="P153" i="20"/>
  <c r="Q153" i="20" s="1"/>
  <c r="P155" i="20"/>
  <c r="Q155" i="20" s="1"/>
  <c r="P157" i="20"/>
  <c r="Q157" i="20" s="1"/>
  <c r="P165" i="20"/>
  <c r="Q165" i="20" s="1"/>
  <c r="P166" i="20"/>
  <c r="Q166" i="20" s="1"/>
  <c r="P167" i="20"/>
  <c r="P168" i="20"/>
  <c r="Q168" i="20" s="1"/>
  <c r="P169" i="20"/>
  <c r="Q169" i="20" s="1"/>
  <c r="P171" i="20"/>
  <c r="Q171" i="20" s="1"/>
  <c r="P174" i="20"/>
  <c r="Q174" i="20" s="1"/>
  <c r="P176" i="20"/>
  <c r="Q176" i="20" s="1"/>
  <c r="P178" i="20"/>
  <c r="Q178" i="20" s="1"/>
  <c r="P180" i="20"/>
  <c r="Q180" i="20" s="1"/>
  <c r="P188" i="20"/>
  <c r="Q188" i="20" s="1"/>
  <c r="P190" i="20"/>
  <c r="Q190" i="20" s="1"/>
  <c r="P192" i="20"/>
  <c r="Q192" i="20" s="1"/>
  <c r="P194" i="20"/>
  <c r="Q194" i="20" s="1"/>
  <c r="P196" i="20"/>
  <c r="Q196" i="20" s="1"/>
  <c r="P198" i="20"/>
  <c r="Q198" i="20" s="1"/>
  <c r="P200" i="20"/>
  <c r="Q200" i="20" s="1"/>
  <c r="P203" i="20"/>
  <c r="Q203" i="20" s="1"/>
  <c r="P205" i="20"/>
  <c r="Q205" i="20" s="1"/>
  <c r="P207" i="20"/>
  <c r="Q207" i="20" s="1"/>
  <c r="P208" i="20"/>
  <c r="Q208" i="20" s="1"/>
  <c r="P210" i="20"/>
  <c r="Q210" i="20" s="1"/>
  <c r="P212" i="20"/>
  <c r="Q212" i="20" s="1"/>
  <c r="P215" i="20"/>
  <c r="Q215" i="20" s="1"/>
  <c r="P74" i="20"/>
  <c r="Q74" i="20" s="1"/>
  <c r="P76" i="20"/>
  <c r="Q76" i="20" s="1"/>
  <c r="P77" i="20"/>
  <c r="P81" i="20"/>
  <c r="Q81" i="20" s="1"/>
  <c r="P83" i="20"/>
  <c r="Q83" i="20" s="1"/>
  <c r="P84" i="20"/>
  <c r="Q84" i="20" s="1"/>
  <c r="P85" i="20"/>
  <c r="Q85" i="20" s="1"/>
  <c r="P87" i="20"/>
  <c r="Q87" i="20" s="1"/>
  <c r="P91" i="20"/>
  <c r="Q91" i="20" s="1"/>
  <c r="P94" i="20"/>
  <c r="Q94" i="20" s="1"/>
  <c r="P96" i="20"/>
  <c r="Q96" i="20" s="1"/>
  <c r="P100" i="20"/>
  <c r="Q100" i="20" s="1"/>
  <c r="P102" i="20"/>
  <c r="Q102" i="20" s="1"/>
  <c r="P105" i="20"/>
  <c r="Q105" i="20" s="1"/>
  <c r="P109" i="20"/>
  <c r="Q109" i="20" s="1"/>
  <c r="P111" i="20"/>
  <c r="Q111" i="20" s="1"/>
  <c r="P120" i="20"/>
  <c r="Q120" i="20" s="1"/>
  <c r="P124" i="20"/>
  <c r="Q124" i="20" s="1"/>
  <c r="P126" i="20"/>
  <c r="Q126" i="20" s="1"/>
  <c r="P128" i="20"/>
  <c r="Q128" i="20" s="1"/>
  <c r="P130" i="20"/>
  <c r="Q130" i="20" s="1"/>
  <c r="P132" i="20"/>
  <c r="Q132" i="20" s="1"/>
  <c r="P134" i="20"/>
  <c r="Q134" i="20" s="1"/>
  <c r="P136" i="20"/>
  <c r="Q136" i="20" s="1"/>
  <c r="P138" i="20"/>
  <c r="Q138" i="20" s="1"/>
  <c r="P140" i="20"/>
  <c r="Q140" i="20" s="1"/>
  <c r="P142" i="20"/>
  <c r="Q142" i="20" s="1"/>
  <c r="P145" i="20"/>
  <c r="Q145" i="20" s="1"/>
  <c r="P156" i="20"/>
  <c r="Q156" i="20" s="1"/>
  <c r="P158" i="20"/>
  <c r="Q158" i="20" s="1"/>
  <c r="P170" i="20"/>
  <c r="Q170" i="20" s="1"/>
  <c r="P173" i="20"/>
  <c r="Q173" i="20" s="1"/>
  <c r="P175" i="20"/>
  <c r="Q175" i="20" s="1"/>
  <c r="P177" i="20"/>
  <c r="Q177" i="20" s="1"/>
  <c r="P179" i="20"/>
  <c r="Q179" i="20" s="1"/>
  <c r="P181" i="20"/>
  <c r="Q181" i="20" s="1"/>
  <c r="P182" i="20"/>
  <c r="Q182" i="20" s="1"/>
  <c r="P183" i="20"/>
  <c r="Q183" i="20" s="1"/>
  <c r="P184" i="20"/>
  <c r="Q184" i="20" s="1"/>
  <c r="P185" i="20"/>
  <c r="Q185" i="20" s="1"/>
  <c r="P186" i="20"/>
  <c r="Q186" i="20" s="1"/>
  <c r="P191" i="20"/>
  <c r="Q191" i="20" s="1"/>
  <c r="P193" i="20"/>
  <c r="Q193" i="20" s="1"/>
  <c r="P195" i="20"/>
  <c r="Q195" i="20" s="1"/>
  <c r="P197" i="20"/>
  <c r="Q197" i="20" s="1"/>
  <c r="P199" i="20"/>
  <c r="Q199" i="20" s="1"/>
  <c r="P201" i="20"/>
  <c r="Q201" i="20" s="1"/>
  <c r="P202" i="20"/>
  <c r="Q202" i="20" s="1"/>
  <c r="P204" i="20"/>
  <c r="Q204" i="20" s="1"/>
  <c r="P206" i="20"/>
  <c r="Q206" i="20" s="1"/>
  <c r="P209" i="20"/>
  <c r="Q209" i="20" s="1"/>
  <c r="P211" i="20"/>
  <c r="Q211" i="20" s="1"/>
  <c r="P213" i="20"/>
  <c r="Q213" i="20" s="1"/>
  <c r="P214" i="20"/>
  <c r="Q214" i="20" s="1"/>
  <c r="Q51" i="18"/>
  <c r="R51" i="18" s="1"/>
  <c r="Q52" i="18"/>
  <c r="R52" i="18" s="1"/>
  <c r="Q53" i="18"/>
  <c r="R53" i="18" s="1"/>
  <c r="Q161" i="18"/>
  <c r="R161" i="18" s="1"/>
  <c r="Q109" i="18"/>
  <c r="R109" i="18" s="1"/>
  <c r="Q115" i="18"/>
  <c r="Q124" i="18"/>
  <c r="R124" i="18" s="1"/>
  <c r="T85" i="18"/>
  <c r="Q54" i="18"/>
  <c r="R54" i="18" s="1"/>
  <c r="Q55" i="18"/>
  <c r="R55" i="18" s="1"/>
  <c r="Q56" i="18"/>
  <c r="R56" i="18" s="1"/>
  <c r="Q57" i="18"/>
  <c r="R57" i="18" s="1"/>
  <c r="Q58" i="18"/>
  <c r="R58" i="18" s="1"/>
  <c r="Q59" i="18"/>
  <c r="Q60" i="18"/>
  <c r="R60" i="18" s="1"/>
  <c r="Q61" i="18"/>
  <c r="R61" i="18" s="1"/>
  <c r="Q62" i="18"/>
  <c r="R62" i="18" s="1"/>
  <c r="Q63" i="18"/>
  <c r="R63" i="18" s="1"/>
  <c r="Q64" i="18"/>
  <c r="R64" i="18" s="1"/>
  <c r="Q65" i="18"/>
  <c r="R65" i="18" s="1"/>
  <c r="Q66" i="18"/>
  <c r="R66" i="18" s="1"/>
  <c r="Q98" i="18"/>
  <c r="R98" i="18" s="1"/>
  <c r="T165" i="18"/>
  <c r="T98" i="18"/>
  <c r="T107" i="18"/>
  <c r="T114" i="18"/>
  <c r="T122" i="18"/>
  <c r="T161" i="18"/>
  <c r="T163" i="18"/>
  <c r="Q68" i="18"/>
  <c r="R68" i="18" s="1"/>
  <c r="Q69" i="18"/>
  <c r="R69" i="18" s="1"/>
  <c r="Q70" i="18"/>
  <c r="R70" i="18" s="1"/>
  <c r="Q71" i="18"/>
  <c r="R71" i="18" s="1"/>
  <c r="Q72" i="18"/>
  <c r="R72" i="18" s="1"/>
  <c r="Q73" i="18"/>
  <c r="R73" i="18" s="1"/>
  <c r="Q74" i="18"/>
  <c r="R74" i="18" s="1"/>
  <c r="Q75" i="18"/>
  <c r="R75" i="18" s="1"/>
  <c r="Q79" i="18"/>
  <c r="R79" i="18" s="1"/>
  <c r="T79" i="18"/>
  <c r="T80" i="18"/>
  <c r="Q93" i="18"/>
  <c r="R93" i="18" s="1"/>
  <c r="T93" i="18"/>
  <c r="Q99" i="18"/>
  <c r="R99" i="18" s="1"/>
  <c r="T99" i="18"/>
  <c r="Q105" i="18"/>
  <c r="R105" i="18" s="1"/>
  <c r="Q113" i="18"/>
  <c r="T113" i="18"/>
  <c r="Q116" i="18"/>
  <c r="R116" i="18" s="1"/>
  <c r="T116" i="18"/>
  <c r="Q118" i="18"/>
  <c r="R118" i="18" s="1"/>
  <c r="Q119" i="18"/>
  <c r="R119" i="18" s="1"/>
  <c r="Q120" i="18"/>
  <c r="R120" i="18" s="1"/>
  <c r="Q144" i="18"/>
  <c r="R144" i="18" s="1"/>
  <c r="T144" i="18"/>
  <c r="Q155" i="18"/>
  <c r="R155" i="18" s="1"/>
  <c r="Q160" i="18"/>
  <c r="R160" i="18" s="1"/>
  <c r="T160" i="18"/>
  <c r="Q162" i="18"/>
  <c r="T162" i="18"/>
  <c r="Q164" i="18"/>
  <c r="R164" i="18" s="1"/>
  <c r="T164" i="18"/>
  <c r="S12" i="18"/>
  <c r="Q76" i="18"/>
  <c r="R76" i="18" s="1"/>
  <c r="T77" i="18"/>
  <c r="Q80" i="18"/>
  <c r="Q81" i="18"/>
  <c r="R81" i="18" s="1"/>
  <c r="Q83" i="18"/>
  <c r="Q87" i="18"/>
  <c r="Q89" i="18"/>
  <c r="T90" i="18"/>
  <c r="T91" i="18"/>
  <c r="Q94" i="18"/>
  <c r="Q96" i="18"/>
  <c r="Q100" i="18"/>
  <c r="Q102" i="18"/>
  <c r="Q104" i="18"/>
  <c r="T105" i="18"/>
  <c r="Q108" i="18"/>
  <c r="T109" i="18"/>
  <c r="Q111" i="18"/>
  <c r="R111" i="18" s="1"/>
  <c r="Q117" i="18"/>
  <c r="T118" i="18"/>
  <c r="T119" i="18"/>
  <c r="T120" i="18"/>
  <c r="Q123" i="18"/>
  <c r="T124" i="18"/>
  <c r="Q126" i="18"/>
  <c r="R126" i="18" s="1"/>
  <c r="Q128" i="18"/>
  <c r="R128" i="18" s="1"/>
  <c r="Q130" i="18"/>
  <c r="Q132" i="18"/>
  <c r="Q134" i="18"/>
  <c r="Q136" i="18"/>
  <c r="Q138" i="18"/>
  <c r="R138" i="18" s="1"/>
  <c r="Q140" i="18"/>
  <c r="R140" i="18" s="1"/>
  <c r="Q142" i="18"/>
  <c r="Q147" i="18"/>
  <c r="R147" i="18" s="1"/>
  <c r="Q148" i="18"/>
  <c r="Q149" i="18"/>
  <c r="Q150" i="18"/>
  <c r="Q151" i="18"/>
  <c r="Q152" i="18"/>
  <c r="Q153" i="18"/>
  <c r="Q154" i="18"/>
  <c r="T155" i="18"/>
  <c r="Q156" i="18"/>
  <c r="Q158" i="18"/>
  <c r="Q166" i="18"/>
  <c r="Q167" i="18"/>
  <c r="Q168" i="18"/>
  <c r="R168" i="18" s="1"/>
  <c r="Q169" i="18"/>
  <c r="R169" i="18" s="1"/>
  <c r="Q170" i="18"/>
  <c r="R170" i="18" s="1"/>
  <c r="Q172" i="18"/>
  <c r="Q175" i="18"/>
  <c r="R175" i="18" s="1"/>
  <c r="Q177" i="18"/>
  <c r="Q179" i="18"/>
  <c r="R179" i="18" s="1"/>
  <c r="Q181" i="18"/>
  <c r="R181" i="18" s="1"/>
  <c r="Q189" i="18"/>
  <c r="Q192" i="18"/>
  <c r="Q194" i="18"/>
  <c r="Q196" i="18"/>
  <c r="Q198" i="18"/>
  <c r="R198" i="18" s="1"/>
  <c r="Q200" i="18"/>
  <c r="R200" i="18" s="1"/>
  <c r="Q202" i="18"/>
  <c r="R202" i="18" s="1"/>
  <c r="Q205" i="18"/>
  <c r="Q207" i="18"/>
  <c r="Q209" i="18"/>
  <c r="Q210" i="18"/>
  <c r="Q212" i="18"/>
  <c r="Q214" i="18"/>
  <c r="Q217" i="18"/>
  <c r="Q77" i="18"/>
  <c r="R77" i="18" s="1"/>
  <c r="Q78" i="18"/>
  <c r="R78" i="18" s="1"/>
  <c r="Q85" i="18"/>
  <c r="Q86" i="18"/>
  <c r="Q88" i="18"/>
  <c r="Q92" i="18"/>
  <c r="Q95" i="18"/>
  <c r="Q97" i="18"/>
  <c r="Q101" i="18"/>
  <c r="Q103" i="18"/>
  <c r="Q106" i="18"/>
  <c r="Q110" i="18"/>
  <c r="Q112" i="18"/>
  <c r="R112" i="18" s="1"/>
  <c r="Q121" i="18"/>
  <c r="Q125" i="18"/>
  <c r="Q127" i="18"/>
  <c r="Q129" i="18"/>
  <c r="R129" i="18" s="1"/>
  <c r="Q131" i="18"/>
  <c r="R131" i="18" s="1"/>
  <c r="Q133" i="18"/>
  <c r="R133" i="18" s="1"/>
  <c r="Q135" i="18"/>
  <c r="R135" i="18" s="1"/>
  <c r="Q137" i="18"/>
  <c r="R137" i="18" s="1"/>
  <c r="Q139" i="18"/>
  <c r="Q141" i="18"/>
  <c r="R141" i="18" s="1"/>
  <c r="Q143" i="18"/>
  <c r="Q146" i="18"/>
  <c r="Q157" i="18"/>
  <c r="R157" i="18" s="1"/>
  <c r="Q159" i="18"/>
  <c r="Q171" i="18"/>
  <c r="Q174" i="18"/>
  <c r="Q176" i="18"/>
  <c r="Q178" i="18"/>
  <c r="R178" i="18" s="1"/>
  <c r="Q180" i="18"/>
  <c r="R180" i="18" s="1"/>
  <c r="Q182" i="18"/>
  <c r="Q183" i="18"/>
  <c r="Q184" i="18"/>
  <c r="Q185" i="18"/>
  <c r="Q186" i="18"/>
  <c r="Q187" i="18"/>
  <c r="R187" i="18" s="1"/>
  <c r="Q191" i="18"/>
  <c r="Q193" i="18"/>
  <c r="Q195" i="18"/>
  <c r="Q197" i="18"/>
  <c r="Q199" i="18"/>
  <c r="R199" i="18" s="1"/>
  <c r="Q201" i="18"/>
  <c r="R201" i="18" s="1"/>
  <c r="Q203" i="18"/>
  <c r="R203" i="18" s="1"/>
  <c r="Q204" i="18"/>
  <c r="Q206" i="18"/>
  <c r="Q208" i="18"/>
  <c r="Q211" i="18"/>
  <c r="Q213" i="18"/>
  <c r="Q215" i="18"/>
  <c r="Q216" i="18"/>
  <c r="P193" i="10"/>
  <c r="P218" i="10"/>
  <c r="P216" i="10"/>
  <c r="P215" i="10"/>
  <c r="P214" i="10"/>
  <c r="P213" i="10"/>
  <c r="P212" i="10"/>
  <c r="P210" i="10"/>
  <c r="P209" i="10"/>
  <c r="P208" i="10"/>
  <c r="P207" i="10"/>
  <c r="P206" i="10"/>
  <c r="P204" i="10"/>
  <c r="P203" i="10"/>
  <c r="P202" i="10"/>
  <c r="P201" i="10"/>
  <c r="P200" i="10"/>
  <c r="P199" i="10"/>
  <c r="P198" i="10"/>
  <c r="P197" i="10"/>
  <c r="P196" i="10"/>
  <c r="P195" i="10"/>
  <c r="P194" i="10"/>
  <c r="P192" i="10"/>
  <c r="P191" i="10"/>
  <c r="P190" i="10"/>
  <c r="P189" i="10"/>
  <c r="P171" i="10"/>
  <c r="P169" i="10"/>
  <c r="P166" i="10"/>
  <c r="P165" i="10"/>
  <c r="P164" i="10"/>
  <c r="P163" i="10"/>
  <c r="S218" i="18" l="1"/>
  <c r="F227" i="18" s="1"/>
  <c r="R218" i="18"/>
  <c r="F230" i="18" s="1"/>
  <c r="Q218" i="18"/>
  <c r="P162" i="10"/>
  <c r="P161" i="10"/>
  <c r="P158" i="10"/>
  <c r="P155" i="10"/>
  <c r="P147" i="10"/>
  <c r="P125" i="10"/>
  <c r="P124" i="10"/>
  <c r="P123" i="10"/>
  <c r="P122" i="10"/>
  <c r="P121" i="10"/>
  <c r="P120" i="10"/>
  <c r="P119" i="10"/>
  <c r="P118" i="10"/>
  <c r="P117" i="10"/>
  <c r="P116" i="10"/>
  <c r="P114" i="10"/>
  <c r="P113" i="10"/>
  <c r="P112" i="10"/>
  <c r="P111" i="10"/>
  <c r="P110" i="10"/>
  <c r="P109" i="10"/>
  <c r="P108" i="10"/>
  <c r="P107" i="10"/>
  <c r="P106" i="10"/>
  <c r="P105" i="10"/>
  <c r="P80" i="10"/>
  <c r="P172" i="10"/>
  <c r="F229" i="18" l="1"/>
  <c r="P174" i="10"/>
  <c r="P173" i="10"/>
  <c r="P127" i="10"/>
  <c r="P126" i="10"/>
  <c r="P104" i="10"/>
  <c r="P103" i="10"/>
  <c r="P102" i="10"/>
  <c r="P101" i="10"/>
  <c r="P100" i="10"/>
  <c r="P99" i="10"/>
  <c r="P98" i="10"/>
  <c r="P97" i="10"/>
  <c r="P96" i="10"/>
  <c r="P95" i="10"/>
  <c r="P94" i="10"/>
  <c r="P93" i="10"/>
  <c r="P92" i="10"/>
  <c r="P91" i="10"/>
  <c r="P90" i="10"/>
  <c r="P89" i="10"/>
  <c r="P88" i="10"/>
  <c r="P81" i="10" l="1"/>
  <c r="P87" i="10"/>
  <c r="P86" i="10"/>
  <c r="P85" i="10"/>
  <c r="F231" i="10" l="1"/>
  <c r="F230" i="10"/>
  <c r="F229" i="10"/>
  <c r="F228" i="10"/>
  <c r="N75" i="10" l="1"/>
  <c r="N74" i="10"/>
  <c r="N73" i="10"/>
  <c r="N72" i="10"/>
  <c r="N71" i="10"/>
  <c r="N70" i="10"/>
  <c r="N69" i="10"/>
  <c r="N68" i="10"/>
  <c r="N67" i="10"/>
  <c r="N66" i="10"/>
  <c r="N65" i="10"/>
  <c r="N64" i="10"/>
  <c r="N63" i="10"/>
  <c r="N62" i="10"/>
  <c r="N61" i="10"/>
  <c r="N60" i="10"/>
  <c r="N59" i="10"/>
  <c r="N58" i="10"/>
  <c r="N57" i="10"/>
  <c r="N56" i="10"/>
  <c r="N55" i="10"/>
  <c r="P157" i="10"/>
  <c r="P177" i="10" l="1"/>
  <c r="P176" i="10"/>
  <c r="P175" i="10"/>
  <c r="R218" i="10" l="1"/>
  <c r="R217" i="10"/>
  <c r="R216" i="10"/>
  <c r="R215" i="10"/>
  <c r="R214" i="10"/>
  <c r="R213" i="10"/>
  <c r="R212" i="10"/>
  <c r="R211" i="10"/>
  <c r="R210" i="10"/>
  <c r="R209" i="10"/>
  <c r="R208" i="10"/>
  <c r="R207" i="10"/>
  <c r="R206" i="10"/>
  <c r="R205" i="10"/>
  <c r="R198" i="10"/>
  <c r="R197" i="10"/>
  <c r="R196" i="10"/>
  <c r="R195" i="10"/>
  <c r="R194" i="10"/>
  <c r="R193" i="10"/>
  <c r="R192" i="10"/>
  <c r="T191" i="10"/>
  <c r="R191" i="10"/>
  <c r="Q191" i="10"/>
  <c r="R190" i="10"/>
  <c r="T189" i="10"/>
  <c r="R189" i="10"/>
  <c r="Q189" i="10"/>
  <c r="P182" i="10" l="1"/>
  <c r="P181" i="10"/>
  <c r="P180" i="10"/>
  <c r="P179" i="10"/>
  <c r="P178" i="10"/>
  <c r="P142" i="10"/>
  <c r="P141" i="10"/>
  <c r="P140" i="10"/>
  <c r="P139" i="10"/>
  <c r="P138" i="10"/>
  <c r="P137" i="10"/>
  <c r="P136" i="10"/>
  <c r="P135" i="10"/>
  <c r="P134" i="10"/>
  <c r="P133" i="10"/>
  <c r="P132" i="10"/>
  <c r="P131" i="10"/>
  <c r="P130" i="10"/>
  <c r="P129" i="10"/>
  <c r="P128" i="10"/>
  <c r="R132" i="10"/>
  <c r="R134" i="10"/>
  <c r="P160" i="10" l="1"/>
  <c r="P159" i="10"/>
  <c r="P146" i="10"/>
  <c r="P145" i="10"/>
  <c r="P144" i="10"/>
  <c r="P143" i="10"/>
  <c r="P79" i="10"/>
  <c r="P78" i="10"/>
  <c r="P77" i="10"/>
  <c r="P76" i="10"/>
  <c r="N218" i="10"/>
  <c r="N217" i="10"/>
  <c r="K217" i="10"/>
  <c r="P217" i="10" s="1"/>
  <c r="N216" i="10"/>
  <c r="N215" i="10"/>
  <c r="N214" i="10"/>
  <c r="N213" i="10"/>
  <c r="N212" i="10"/>
  <c r="N211" i="10"/>
  <c r="K211" i="10"/>
  <c r="P211" i="10" s="1"/>
  <c r="N210" i="10"/>
  <c r="N209" i="10"/>
  <c r="N208" i="10"/>
  <c r="N207" i="10"/>
  <c r="N206" i="10"/>
  <c r="N205" i="10"/>
  <c r="T205" i="10" s="1"/>
  <c r="K205" i="10"/>
  <c r="P205" i="10" s="1"/>
  <c r="N204" i="10"/>
  <c r="N203" i="10"/>
  <c r="N202" i="10"/>
  <c r="N201" i="10"/>
  <c r="N200" i="10"/>
  <c r="N199" i="10"/>
  <c r="N198" i="10"/>
  <c r="N197" i="10"/>
  <c r="N196" i="10"/>
  <c r="N195" i="10"/>
  <c r="N194" i="10"/>
  <c r="N193" i="10"/>
  <c r="N192" i="10"/>
  <c r="N190" i="10"/>
  <c r="Q205" i="10" l="1"/>
  <c r="T194" i="10"/>
  <c r="Q194" i="10"/>
  <c r="T190" i="10"/>
  <c r="Q190" i="10"/>
  <c r="T193" i="10"/>
  <c r="Q193" i="10"/>
  <c r="T195" i="10"/>
  <c r="Q195" i="10"/>
  <c r="T197" i="10"/>
  <c r="Q197" i="10"/>
  <c r="T199" i="10"/>
  <c r="Q199" i="10"/>
  <c r="R199" i="10" s="1"/>
  <c r="T201" i="10"/>
  <c r="Q201" i="10"/>
  <c r="R201" i="10" s="1"/>
  <c r="T203" i="10"/>
  <c r="Q203" i="10"/>
  <c r="R203" i="10" s="1"/>
  <c r="T206" i="10"/>
  <c r="Q206" i="10"/>
  <c r="T208" i="10"/>
  <c r="Q208" i="10"/>
  <c r="T210" i="10"/>
  <c r="Q210" i="10"/>
  <c r="T211" i="10"/>
  <c r="Q211" i="10"/>
  <c r="T213" i="10"/>
  <c r="Q213" i="10"/>
  <c r="T215" i="10"/>
  <c r="Q215" i="10"/>
  <c r="T218" i="10"/>
  <c r="Q218" i="10"/>
  <c r="T192" i="10"/>
  <c r="Q192" i="10"/>
  <c r="T196" i="10"/>
  <c r="Q196" i="10"/>
  <c r="T198" i="10"/>
  <c r="Q198" i="10"/>
  <c r="T200" i="10"/>
  <c r="Q200" i="10"/>
  <c r="R200" i="10" s="1"/>
  <c r="T202" i="10"/>
  <c r="Q202" i="10"/>
  <c r="R202" i="10" s="1"/>
  <c r="T204" i="10"/>
  <c r="Q204" i="10"/>
  <c r="R204" i="10" s="1"/>
  <c r="T207" i="10"/>
  <c r="Q207" i="10"/>
  <c r="T209" i="10"/>
  <c r="Q209" i="10"/>
  <c r="T212" i="10"/>
  <c r="Q212" i="10"/>
  <c r="T214" i="10"/>
  <c r="Q214" i="10"/>
  <c r="T216" i="10"/>
  <c r="Q216" i="10"/>
  <c r="T217" i="10"/>
  <c r="Q217" i="10"/>
  <c r="R186" i="10"/>
  <c r="R185" i="10"/>
  <c r="R184" i="10"/>
  <c r="R183" i="10"/>
  <c r="R182" i="10"/>
  <c r="R177" i="10"/>
  <c r="R176" i="10"/>
  <c r="R174" i="10"/>
  <c r="R173" i="10"/>
  <c r="R172" i="10"/>
  <c r="R167" i="10"/>
  <c r="R159" i="10"/>
  <c r="R158" i="10"/>
  <c r="R154" i="10"/>
  <c r="R152" i="10"/>
  <c r="R148" i="10"/>
  <c r="R146" i="10"/>
  <c r="R143" i="10"/>
  <c r="R142" i="10"/>
  <c r="R139" i="10"/>
  <c r="R136" i="10"/>
  <c r="R127" i="10"/>
  <c r="R125" i="10"/>
  <c r="R123" i="10"/>
  <c r="R121" i="10"/>
  <c r="R117" i="10"/>
  <c r="R115" i="10"/>
  <c r="R110" i="10"/>
  <c r="R108" i="10"/>
  <c r="R106" i="10"/>
  <c r="R104" i="10"/>
  <c r="R103" i="10"/>
  <c r="R102" i="10"/>
  <c r="R101" i="10"/>
  <c r="R100" i="10"/>
  <c r="R97" i="10"/>
  <c r="R96" i="10"/>
  <c r="R95" i="10"/>
  <c r="R94" i="10"/>
  <c r="R92" i="10"/>
  <c r="R89" i="10"/>
  <c r="R88" i="10"/>
  <c r="R87" i="10"/>
  <c r="R86" i="10"/>
  <c r="R85" i="10"/>
  <c r="R84" i="10"/>
  <c r="R83" i="10"/>
  <c r="R82" i="10"/>
  <c r="R80" i="10"/>
  <c r="Q145" i="10"/>
  <c r="N88" i="10" l="1"/>
  <c r="Q88" i="10" s="1"/>
  <c r="P12" i="10"/>
  <c r="P13" i="10"/>
  <c r="P14" i="10"/>
  <c r="P15" i="10"/>
  <c r="P16" i="10"/>
  <c r="P17" i="10"/>
  <c r="P18" i="10"/>
  <c r="P19" i="10"/>
  <c r="P20" i="10"/>
  <c r="P21" i="10"/>
  <c r="P22" i="10"/>
  <c r="P23" i="10"/>
  <c r="P24" i="10"/>
  <c r="P25" i="10"/>
  <c r="P26" i="10"/>
  <c r="P27" i="10"/>
  <c r="P28" i="10"/>
  <c r="P29" i="10"/>
  <c r="P30" i="10"/>
  <c r="P31" i="10"/>
  <c r="P32" i="10"/>
  <c r="P33" i="10"/>
  <c r="P34" i="10"/>
  <c r="P35" i="10"/>
  <c r="P36" i="10"/>
  <c r="P37" i="10"/>
  <c r="P38" i="10"/>
  <c r="P39" i="10"/>
  <c r="P40" i="10"/>
  <c r="P41" i="10"/>
  <c r="P42" i="10"/>
  <c r="P43" i="10"/>
  <c r="P44" i="10"/>
  <c r="P45" i="10"/>
  <c r="P46" i="10"/>
  <c r="P47" i="10"/>
  <c r="P48" i="10"/>
  <c r="P49" i="10"/>
  <c r="P50" i="10"/>
  <c r="P51" i="10"/>
  <c r="P52" i="10"/>
  <c r="P53" i="10"/>
  <c r="P54" i="10"/>
  <c r="P55" i="10"/>
  <c r="P56" i="10"/>
  <c r="P57" i="10"/>
  <c r="P58" i="10"/>
  <c r="P59" i="10"/>
  <c r="P60" i="10"/>
  <c r="P61" i="10"/>
  <c r="P62" i="10"/>
  <c r="P63" i="10"/>
  <c r="P64" i="10"/>
  <c r="P65" i="10"/>
  <c r="P75" i="10"/>
  <c r="P74" i="10"/>
  <c r="P73" i="10"/>
  <c r="P72" i="10"/>
  <c r="P71" i="10"/>
  <c r="P70" i="10"/>
  <c r="P69" i="10"/>
  <c r="P68" i="10"/>
  <c r="P66" i="10"/>
  <c r="Q55" i="10"/>
  <c r="R55" i="10" s="1"/>
  <c r="N54" i="10"/>
  <c r="N53" i="10"/>
  <c r="Q53" i="10" s="1"/>
  <c r="R53" i="10" s="1"/>
  <c r="N52" i="10"/>
  <c r="N51" i="10"/>
  <c r="Q51" i="10" s="1"/>
  <c r="R51" i="10" s="1"/>
  <c r="N50" i="10"/>
  <c r="N49" i="10"/>
  <c r="Q49" i="10" s="1"/>
  <c r="R49" i="10" s="1"/>
  <c r="N48" i="10"/>
  <c r="N47" i="10"/>
  <c r="Q47" i="10" s="1"/>
  <c r="R47" i="10" s="1"/>
  <c r="N46" i="10"/>
  <c r="N45" i="10"/>
  <c r="Q45" i="10" s="1"/>
  <c r="R45" i="10" s="1"/>
  <c r="N44" i="10"/>
  <c r="N43" i="10"/>
  <c r="Q43" i="10" s="1"/>
  <c r="R43" i="10" s="1"/>
  <c r="N42" i="10"/>
  <c r="N41" i="10"/>
  <c r="Q41" i="10" s="1"/>
  <c r="R41" i="10" s="1"/>
  <c r="N40" i="10"/>
  <c r="N39" i="10"/>
  <c r="Q39" i="10" s="1"/>
  <c r="R39" i="10" s="1"/>
  <c r="N38" i="10"/>
  <c r="N37" i="10"/>
  <c r="Q37" i="10" s="1"/>
  <c r="R37" i="10" s="1"/>
  <c r="N36" i="10"/>
  <c r="N35" i="10"/>
  <c r="Q35" i="10" s="1"/>
  <c r="R35" i="10" s="1"/>
  <c r="N34" i="10"/>
  <c r="N33" i="10"/>
  <c r="Q33" i="10" s="1"/>
  <c r="R33" i="10" s="1"/>
  <c r="N32" i="10"/>
  <c r="N31" i="10"/>
  <c r="Q31" i="10" s="1"/>
  <c r="R31" i="10" s="1"/>
  <c r="N30" i="10"/>
  <c r="N29" i="10"/>
  <c r="Q29" i="10" s="1"/>
  <c r="R29" i="10" s="1"/>
  <c r="N28" i="10"/>
  <c r="N27" i="10"/>
  <c r="Q27" i="10" s="1"/>
  <c r="R27" i="10" s="1"/>
  <c r="N26" i="10"/>
  <c r="N25" i="10"/>
  <c r="Q25" i="10" s="1"/>
  <c r="R25" i="10" s="1"/>
  <c r="N24" i="10"/>
  <c r="N23" i="10"/>
  <c r="Q23" i="10" s="1"/>
  <c r="R23" i="10" s="1"/>
  <c r="N22" i="10"/>
  <c r="N21" i="10"/>
  <c r="Q21" i="10" s="1"/>
  <c r="R21" i="10" s="1"/>
  <c r="N20" i="10"/>
  <c r="N19" i="10"/>
  <c r="Q19" i="10" s="1"/>
  <c r="R19" i="10" s="1"/>
  <c r="N18" i="10"/>
  <c r="N17" i="10"/>
  <c r="Q17" i="10" s="1"/>
  <c r="R17" i="10" s="1"/>
  <c r="N16" i="10"/>
  <c r="Q16" i="10" s="1"/>
  <c r="R16" i="10" s="1"/>
  <c r="N15" i="10"/>
  <c r="Q15" i="10" s="1"/>
  <c r="R15" i="10" s="1"/>
  <c r="N14" i="10"/>
  <c r="N13" i="10"/>
  <c r="Q13" i="10" s="1"/>
  <c r="R13" i="10" s="1"/>
  <c r="N12" i="10"/>
  <c r="S12" i="10" s="1"/>
  <c r="Q14" i="10" l="1"/>
  <c r="R14" i="10" s="1"/>
  <c r="Q12" i="10"/>
  <c r="R12" i="10" s="1"/>
  <c r="Q18" i="10"/>
  <c r="R18" i="10" s="1"/>
  <c r="Q20" i="10"/>
  <c r="R20" i="10" s="1"/>
  <c r="Q24" i="10"/>
  <c r="R24" i="10" s="1"/>
  <c r="Q26" i="10"/>
  <c r="R26" i="10" s="1"/>
  <c r="Q28" i="10"/>
  <c r="R28" i="10" s="1"/>
  <c r="Q30" i="10"/>
  <c r="R30" i="10" s="1"/>
  <c r="Q32" i="10"/>
  <c r="R32" i="10" s="1"/>
  <c r="Q34" i="10"/>
  <c r="R34" i="10" s="1"/>
  <c r="Q36" i="10"/>
  <c r="R36" i="10" s="1"/>
  <c r="Q38" i="10"/>
  <c r="R38" i="10" s="1"/>
  <c r="Q40" i="10"/>
  <c r="R40" i="10" s="1"/>
  <c r="Q42" i="10"/>
  <c r="R42" i="10" s="1"/>
  <c r="Q44" i="10"/>
  <c r="R44" i="10" s="1"/>
  <c r="Q46" i="10"/>
  <c r="R46" i="10" s="1"/>
  <c r="Q48" i="10"/>
  <c r="R48" i="10" s="1"/>
  <c r="Q50" i="10"/>
  <c r="R50" i="10" s="1"/>
  <c r="Q52" i="10"/>
  <c r="R52" i="10" s="1"/>
  <c r="Q54" i="10"/>
  <c r="R54" i="10" s="1"/>
  <c r="Q56" i="10"/>
  <c r="R56" i="10" s="1"/>
  <c r="Q58" i="10"/>
  <c r="R58" i="10" s="1"/>
  <c r="Q60" i="10"/>
  <c r="R60" i="10" s="1"/>
  <c r="Q62" i="10"/>
  <c r="R62" i="10" s="1"/>
  <c r="Q64" i="10"/>
  <c r="R64" i="10" s="1"/>
  <c r="Q57" i="10"/>
  <c r="R57" i="10" s="1"/>
  <c r="Q59" i="10"/>
  <c r="R59" i="10" s="1"/>
  <c r="Q61" i="10"/>
  <c r="R61" i="10" s="1"/>
  <c r="Q63" i="10"/>
  <c r="R63" i="10" s="1"/>
  <c r="Q65" i="10"/>
  <c r="R65" i="10" s="1"/>
  <c r="Q74" i="10"/>
  <c r="R74" i="10" s="1"/>
  <c r="Q75" i="10"/>
  <c r="R75" i="10" s="1"/>
  <c r="Q70" i="10"/>
  <c r="R70" i="10" s="1"/>
  <c r="Q68" i="10"/>
  <c r="R68" i="10" s="1"/>
  <c r="Q69" i="10"/>
  <c r="R69" i="10" s="1"/>
  <c r="Q71" i="10"/>
  <c r="R71" i="10" s="1"/>
  <c r="Q72" i="10"/>
  <c r="R72" i="10" s="1"/>
  <c r="Q73" i="10"/>
  <c r="R73" i="10" s="1"/>
  <c r="Q66" i="10"/>
  <c r="R66" i="10" s="1"/>
  <c r="Q67" i="10"/>
  <c r="R67" i="10" s="1"/>
  <c r="Q22" i="10"/>
  <c r="R22" i="10" s="1"/>
  <c r="M122" i="16" l="1"/>
  <c r="O121" i="16"/>
  <c r="M121" i="16"/>
  <c r="O120" i="16"/>
  <c r="M120" i="16"/>
  <c r="M119" i="16"/>
  <c r="M118" i="16"/>
  <c r="O117" i="16"/>
  <c r="M117" i="16"/>
  <c r="O116" i="16"/>
  <c r="M116" i="16"/>
  <c r="O115" i="16"/>
  <c r="M115" i="16"/>
  <c r="O114" i="16"/>
  <c r="M114" i="16"/>
  <c r="O113" i="16"/>
  <c r="M113" i="16"/>
  <c r="O112" i="16"/>
  <c r="M112" i="16"/>
  <c r="M111" i="16"/>
  <c r="M110" i="16"/>
  <c r="M109" i="16"/>
  <c r="O108" i="16"/>
  <c r="M108" i="16"/>
  <c r="O107" i="16"/>
  <c r="M107" i="16"/>
  <c r="O106" i="16"/>
  <c r="M106" i="16"/>
  <c r="O105" i="16"/>
  <c r="M105" i="16"/>
  <c r="O104" i="16"/>
  <c r="M104" i="16"/>
  <c r="O103" i="16"/>
  <c r="M103" i="16"/>
  <c r="O102" i="16"/>
  <c r="M102" i="16"/>
  <c r="O101" i="16"/>
  <c r="M101" i="16"/>
  <c r="O100" i="16"/>
  <c r="M100" i="16"/>
  <c r="O99" i="16"/>
  <c r="M99" i="16"/>
  <c r="O98" i="16"/>
  <c r="M98" i="16"/>
  <c r="O97" i="16"/>
  <c r="M97" i="16"/>
  <c r="O96" i="16"/>
  <c r="M96" i="16"/>
  <c r="O95" i="16"/>
  <c r="M95" i="16"/>
  <c r="O94" i="16"/>
  <c r="M94" i="16"/>
  <c r="O93" i="16"/>
  <c r="M93" i="16"/>
  <c r="O92" i="16"/>
  <c r="M92" i="16"/>
  <c r="O91" i="16"/>
  <c r="M91" i="16"/>
  <c r="O90" i="16"/>
  <c r="M90" i="16"/>
  <c r="O89" i="16"/>
  <c r="M89" i="16"/>
  <c r="O88" i="16"/>
  <c r="M88" i="16"/>
  <c r="N87" i="16" l="1"/>
  <c r="O86" i="16"/>
  <c r="M86" i="16"/>
  <c r="O85" i="16"/>
  <c r="M85" i="16"/>
  <c r="O84" i="16"/>
  <c r="M84" i="16"/>
  <c r="O83" i="16"/>
  <c r="M83" i="16"/>
  <c r="O82" i="16"/>
  <c r="M82" i="16"/>
  <c r="O81" i="16"/>
  <c r="M81" i="16"/>
  <c r="O80" i="16"/>
  <c r="O79" i="16"/>
  <c r="M79" i="16"/>
  <c r="O78" i="16"/>
  <c r="M78" i="16"/>
  <c r="O77" i="16"/>
  <c r="M77" i="16"/>
  <c r="O76" i="16"/>
  <c r="M76" i="16"/>
  <c r="O75" i="16"/>
  <c r="M75" i="16"/>
  <c r="O74" i="16"/>
  <c r="M74" i="16"/>
  <c r="O73" i="16"/>
  <c r="M73" i="16"/>
  <c r="O72" i="16"/>
  <c r="M72" i="16"/>
  <c r="O71" i="16"/>
  <c r="M71" i="16"/>
  <c r="O70" i="16"/>
  <c r="M70" i="16"/>
  <c r="O69" i="16"/>
  <c r="M69" i="16"/>
  <c r="O68" i="16"/>
  <c r="M68" i="16"/>
  <c r="O67" i="16"/>
  <c r="M67" i="16"/>
  <c r="O66" i="16"/>
  <c r="M66" i="16"/>
  <c r="O65" i="16"/>
  <c r="M65" i="16"/>
  <c r="O64" i="16"/>
  <c r="M64" i="16"/>
  <c r="O63" i="16"/>
  <c r="M63" i="16"/>
  <c r="O62" i="16"/>
  <c r="M62" i="16"/>
  <c r="O61" i="16"/>
  <c r="M61" i="16"/>
  <c r="M60" i="16"/>
  <c r="M59" i="16"/>
  <c r="M58" i="16"/>
  <c r="M57" i="16"/>
  <c r="M56" i="16"/>
  <c r="M55" i="16"/>
  <c r="M54" i="16"/>
  <c r="M53" i="16"/>
  <c r="M52" i="16"/>
  <c r="M51" i="16"/>
  <c r="M50" i="16"/>
  <c r="M49" i="16"/>
  <c r="M48" i="16"/>
  <c r="M47" i="16"/>
  <c r="M46" i="16"/>
  <c r="M45" i="16"/>
  <c r="M44" i="16"/>
  <c r="M43" i="16"/>
  <c r="M42" i="16"/>
  <c r="M41" i="16"/>
  <c r="M40" i="16"/>
  <c r="M39" i="16"/>
  <c r="M38" i="16"/>
  <c r="M37" i="16"/>
  <c r="M36" i="16"/>
  <c r="M35" i="16"/>
  <c r="M34" i="16"/>
  <c r="M33" i="16"/>
  <c r="M32" i="16"/>
  <c r="M31" i="16"/>
  <c r="M30" i="16"/>
  <c r="M29" i="16"/>
  <c r="M28" i="16"/>
  <c r="M27" i="16"/>
  <c r="M26" i="16"/>
  <c r="M25" i="16"/>
  <c r="M24" i="16"/>
  <c r="M23" i="16"/>
  <c r="M22" i="16"/>
  <c r="M21" i="16"/>
  <c r="M20" i="16"/>
  <c r="M19" i="16"/>
  <c r="M18" i="16"/>
  <c r="M17" i="16"/>
  <c r="M16" i="16"/>
  <c r="M15" i="16"/>
  <c r="M14" i="16"/>
  <c r="M13" i="16"/>
  <c r="M12" i="16"/>
  <c r="M11" i="16"/>
  <c r="N187" i="10" l="1"/>
  <c r="N186" i="10"/>
  <c r="N185" i="10"/>
  <c r="N184" i="10"/>
  <c r="N183" i="10"/>
  <c r="N182" i="10"/>
  <c r="N181" i="10"/>
  <c r="N180" i="10"/>
  <c r="N179" i="10"/>
  <c r="N178" i="10"/>
  <c r="N177" i="10"/>
  <c r="N176" i="10"/>
  <c r="N175" i="10"/>
  <c r="N174" i="10"/>
  <c r="N173" i="10"/>
  <c r="T173" i="10" s="1"/>
  <c r="N172" i="10"/>
  <c r="N171" i="10"/>
  <c r="N170" i="10"/>
  <c r="N169" i="10"/>
  <c r="N168" i="10"/>
  <c r="N167" i="10"/>
  <c r="N166" i="10"/>
  <c r="N165" i="10"/>
  <c r="N164" i="10"/>
  <c r="N163" i="10"/>
  <c r="N162" i="10"/>
  <c r="N161" i="10"/>
  <c r="N160" i="10"/>
  <c r="N159" i="10"/>
  <c r="N158" i="10"/>
  <c r="N157" i="10"/>
  <c r="Q157" i="10" s="1"/>
  <c r="N156" i="10"/>
  <c r="N155" i="10"/>
  <c r="N154" i="10"/>
  <c r="N153" i="10"/>
  <c r="N152" i="10"/>
  <c r="N151" i="10"/>
  <c r="T153" i="10" l="1"/>
  <c r="Q153" i="10"/>
  <c r="R153" i="10" s="1"/>
  <c r="T157" i="10"/>
  <c r="R157" i="10"/>
  <c r="T159" i="10"/>
  <c r="Q159" i="10"/>
  <c r="T161" i="10"/>
  <c r="Q161" i="10"/>
  <c r="T163" i="10"/>
  <c r="Q163" i="10"/>
  <c r="T165" i="10"/>
  <c r="Q165" i="10"/>
  <c r="T167" i="10"/>
  <c r="Q167" i="10"/>
  <c r="T169" i="10"/>
  <c r="Q169" i="10"/>
  <c r="R169" i="10" s="1"/>
  <c r="T171" i="10"/>
  <c r="Q171" i="10"/>
  <c r="R171" i="10" s="1"/>
  <c r="T175" i="10"/>
  <c r="Q175" i="10"/>
  <c r="R175" i="10" s="1"/>
  <c r="T177" i="10"/>
  <c r="Q177" i="10"/>
  <c r="T179" i="10"/>
  <c r="Q179" i="10"/>
  <c r="R179" i="10" s="1"/>
  <c r="T181" i="10"/>
  <c r="Q181" i="10"/>
  <c r="R181" i="10" s="1"/>
  <c r="T183" i="10"/>
  <c r="Q183" i="10"/>
  <c r="T185" i="10"/>
  <c r="Q185" i="10"/>
  <c r="T187" i="10"/>
  <c r="Q187" i="10"/>
  <c r="R187" i="10" s="1"/>
  <c r="T151" i="10"/>
  <c r="Q151" i="10"/>
  <c r="R151" i="10" s="1"/>
  <c r="T155" i="10"/>
  <c r="Q155" i="10"/>
  <c r="T152" i="10"/>
  <c r="Q152" i="10"/>
  <c r="T154" i="10"/>
  <c r="Q154" i="10"/>
  <c r="T156" i="10"/>
  <c r="Q156" i="10"/>
  <c r="R156" i="10" s="1"/>
  <c r="T158" i="10"/>
  <c r="Q158" i="10"/>
  <c r="T160" i="10"/>
  <c r="Q160" i="10"/>
  <c r="T162" i="10"/>
  <c r="Q162" i="10"/>
  <c r="T164" i="10"/>
  <c r="Q164" i="10"/>
  <c r="T166" i="10"/>
  <c r="Q166" i="10"/>
  <c r="R166" i="10" s="1"/>
  <c r="T168" i="10"/>
  <c r="Q168" i="10"/>
  <c r="T170" i="10"/>
  <c r="Q170" i="10"/>
  <c r="R170" i="10" s="1"/>
  <c r="T172" i="10"/>
  <c r="Q172" i="10"/>
  <c r="T174" i="10"/>
  <c r="Q174" i="10"/>
  <c r="T176" i="10"/>
  <c r="Q176" i="10"/>
  <c r="T178" i="10"/>
  <c r="Q178" i="10"/>
  <c r="R178" i="10" s="1"/>
  <c r="T180" i="10"/>
  <c r="Q180" i="10"/>
  <c r="R180" i="10" s="1"/>
  <c r="T182" i="10"/>
  <c r="Q182" i="10"/>
  <c r="T184" i="10"/>
  <c r="Q184" i="10"/>
  <c r="T186" i="10"/>
  <c r="Q186" i="10"/>
  <c r="N150" i="10"/>
  <c r="N149" i="10"/>
  <c r="N148" i="10"/>
  <c r="N147" i="10"/>
  <c r="N146" i="10"/>
  <c r="T145" i="10"/>
  <c r="N144" i="10"/>
  <c r="N143" i="10"/>
  <c r="N142" i="10"/>
  <c r="N141" i="10"/>
  <c r="N140" i="10"/>
  <c r="T140" i="10" l="1"/>
  <c r="Q140" i="10"/>
  <c r="R140" i="10" s="1"/>
  <c r="T144" i="10"/>
  <c r="Q144" i="10"/>
  <c r="T148" i="10"/>
  <c r="Q148" i="10"/>
  <c r="T150" i="10"/>
  <c r="Q150" i="10"/>
  <c r="R150" i="10" s="1"/>
  <c r="T142" i="10"/>
  <c r="Q142" i="10"/>
  <c r="T146" i="10"/>
  <c r="Q146" i="10"/>
  <c r="T141" i="10"/>
  <c r="Q141" i="10"/>
  <c r="R141" i="10" s="1"/>
  <c r="T143" i="10"/>
  <c r="Q143" i="10"/>
  <c r="T147" i="10"/>
  <c r="Q147" i="10"/>
  <c r="R147" i="10" s="1"/>
  <c r="T149" i="10"/>
  <c r="Q149" i="10"/>
  <c r="R149" i="10" s="1"/>
  <c r="N139" i="10"/>
  <c r="T139" i="10" l="1"/>
  <c r="Q139" i="10"/>
  <c r="N138" i="10"/>
  <c r="N137" i="10"/>
  <c r="N136" i="10"/>
  <c r="N135" i="10"/>
  <c r="N134" i="10"/>
  <c r="N133" i="10"/>
  <c r="N132" i="10"/>
  <c r="N131" i="10"/>
  <c r="N130" i="10"/>
  <c r="N129" i="10"/>
  <c r="T130" i="10" l="1"/>
  <c r="Q130" i="10"/>
  <c r="R130" i="10" s="1"/>
  <c r="Q132" i="10"/>
  <c r="T132" i="10"/>
  <c r="T134" i="10"/>
  <c r="Q134" i="10"/>
  <c r="T129" i="10"/>
  <c r="Q129" i="10"/>
  <c r="R129" i="10" s="1"/>
  <c r="T131" i="10"/>
  <c r="Q131" i="10"/>
  <c r="R131" i="10" s="1"/>
  <c r="T133" i="10"/>
  <c r="Q133" i="10"/>
  <c r="R133" i="10" s="1"/>
  <c r="T136" i="10"/>
  <c r="Q136" i="10"/>
  <c r="T138" i="10"/>
  <c r="Q138" i="10"/>
  <c r="R138" i="10" s="1"/>
  <c r="T135" i="10"/>
  <c r="Q135" i="10"/>
  <c r="R135" i="10" s="1"/>
  <c r="T137" i="10"/>
  <c r="Q137" i="10"/>
  <c r="R137" i="10" s="1"/>
  <c r="N128" i="10"/>
  <c r="N127" i="10"/>
  <c r="N126" i="10"/>
  <c r="N125" i="10"/>
  <c r="N124" i="10"/>
  <c r="N123" i="10"/>
  <c r="N122" i="10"/>
  <c r="N121" i="10"/>
  <c r="N120" i="10"/>
  <c r="N119" i="10"/>
  <c r="N118" i="10"/>
  <c r="N117" i="10"/>
  <c r="N116" i="10"/>
  <c r="N115" i="10"/>
  <c r="N114" i="10"/>
  <c r="N113" i="10"/>
  <c r="N112" i="10"/>
  <c r="N111" i="10"/>
  <c r="N110" i="10"/>
  <c r="N109" i="10"/>
  <c r="N108" i="10"/>
  <c r="N107" i="10"/>
  <c r="N106" i="10"/>
  <c r="T128" i="10" l="1"/>
  <c r="Q128" i="10"/>
  <c r="R128" i="10" s="1"/>
  <c r="T108" i="10"/>
  <c r="Q108" i="10"/>
  <c r="T112" i="10"/>
  <c r="Q112" i="10"/>
  <c r="R112" i="10" s="1"/>
  <c r="T116" i="10"/>
  <c r="Q116" i="10"/>
  <c r="T120" i="10"/>
  <c r="Q120" i="10"/>
  <c r="T122" i="10"/>
  <c r="Q122" i="10"/>
  <c r="T124" i="10"/>
  <c r="Q124" i="10"/>
  <c r="T126" i="10"/>
  <c r="Q126" i="10"/>
  <c r="R126" i="10" s="1"/>
  <c r="T106" i="10"/>
  <c r="Q106" i="10"/>
  <c r="T110" i="10"/>
  <c r="Q110" i="10"/>
  <c r="T114" i="10"/>
  <c r="Q114" i="10"/>
  <c r="T118" i="10"/>
  <c r="Q118" i="10"/>
  <c r="T107" i="10"/>
  <c r="Q107" i="10"/>
  <c r="T109" i="10"/>
  <c r="Q109" i="10"/>
  <c r="T111" i="10"/>
  <c r="Q111" i="10"/>
  <c r="R111" i="10" s="1"/>
  <c r="T113" i="10"/>
  <c r="Q113" i="10"/>
  <c r="T115" i="10"/>
  <c r="Q115" i="10"/>
  <c r="T117" i="10"/>
  <c r="Q117" i="10"/>
  <c r="T119" i="10"/>
  <c r="Q119" i="10"/>
  <c r="T121" i="10"/>
  <c r="Q121" i="10"/>
  <c r="T123" i="10"/>
  <c r="Q123" i="10"/>
  <c r="T125" i="10"/>
  <c r="Q125" i="10"/>
  <c r="T127" i="10"/>
  <c r="Q127" i="10"/>
  <c r="N105" i="10"/>
  <c r="N104" i="10"/>
  <c r="N103" i="10"/>
  <c r="N102" i="10"/>
  <c r="N101" i="10"/>
  <c r="N100" i="10"/>
  <c r="N99" i="10"/>
  <c r="N98" i="10"/>
  <c r="N97" i="10"/>
  <c r="N96" i="10"/>
  <c r="N95" i="10"/>
  <c r="N94" i="10"/>
  <c r="N93" i="10"/>
  <c r="N92" i="10"/>
  <c r="N91" i="10"/>
  <c r="N90" i="10"/>
  <c r="N89" i="10"/>
  <c r="T95" i="10" l="1"/>
  <c r="Q95" i="10"/>
  <c r="T97" i="10"/>
  <c r="Q97" i="10"/>
  <c r="T99" i="10"/>
  <c r="Q99" i="10"/>
  <c r="T101" i="10"/>
  <c r="Q101" i="10"/>
  <c r="T103" i="10"/>
  <c r="Q103" i="10"/>
  <c r="T105" i="10"/>
  <c r="Q105" i="10"/>
  <c r="T89" i="10"/>
  <c r="Q89" i="10"/>
  <c r="T91" i="10"/>
  <c r="Q91" i="10"/>
  <c r="T93" i="10"/>
  <c r="Q93" i="10"/>
  <c r="T90" i="10"/>
  <c r="Q90" i="10"/>
  <c r="T92" i="10"/>
  <c r="Q92" i="10"/>
  <c r="T94" i="10"/>
  <c r="Q94" i="10"/>
  <c r="T96" i="10"/>
  <c r="Q96" i="10"/>
  <c r="T98" i="10"/>
  <c r="Q98" i="10"/>
  <c r="T100" i="10"/>
  <c r="Q100" i="10"/>
  <c r="T102" i="10"/>
  <c r="Q102" i="10"/>
  <c r="T104" i="10"/>
  <c r="Q104" i="10"/>
  <c r="T88" i="10"/>
  <c r="N87" i="10"/>
  <c r="N86" i="10"/>
  <c r="N85" i="10"/>
  <c r="N84" i="10"/>
  <c r="N83" i="10"/>
  <c r="N82" i="10"/>
  <c r="N81" i="10"/>
  <c r="N80" i="10"/>
  <c r="N79" i="10"/>
  <c r="N78" i="10"/>
  <c r="N77" i="10"/>
  <c r="N76" i="10"/>
  <c r="Q76" i="10" s="1"/>
  <c r="R76" i="10" s="1"/>
  <c r="N28" i="13"/>
  <c r="N27" i="13"/>
  <c r="N26" i="13"/>
  <c r="N25" i="13"/>
  <c r="N24" i="13"/>
  <c r="N23" i="13"/>
  <c r="N22" i="13"/>
  <c r="N21" i="13"/>
  <c r="N20" i="13"/>
  <c r="N19" i="13"/>
  <c r="N18" i="13"/>
  <c r="N17" i="13"/>
  <c r="N16" i="13"/>
  <c r="N15" i="13"/>
  <c r="N14" i="13"/>
  <c r="N13" i="13"/>
  <c r="N12" i="13"/>
  <c r="T8" i="13"/>
  <c r="N41" i="9"/>
  <c r="N40" i="9"/>
  <c r="N39" i="9"/>
  <c r="N38" i="9"/>
  <c r="N37" i="9"/>
  <c r="N36" i="9"/>
  <c r="N35" i="9"/>
  <c r="N34" i="9"/>
  <c r="N33" i="9"/>
  <c r="N32" i="9"/>
  <c r="N31" i="9"/>
  <c r="N30" i="9"/>
  <c r="N29" i="9"/>
  <c r="N28" i="9"/>
  <c r="N27" i="9"/>
  <c r="N26" i="9"/>
  <c r="N25" i="9"/>
  <c r="N24" i="9"/>
  <c r="N23" i="9"/>
  <c r="N22" i="9"/>
  <c r="N21" i="9"/>
  <c r="N20" i="9"/>
  <c r="N19" i="9"/>
  <c r="N18" i="9"/>
  <c r="N17" i="9"/>
  <c r="N16" i="9"/>
  <c r="N15" i="9"/>
  <c r="N14" i="9"/>
  <c r="N13" i="9"/>
  <c r="N12" i="9"/>
  <c r="N11" i="9"/>
  <c r="T8" i="9"/>
  <c r="T80" i="10" l="1"/>
  <c r="Q80" i="10"/>
  <c r="T84" i="10"/>
  <c r="Q84" i="10"/>
  <c r="G231" i="10"/>
  <c r="T78" i="10"/>
  <c r="Q78" i="10"/>
  <c r="T82" i="10"/>
  <c r="Q82" i="10"/>
  <c r="T86" i="10"/>
  <c r="Q86" i="10"/>
  <c r="T77" i="10"/>
  <c r="Q77" i="10"/>
  <c r="R77" i="10" s="1"/>
  <c r="T79" i="10"/>
  <c r="Q79" i="10"/>
  <c r="T81" i="10"/>
  <c r="Q81" i="10"/>
  <c r="R81" i="10" s="1"/>
  <c r="T83" i="10"/>
  <c r="Q83" i="10"/>
  <c r="T85" i="10"/>
  <c r="Q85" i="10"/>
  <c r="T87" i="10"/>
  <c r="Q87" i="10"/>
  <c r="T76" i="10"/>
  <c r="S81" i="10"/>
  <c r="N31" i="8"/>
  <c r="N30" i="8"/>
  <c r="N29" i="8"/>
  <c r="N28" i="8"/>
  <c r="N27" i="8"/>
  <c r="N26" i="8"/>
  <c r="N25" i="8"/>
  <c r="N24" i="8"/>
  <c r="N23" i="8"/>
  <c r="N22" i="8"/>
  <c r="N21" i="8"/>
  <c r="N20" i="8"/>
  <c r="N19" i="8"/>
  <c r="N18" i="8"/>
  <c r="N17" i="8"/>
  <c r="N16" i="8"/>
  <c r="N15" i="8"/>
  <c r="N14" i="8"/>
  <c r="N13" i="8"/>
  <c r="N12" i="8"/>
  <c r="N11" i="8"/>
  <c r="T8" i="8"/>
  <c r="N14" i="7"/>
  <c r="N13" i="7"/>
  <c r="N12" i="7"/>
  <c r="N11" i="7"/>
  <c r="T8" i="7"/>
  <c r="N15" i="4"/>
  <c r="N13" i="4"/>
  <c r="N12" i="4"/>
  <c r="N11" i="4"/>
  <c r="T8" i="4"/>
  <c r="N29" i="5" l="1"/>
  <c r="N28" i="5"/>
  <c r="N27" i="5"/>
  <c r="N26" i="5"/>
  <c r="N25" i="5"/>
  <c r="N24" i="5"/>
  <c r="N23" i="5"/>
  <c r="N22" i="5"/>
  <c r="N21" i="5"/>
  <c r="N20" i="5"/>
  <c r="N19" i="5"/>
  <c r="N18" i="5"/>
  <c r="N17" i="5"/>
  <c r="N16" i="5"/>
  <c r="N15" i="5"/>
  <c r="N14" i="5"/>
  <c r="N13" i="5"/>
  <c r="N12" i="5"/>
  <c r="N11" i="5"/>
  <c r="T8" i="5"/>
  <c r="N21" i="1"/>
  <c r="N20" i="1"/>
  <c r="N19" i="1" l="1"/>
  <c r="N18" i="1"/>
  <c r="N17" i="1" l="1"/>
  <c r="N15" i="1"/>
  <c r="N13" i="1"/>
  <c r="N12" i="1"/>
  <c r="N11" i="1"/>
  <c r="T8" i="1"/>
  <c r="N13" i="6"/>
  <c r="N12" i="6"/>
  <c r="N11" i="6"/>
  <c r="T8" i="6"/>
  <c r="S77" i="10"/>
  <c r="S80" i="10"/>
  <c r="S82" i="10"/>
  <c r="S83" i="10"/>
  <c r="S84" i="10"/>
  <c r="S78" i="10" l="1"/>
  <c r="S85" i="10"/>
  <c r="G230" i="10" s="1"/>
</calcChain>
</file>

<file path=xl/comments1.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2.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3.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4.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5.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6.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0" authorId="1" shapeId="0">
      <text>
        <r>
          <rPr>
            <b/>
            <sz val="8"/>
            <color indexed="81"/>
            <rFont val="Tahoma"/>
            <family val="2"/>
          </rPr>
          <t xml:space="preserve">Se consigna el numero de unidades ejecutadas por cada una de las metas 
</t>
        </r>
      </text>
    </comment>
    <comment ref="P10"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7.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0"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0"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0"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0"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0" authorId="1" shapeId="0">
      <text>
        <r>
          <rPr>
            <b/>
            <sz val="8"/>
            <color indexed="81"/>
            <rFont val="Tahoma"/>
            <family val="2"/>
          </rPr>
          <t>Pasos cuantificables que permitan medir el avance y cumplimiento de la acción de mejoramiento.
Sepueden incluir tantas filas como metas sean necesarios.</t>
        </r>
      </text>
    </comment>
    <comment ref="J10"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0" authorId="1" shapeId="0">
      <text>
        <r>
          <rPr>
            <b/>
            <sz val="8"/>
            <color indexed="81"/>
            <rFont val="Tahoma"/>
            <family val="2"/>
          </rPr>
          <t xml:space="preserve">Volumen o tamaño de la meta, establecido en unidades o porcentajes. 
</t>
        </r>
      </text>
    </comment>
    <comment ref="L10" authorId="1" shapeId="0">
      <text>
        <r>
          <rPr>
            <b/>
            <sz val="8"/>
            <color indexed="81"/>
            <rFont val="Tahoma"/>
            <family val="2"/>
          </rPr>
          <t xml:space="preserve">Fecha programada para la iniciación de cada meta </t>
        </r>
        <r>
          <rPr>
            <sz val="8"/>
            <color indexed="81"/>
            <rFont val="Tahoma"/>
            <family val="2"/>
          </rPr>
          <t xml:space="preserve">
</t>
        </r>
      </text>
    </comment>
    <comment ref="M10" authorId="1" shapeId="0">
      <text>
        <r>
          <rPr>
            <b/>
            <sz val="8"/>
            <color indexed="81"/>
            <rFont val="Tahoma"/>
            <family val="2"/>
          </rPr>
          <t xml:space="preserve">Fecha programada para la terminación de cada meta </t>
        </r>
      </text>
    </comment>
    <comment ref="N10"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List>
</comments>
</file>

<file path=xl/comments8.xml><?xml version="1.0" encoding="utf-8"?>
<comments xmlns="http://schemas.openxmlformats.org/spreadsheetml/2006/main">
  <authors>
    <author>jmzambrano</author>
    <author>laquijano</author>
  </authors>
  <commentList>
    <comment ref="T8" authorId="0" shapeId="0">
      <text>
        <r>
          <rPr>
            <b/>
            <sz val="8"/>
            <color indexed="81"/>
            <rFont val="Tahoma"/>
            <family val="2"/>
          </rPr>
          <t>Fecha (día-mes-año) de evaluación 
del plan de mejoramiento.</t>
        </r>
      </text>
    </comment>
    <comment ref="A11" authorId="1"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1" authorId="1"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1" authorId="1"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1" authorId="1"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1" authorId="1" shapeId="0">
      <text>
        <r>
          <rPr>
            <b/>
            <sz val="8"/>
            <color indexed="81"/>
            <rFont val="Tahoma"/>
            <family val="2"/>
          </rPr>
          <t>Pasos cuantificables que permitan medir el avance y cumplimiento de la acción de mejoramiento.
Sepueden incluir tantas filas como metas sean necesarios.</t>
        </r>
      </text>
    </comment>
    <comment ref="J11" authorId="1" shapeId="0">
      <text>
        <r>
          <rPr>
            <b/>
            <sz val="8"/>
            <color indexed="81"/>
            <rFont val="Tahoma"/>
            <family val="2"/>
          </rPr>
          <t xml:space="preserve">Nombre de la unidad de medida que se  utiliza para medir el grado de avance de la meta (unidades o porcentaje) y definición
 de la actividad a realizar   
</t>
        </r>
      </text>
    </comment>
    <comment ref="K11" authorId="1" shapeId="0">
      <text>
        <r>
          <rPr>
            <b/>
            <sz val="8"/>
            <color indexed="81"/>
            <rFont val="Tahoma"/>
            <family val="2"/>
          </rPr>
          <t xml:space="preserve">Volumen o tamaño de la meta, establecido en unidades o porcentajes. 
</t>
        </r>
      </text>
    </comment>
    <comment ref="L11" authorId="1" shapeId="0">
      <text>
        <r>
          <rPr>
            <b/>
            <sz val="8"/>
            <color indexed="81"/>
            <rFont val="Tahoma"/>
            <family val="2"/>
          </rPr>
          <t xml:space="preserve">Fecha programada para la iniciación de cada meta </t>
        </r>
        <r>
          <rPr>
            <sz val="8"/>
            <color indexed="81"/>
            <rFont val="Tahoma"/>
            <family val="2"/>
          </rPr>
          <t xml:space="preserve">
</t>
        </r>
      </text>
    </comment>
    <comment ref="M11" authorId="1" shapeId="0">
      <text>
        <r>
          <rPr>
            <b/>
            <sz val="8"/>
            <color indexed="81"/>
            <rFont val="Tahoma"/>
            <family val="2"/>
          </rPr>
          <t xml:space="preserve">Fecha programada para la terminación de cada meta </t>
        </r>
      </text>
    </comment>
    <comment ref="N11" authorId="1" shapeId="0">
      <text>
        <r>
          <rPr>
            <b/>
            <sz val="8"/>
            <color indexed="81"/>
            <rFont val="Tahoma"/>
            <family val="2"/>
          </rPr>
          <t xml:space="preserve">La hoja calcula automáticamente el plazo de duración de la acción de mejoramiento teniendo en cuenta las fechas de incio y terminación de la meta.
</t>
        </r>
      </text>
    </comment>
    <comment ref="O11" authorId="1" shapeId="0">
      <text>
        <r>
          <rPr>
            <b/>
            <sz val="8"/>
            <color indexed="81"/>
            <rFont val="Tahoma"/>
            <family val="2"/>
          </rPr>
          <t xml:space="preserve">Se consigna el numero de unidades ejecutadas por cada una de las metas 
</t>
        </r>
      </text>
    </comment>
    <comment ref="P11" authorId="1"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List>
</comments>
</file>

<file path=xl/comments9.xml><?xml version="1.0" encoding="utf-8"?>
<comments xmlns="http://schemas.openxmlformats.org/spreadsheetml/2006/main">
  <authors>
    <author>laquijano</author>
    <author>ctorres</author>
    <author>nrodriguez</author>
  </authors>
  <commentList>
    <comment ref="A11" authorId="0"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1" authorId="0"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1" authorId="0"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1" authorId="0"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1" authorId="0" shapeId="0">
      <text>
        <r>
          <rPr>
            <b/>
            <sz val="8"/>
            <color indexed="81"/>
            <rFont val="Tahoma"/>
            <family val="2"/>
          </rPr>
          <t>Pasos cuantificables que permitan medir el avance y cumplimiento de la acción de mejoramiento.
Sepueden incluir tantas filas como metas sean necesarios.</t>
        </r>
      </text>
    </comment>
    <comment ref="J11" authorId="0" shapeId="0">
      <text>
        <r>
          <rPr>
            <b/>
            <sz val="8"/>
            <color indexed="81"/>
            <rFont val="Tahoma"/>
            <family val="2"/>
          </rPr>
          <t xml:space="preserve">Nombre de la unidad de medida que se  utiliza para medir el grado de avance de la meta (unidades o porcentaje) y definición
 de la actividad a realizar   
</t>
        </r>
      </text>
    </comment>
    <comment ref="K11" authorId="0" shapeId="0">
      <text>
        <r>
          <rPr>
            <b/>
            <sz val="8"/>
            <color indexed="81"/>
            <rFont val="Tahoma"/>
            <family val="2"/>
          </rPr>
          <t xml:space="preserve">Volumen o tamaño de la meta, establecido en unidades o porcentajes. 
</t>
        </r>
      </text>
    </comment>
    <comment ref="L11" authorId="0" shapeId="0">
      <text>
        <r>
          <rPr>
            <b/>
            <sz val="8"/>
            <color indexed="81"/>
            <rFont val="Tahoma"/>
            <family val="2"/>
          </rPr>
          <t xml:space="preserve">Fecha programada para la iniciación de cada meta </t>
        </r>
        <r>
          <rPr>
            <sz val="8"/>
            <color indexed="81"/>
            <rFont val="Tahoma"/>
            <family val="2"/>
          </rPr>
          <t xml:space="preserve">
</t>
        </r>
      </text>
    </comment>
    <comment ref="M11" authorId="0" shapeId="0">
      <text>
        <r>
          <rPr>
            <b/>
            <sz val="8"/>
            <color indexed="81"/>
            <rFont val="Tahoma"/>
            <family val="2"/>
          </rPr>
          <t xml:space="preserve">Fecha programada para la terminación de cada meta </t>
        </r>
      </text>
    </comment>
    <comment ref="N11" authorId="0" shapeId="0">
      <text>
        <r>
          <rPr>
            <b/>
            <sz val="8"/>
            <color indexed="81"/>
            <rFont val="Tahoma"/>
            <family val="2"/>
          </rPr>
          <t xml:space="preserve">La hoja calcula automáticamente el plazo de duración de la acción de mejoramiento teniendo en cuenta las fechas de incio y terminación de la meta.
</t>
        </r>
      </text>
    </comment>
    <comment ref="O11" authorId="0" shapeId="0">
      <text>
        <r>
          <rPr>
            <b/>
            <sz val="8"/>
            <color indexed="81"/>
            <rFont val="Tahoma"/>
            <family val="2"/>
          </rPr>
          <t xml:space="preserve">Se consigna el numero de unidades ejecutadas por cada una de las metas 
</t>
        </r>
      </text>
    </comment>
    <comment ref="P11" authorId="0"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 ref="I26" authorId="1" shapeId="0">
      <text>
        <r>
          <rPr>
            <b/>
            <sz val="8"/>
            <color indexed="81"/>
            <rFont val="Tahoma"/>
            <family val="2"/>
          </rPr>
          <t>ctorres:</t>
        </r>
        <r>
          <rPr>
            <sz val="8"/>
            <color indexed="81"/>
            <rFont val="Tahoma"/>
            <family val="2"/>
          </rPr>
          <t xml:space="preserve">
100% OK CRISTHIAM</t>
        </r>
      </text>
    </comment>
    <comment ref="M111" authorId="2" shapeId="0">
      <text>
        <r>
          <rPr>
            <b/>
            <sz val="8"/>
            <color indexed="81"/>
            <rFont val="Tahoma"/>
            <family val="2"/>
          </rPr>
          <t>nrodriguez:</t>
        </r>
        <r>
          <rPr>
            <sz val="8"/>
            <color indexed="81"/>
            <rFont val="Tahoma"/>
            <family val="2"/>
          </rPr>
          <t xml:space="preserve">
se dio prorroga paso de 30/04/14 al 30/06/14
</t>
        </r>
      </text>
    </comment>
    <comment ref="M130" authorId="2" shapeId="0">
      <text>
        <r>
          <rPr>
            <b/>
            <sz val="8"/>
            <color indexed="81"/>
            <rFont val="Tahoma"/>
            <family val="2"/>
          </rPr>
          <t>nrodriguez:</t>
        </r>
        <r>
          <rPr>
            <sz val="8"/>
            <color indexed="81"/>
            <rFont val="Tahoma"/>
            <family val="2"/>
          </rPr>
          <t xml:space="preserve">
reprogramada 030/06/14</t>
        </r>
      </text>
    </comment>
    <comment ref="P170" authorId="2" shapeId="0">
      <text>
        <r>
          <rPr>
            <b/>
            <sz val="8"/>
            <color indexed="81"/>
            <rFont val="Tahoma"/>
            <family val="2"/>
          </rPr>
          <t>nrodriguez:</t>
        </r>
        <r>
          <rPr>
            <sz val="8"/>
            <color indexed="81"/>
            <rFont val="Tahoma"/>
            <family val="2"/>
          </rPr>
          <t xml:space="preserve">
NO COLOCARON PORCENTAJE DE EJECUCIÓN </t>
        </r>
      </text>
    </comment>
  </commentList>
</comments>
</file>

<file path=xl/comments10.xml><?xml version="1.0" encoding="utf-8"?>
<comments xmlns="http://schemas.openxmlformats.org/spreadsheetml/2006/main">
  <authors>
    <author>laquijano</author>
    <author>ctorres</author>
    <author>nrodriguez</author>
  </authors>
  <commentList>
    <comment ref="A11" authorId="0" shapeId="0">
      <text>
        <r>
          <rPr>
            <b/>
            <sz val="8"/>
            <color indexed="81"/>
            <rFont val="Tahoma"/>
            <family val="2"/>
          </rPr>
          <t>Numero de orden del hallazgo en el informe ( cuando una accion correctiva agrupa varios hallazgos pueden relacionarse en las celdas los numeros correspondientes )  relacionarse)</t>
        </r>
        <r>
          <rPr>
            <sz val="8"/>
            <color indexed="81"/>
            <rFont val="Tahoma"/>
            <family val="2"/>
          </rPr>
          <t xml:space="preserve">
</t>
        </r>
      </text>
    </comment>
    <comment ref="B11" authorId="0"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11" authorId="0"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11" authorId="0"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11" authorId="0" shapeId="0">
      <text>
        <r>
          <rPr>
            <b/>
            <sz val="8"/>
            <color indexed="81"/>
            <rFont val="Tahoma"/>
            <family val="2"/>
          </rPr>
          <t>Pasos cuantificables que permitan medir el avance y cumplimiento de la acción de mejoramiento.
Sepueden incluir tantas filas como metas sean necesarios.</t>
        </r>
      </text>
    </comment>
    <comment ref="J11" authorId="0" shapeId="0">
      <text>
        <r>
          <rPr>
            <b/>
            <sz val="8"/>
            <color indexed="81"/>
            <rFont val="Tahoma"/>
            <family val="2"/>
          </rPr>
          <t xml:space="preserve">Nombre de la unidad de medida que se  utiliza para medir el grado de avance de la meta (unidades o porcentaje) y definición
 de la actividad a realizar   
</t>
        </r>
      </text>
    </comment>
    <comment ref="K11" authorId="0" shapeId="0">
      <text>
        <r>
          <rPr>
            <b/>
            <sz val="8"/>
            <color indexed="81"/>
            <rFont val="Tahoma"/>
            <family val="2"/>
          </rPr>
          <t xml:space="preserve">Volumen o tamaño de la meta, establecido en unidades o porcentajes. 
</t>
        </r>
      </text>
    </comment>
    <comment ref="L11" authorId="0" shapeId="0">
      <text>
        <r>
          <rPr>
            <b/>
            <sz val="8"/>
            <color indexed="81"/>
            <rFont val="Tahoma"/>
            <family val="2"/>
          </rPr>
          <t xml:space="preserve">Fecha programada para la iniciación de cada meta </t>
        </r>
        <r>
          <rPr>
            <sz val="8"/>
            <color indexed="81"/>
            <rFont val="Tahoma"/>
            <family val="2"/>
          </rPr>
          <t xml:space="preserve">
</t>
        </r>
      </text>
    </comment>
    <comment ref="M11" authorId="0" shapeId="0">
      <text>
        <r>
          <rPr>
            <b/>
            <sz val="8"/>
            <color indexed="81"/>
            <rFont val="Tahoma"/>
            <family val="2"/>
          </rPr>
          <t xml:space="preserve">Fecha programada para la terminación de cada meta </t>
        </r>
      </text>
    </comment>
    <comment ref="N11" authorId="0" shapeId="0">
      <text>
        <r>
          <rPr>
            <b/>
            <sz val="8"/>
            <color indexed="81"/>
            <rFont val="Tahoma"/>
            <family val="2"/>
          </rPr>
          <t xml:space="preserve">La hoja calcula automáticamente el plazo de duración de la acción de mejoramiento teniendo en cuenta las fechas de incio y terminación de la meta.
</t>
        </r>
      </text>
    </comment>
    <comment ref="O11" authorId="0" shapeId="0">
      <text>
        <r>
          <rPr>
            <b/>
            <sz val="8"/>
            <color indexed="81"/>
            <rFont val="Tahoma"/>
            <family val="2"/>
          </rPr>
          <t xml:space="preserve">Se consigna el numero de unidades ejecutadas por cada una de las metas 
</t>
        </r>
      </text>
    </comment>
    <comment ref="P11" authorId="0" shapeId="0">
      <text>
        <r>
          <rPr>
            <sz val="8"/>
            <color indexed="81"/>
            <rFont val="Tahoma"/>
            <family val="2"/>
          </rPr>
          <t>Calcula el avance porcentual de la meta  dividiendo la ejecución informada en la columna K sobre la columna G</t>
        </r>
        <r>
          <rPr>
            <sz val="8"/>
            <color indexed="81"/>
            <rFont val="Tahoma"/>
            <family val="2"/>
          </rPr>
          <t xml:space="preserve">
</t>
        </r>
      </text>
    </comment>
    <comment ref="I26" authorId="1" shapeId="0">
      <text>
        <r>
          <rPr>
            <b/>
            <sz val="8"/>
            <color indexed="81"/>
            <rFont val="Tahoma"/>
            <family val="2"/>
          </rPr>
          <t>ctorres:</t>
        </r>
        <r>
          <rPr>
            <sz val="8"/>
            <color indexed="81"/>
            <rFont val="Tahoma"/>
            <family val="2"/>
          </rPr>
          <t xml:space="preserve">
100% OK CRISTHIAM</t>
        </r>
      </text>
    </comment>
    <comment ref="M111" authorId="2" shapeId="0">
      <text>
        <r>
          <rPr>
            <b/>
            <sz val="8"/>
            <color indexed="81"/>
            <rFont val="Tahoma"/>
            <family val="2"/>
          </rPr>
          <t>nrodriguez:</t>
        </r>
        <r>
          <rPr>
            <sz val="8"/>
            <color indexed="81"/>
            <rFont val="Tahoma"/>
            <family val="2"/>
          </rPr>
          <t xml:space="preserve">
se dio prorroga paso de 30/04/14 al 30/06/14
</t>
        </r>
      </text>
    </comment>
    <comment ref="M130" authorId="2" shapeId="0">
      <text>
        <r>
          <rPr>
            <b/>
            <sz val="8"/>
            <color indexed="81"/>
            <rFont val="Tahoma"/>
            <family val="2"/>
          </rPr>
          <t>nrodriguez:</t>
        </r>
        <r>
          <rPr>
            <sz val="8"/>
            <color indexed="81"/>
            <rFont val="Tahoma"/>
            <family val="2"/>
          </rPr>
          <t xml:space="preserve">
reprogramada 030/06/14</t>
        </r>
      </text>
    </comment>
    <comment ref="P170" authorId="2" shapeId="0">
      <text>
        <r>
          <rPr>
            <b/>
            <sz val="8"/>
            <color indexed="81"/>
            <rFont val="Tahoma"/>
            <family val="2"/>
          </rPr>
          <t>nrodriguez:</t>
        </r>
        <r>
          <rPr>
            <sz val="8"/>
            <color indexed="81"/>
            <rFont val="Tahoma"/>
            <family val="2"/>
          </rPr>
          <t xml:space="preserve">
NO COLOCARON PORCENTAJE DE EJECUCIÓN </t>
        </r>
      </text>
    </comment>
  </commentList>
</comments>
</file>

<file path=xl/comments11.xml><?xml version="1.0" encoding="utf-8"?>
<comments xmlns="http://schemas.openxmlformats.org/spreadsheetml/2006/main">
  <authors>
    <author>laquijano</author>
  </authors>
  <commentList>
    <comment ref="B4" authorId="0" shapeId="0">
      <text>
        <r>
          <rPr>
            <b/>
            <sz val="8"/>
            <color indexed="81"/>
            <rFont val="Tahoma"/>
            <family val="2"/>
          </rPr>
          <t xml:space="preserve">Corresponde a la clasificación esteblecida por la CGR según la naturaleza del hallazgo y su origen en las diferentes áreas de la administración </t>
        </r>
        <r>
          <rPr>
            <sz val="8"/>
            <color indexed="81"/>
            <rFont val="Tahoma"/>
            <family val="2"/>
          </rPr>
          <t xml:space="preserve">
</t>
        </r>
      </text>
    </comment>
    <comment ref="G4" authorId="0" shapeId="0">
      <text>
        <r>
          <rPr>
            <b/>
            <sz val="8"/>
            <color indexed="81"/>
            <rFont val="Tahoma"/>
            <family val="2"/>
          </rPr>
          <t>Es la accón (correctiva y/o preventiva) que adopta la entidad para subsanar o corregir la causa que genera el  hallazgo</t>
        </r>
        <r>
          <rPr>
            <sz val="8"/>
            <color indexed="81"/>
            <rFont val="Tahoma"/>
            <family val="2"/>
          </rPr>
          <t xml:space="preserve">
</t>
        </r>
      </text>
    </comment>
    <comment ref="H4" authorId="0" shapeId="0">
      <text>
        <r>
          <rPr>
            <b/>
            <sz val="8"/>
            <color indexed="81"/>
            <rFont val="Tahoma"/>
            <family val="2"/>
          </rPr>
          <t xml:space="preserve">Propósito que tiene el cumplir con la acción emprendida para corregir o prevenir las situaciones que se derivan de los hallazgos </t>
        </r>
        <r>
          <rPr>
            <sz val="8"/>
            <color indexed="81"/>
            <rFont val="Tahoma"/>
            <family val="2"/>
          </rPr>
          <t xml:space="preserve">
</t>
        </r>
      </text>
    </comment>
    <comment ref="I4" authorId="0" shapeId="0">
      <text>
        <r>
          <rPr>
            <b/>
            <sz val="8"/>
            <color indexed="81"/>
            <rFont val="Tahoma"/>
            <family val="2"/>
          </rPr>
          <t>Pasos cuantificables que permitan medir el avance y cumplimiento de la acción de mejoramiento.
Sepueden incluir tantas filas como metas sean necesarios.</t>
        </r>
      </text>
    </comment>
  </commentList>
</comments>
</file>

<file path=xl/comments12.xml><?xml version="1.0" encoding="utf-8"?>
<comments xmlns="http://schemas.openxmlformats.org/spreadsheetml/2006/main">
  <authors>
    <author>ctorres</author>
    <author>nrodriguez</author>
  </authors>
  <commentList>
    <comment ref="H25" authorId="0" shapeId="0">
      <text>
        <r>
          <rPr>
            <b/>
            <sz val="8"/>
            <color indexed="81"/>
            <rFont val="Tahoma"/>
            <family val="2"/>
          </rPr>
          <t>ctorres:</t>
        </r>
        <r>
          <rPr>
            <sz val="8"/>
            <color indexed="81"/>
            <rFont val="Tahoma"/>
            <family val="2"/>
          </rPr>
          <t xml:space="preserve">
100% OK CRISTHIAM</t>
        </r>
      </text>
    </comment>
    <comment ref="L110" authorId="1" shapeId="0">
      <text>
        <r>
          <rPr>
            <b/>
            <sz val="8"/>
            <color indexed="81"/>
            <rFont val="Tahoma"/>
            <family val="2"/>
          </rPr>
          <t>nrodriguez:</t>
        </r>
        <r>
          <rPr>
            <sz val="8"/>
            <color indexed="81"/>
            <rFont val="Tahoma"/>
            <family val="2"/>
          </rPr>
          <t xml:space="preserve">
se dio prorroga paso de 30/04/14 al 30/06/14
</t>
        </r>
      </text>
    </comment>
    <comment ref="L129" authorId="1" shapeId="0">
      <text>
        <r>
          <rPr>
            <b/>
            <sz val="8"/>
            <color indexed="81"/>
            <rFont val="Tahoma"/>
            <family val="2"/>
          </rPr>
          <t>nrodriguez:</t>
        </r>
        <r>
          <rPr>
            <sz val="8"/>
            <color indexed="81"/>
            <rFont val="Tahoma"/>
            <family val="2"/>
          </rPr>
          <t xml:space="preserve">
reprogramada 030/06/14</t>
        </r>
      </text>
    </comment>
    <comment ref="O169" authorId="1" shapeId="0">
      <text>
        <r>
          <rPr>
            <b/>
            <sz val="8"/>
            <color indexed="81"/>
            <rFont val="Tahoma"/>
            <family val="2"/>
          </rPr>
          <t>nrodriguez:</t>
        </r>
        <r>
          <rPr>
            <sz val="8"/>
            <color indexed="81"/>
            <rFont val="Tahoma"/>
            <family val="2"/>
          </rPr>
          <t xml:space="preserve">
NO COLOCARON PORCENTAJE DE EJECUCIÓN </t>
        </r>
      </text>
    </comment>
  </commentList>
</comments>
</file>

<file path=xl/sharedStrings.xml><?xml version="1.0" encoding="utf-8"?>
<sst xmlns="http://schemas.openxmlformats.org/spreadsheetml/2006/main" count="23919" uniqueCount="1789">
  <si>
    <t>FORMATO No 1</t>
  </si>
  <si>
    <t xml:space="preserve"> INFORMACIÓN SOBRE LOS PLANES DE MEJORAMIENTO </t>
  </si>
  <si>
    <t xml:space="preserve">Informe presentado a la Contraloría General de la República </t>
  </si>
  <si>
    <t>Entidad: FIDUCIARIA LA PREVISORA - FIDUPREVISORA S.A.</t>
  </si>
  <si>
    <t xml:space="preserve">Representante Legal:  </t>
  </si>
  <si>
    <t>JUAN JOSE LALINDE SUAREZ</t>
  </si>
  <si>
    <t xml:space="preserve">NIT:   </t>
  </si>
  <si>
    <t>Código hallazgo</t>
  </si>
  <si>
    <t>Causa del hallazgo</t>
  </si>
  <si>
    <t>Efecto del hallazgo</t>
  </si>
  <si>
    <t>Área Responsable</t>
  </si>
  <si>
    <t>Acción de mejoramiento</t>
  </si>
  <si>
    <t>Objetivo</t>
  </si>
  <si>
    <t>Descripción de las Metas</t>
  </si>
  <si>
    <t>Denominación de la Unidad de medida de la Meta</t>
  </si>
  <si>
    <t>Unidad de Medida de la Meta</t>
  </si>
  <si>
    <t>Fecha iniciación Metas</t>
  </si>
  <si>
    <t>Fecha terminación Metas</t>
  </si>
  <si>
    <t xml:space="preserve">Plazo en semanas de la Meta </t>
  </si>
  <si>
    <t xml:space="preserve">Avance físico de ejecución de las metas  </t>
  </si>
  <si>
    <t xml:space="preserve">Porcentaje de Avance físico de ejecución de las metas  </t>
  </si>
  <si>
    <t>Puntaje  Logrado  por las metas (Poi)</t>
  </si>
  <si>
    <t xml:space="preserve">Puntaje Logrado por las metas  Vencidas (POMVi)  </t>
  </si>
  <si>
    <t>Puntaje atribuido metas vencidas</t>
  </si>
  <si>
    <t>Efectividad de la acción</t>
  </si>
  <si>
    <r>
      <rPr>
        <b/>
        <sz val="9"/>
        <color theme="1"/>
        <rFont val="Calibri"/>
        <family val="2"/>
      </rPr>
      <t>Pago Intereses Moratorios por Aportes Parafiscales ICBF (F)</t>
    </r>
    <r>
      <rPr>
        <sz val="9"/>
        <color theme="1"/>
        <rFont val="Calibri"/>
        <family val="2"/>
      </rPr>
      <t xml:space="preserve">
En cumplimiento de la Resolución No. 1237 de 2013 emitida por el Instituto Colombiano de Bienestar Familiar , la Fiduciaria pago a éste intereses moratorios y costas por $20.4 millones , al no liquidar adecuadamente los aportes parafiscales del 3% correspondientes al período enero a mayo de 2007, enero de 2008 a junio de 2010, agosto a diciembre de 2010, es decir, sin incluir todos los factores salariales de ley, lo que generó un saldo por mora y por tanto el pago de los intereses moratorios mencionados.
</t>
    </r>
  </si>
  <si>
    <t>GERENCIA ADMINISTRATIVA</t>
  </si>
  <si>
    <t>VP. JURÍDICA</t>
  </si>
  <si>
    <r>
      <t xml:space="preserve">Formato “Informe de Supervisión de Contratos y Órdenes de Empresa
</t>
    </r>
    <r>
      <rPr>
        <sz val="9"/>
        <color theme="1"/>
        <rFont val="Calibri"/>
        <family val="2"/>
        <scheme val="minor"/>
      </rPr>
      <t>Se observa que el formato “informe de supervisión de contratos y órdenes de empresa” adoptado por la entidad sólo contiene información sobre las generalidades del contrato y la relación de los pagos realizados al contratista, sin incluir la totalidad de las obligaciones legales, técnicas, financieras previstas en la Resolución 013 de 2012, que faciliten y garanticen la correcta, oportuna y eficiente supervisión, de tal manera que se blinde esta labor.  Lo anterior se presenta por deficiencias en el sistema de gestión de calidad y los mecanismos previstos para el ejercicio de la supervisión; situación que impide evidenciar el seguimiento técnico, administrativo, financiero, contable y jurídico sobre el cumplimiento del objeto y las obligaciones contractuales y/o las órdenes de adquisición de bienes y/o servicios, celebrados por la entidad.</t>
    </r>
  </si>
  <si>
    <t>GERENCIA DE RIESGOS</t>
  </si>
  <si>
    <t>VP COMERCIAL Y DE MERCADEO</t>
  </si>
  <si>
    <t>GNP</t>
  </si>
  <si>
    <r>
      <t>Trazabilidad de Iniciativas Estratégicas</t>
    </r>
    <r>
      <rPr>
        <sz val="9"/>
        <color theme="1"/>
        <rFont val="Calibri"/>
        <family val="2"/>
        <scheme val="minor"/>
      </rPr>
      <t xml:space="preserve">
No fue posible realizar la trazabilidad correspondiente a las iniciativas 4, 5 Fase I, 5 Fase II y 9 desde la fecha de inicio al cierre. Lo anterior, por cuanto el Excel enviado no permite concatenar las iniciativas, con los objetivos e indicadores. En la herramienta I-Solución los líderes responsables no especifican el avance por actividad, conforme a lo consignado en los cronogramas de actividades y las reprogramaciones realizadas durante el proceso de ejecución de las iniciativas. Adicionalmente, los entregables en el caso de actas no se adicionan al seguimiento pues  la herramienta lo permite. De igual manera, los indicadores registrados en el link indicadores que aparecen en dicha herramienta, muestra los mismos resultados durante varios periodos y corresponde a indicadores de eficacia y no eficiencia como lo estipulan en el link y apuntan a la perspectiva  financiera, dejando sin medición las metas y por ende las iniciativas.</t>
    </r>
  </si>
  <si>
    <t>VAF</t>
  </si>
  <si>
    <t>Por los atrasos en la implementacióndel pproyecto RETOS</t>
  </si>
  <si>
    <r>
      <rPr>
        <b/>
        <sz val="9"/>
        <color theme="1"/>
        <rFont val="Calibri"/>
        <family val="2"/>
        <scheme val="minor"/>
      </rPr>
      <t>Resultado de Iniciativa
L</t>
    </r>
    <r>
      <rPr>
        <sz val="9"/>
        <color theme="1"/>
        <rFont val="Calibri"/>
        <family val="2"/>
        <scheme val="minor"/>
      </rPr>
      <t xml:space="preserve">as actividades relacionadas con Reorganización de grupos internos de trabajo y Divulgación y capacitación de, la nueva conformación de los grupos internos de trabajo: no se lograron dentro de la vigencia prevista y en cronogramas propuestos, 
</t>
    </r>
  </si>
  <si>
    <t>Situación que no permitió el cabal cumplimiento de la iniciativa, la cual estaba dirigida a rediseñar los procesos alineados a los cambios organizacionales programados en el Direccionamiento Estratégico, que también afecta los lineamientos corporativos, en la parte atinente a Mejorar continuamente la eficacia, eficiencia y efectividad del Sistema Integrado de Gestión y los procesos</t>
  </si>
  <si>
    <t>Lo anterior denota falta de cuidado y diligencia en la aplicación de las normas que regulan esta materia,</t>
  </si>
  <si>
    <t xml:space="preserve">generando un posible daño al patrimonio de la entidad.
El hallazgo tiene presunta connotación fiscal en cuantía de $20.4 millones. </t>
  </si>
  <si>
    <t xml:space="preserve">lo cual impide que sea una herramienta de gestión y control que le facilite a la administración tomar medidas correctivas oportunamente. </t>
  </si>
  <si>
    <r>
      <rPr>
        <b/>
        <sz val="9"/>
        <color theme="1"/>
        <rFont val="Calibri"/>
        <family val="2"/>
        <scheme val="minor"/>
      </rPr>
      <t>Seguimiento Plan de Compras</t>
    </r>
    <r>
      <rPr>
        <sz val="9"/>
        <color theme="1"/>
        <rFont val="Calibri"/>
        <family val="2"/>
        <scheme val="minor"/>
      </rPr>
      <t xml:space="preserve">
La información suministrada a la Comisión Auditora relacionada con el Plan de Compras 2012 y su seguimiento, no permite realizar una evaluación y seguimiento de lo programado y lo efectivamente  ejecutado, dado que las variables utilizadas no son claras y entendibles. 
</t>
    </r>
  </si>
  <si>
    <t>Lo anterior denota debilidades de planeación, seguimiento y control en la adquisición de bienes y servicios y en la actividad contractual de la fiduciaria</t>
  </si>
  <si>
    <t>Lo anterior genera riesgos de pérdida o extravío de los documentos que conforman las evidencias del proceso contractual</t>
  </si>
  <si>
    <r>
      <t xml:space="preserve">Archivo Carpetas de Contratación 
</t>
    </r>
    <r>
      <rPr>
        <sz val="9"/>
        <color theme="1"/>
        <rFont val="Calibri"/>
        <family val="2"/>
        <scheme val="minor"/>
      </rPr>
      <t xml:space="preserve">Se evidencian debilidades en el archivo y organización de las siguientes carpetas:19000-142-2010, 1-9000-022-2012, 1-9000-131-2012, 1-9000-025-2012, 1-9000-83-2012, 1-9000-136-2011, 19000-130-2010, 1-9000-90-08, 1-9000-12-2011, 1-9000-131-2012, 1-9000-126-2012, 19000-12-2012, 1-9000-124-2012, 1-9000-033-2012, 1-9000-24-2011, 1-9000-30-2012, 1-9000-113-2012 y 1-9000-118-2012, que conforman el expediente de los procesos contractuales celebrados por la entidad y objeto de evaluación, las mismas no contienen la totalidad de las actuaciones generadas en sus diferentes etapas; no se encuentran organizadas ni con un orden cronológico, ni foliadas, algunas incluyen varias copias de la misma actuación, y en ocasiones obran documentos de otros contratos; y/o los folios al contrario. No cuentan con una hoja de ruta y/o índice del contenido de las mismas.
</t>
    </r>
  </si>
  <si>
    <t xml:space="preserve">Lo que dificulta el seguimiento y evaluación de la contratación e incide en una adecuada y oportuna toma de decisiones administrativas.
</t>
  </si>
  <si>
    <t>Lo anterior, para justificar el motivo o razón de dicha posición, que debe conllevar al cumplimiento del objeto y obligaciones de la Fiduciaria la Previsora S.A. utilizando los mecanismos de seguimiento y control necesarios para salvaguardar los recursos públicos que se transfieren a Entidades Territoriales.</t>
  </si>
  <si>
    <t xml:space="preserve">Razón por la cual no se evidencian las gestiones pertinentes con las respectivas entidades de vigilancia y control, según sea el caso, con el objeto de obtener claridad y certeza referente a la concepción legal y contable para los registros en los Estados Financieros de cada negocio Fiduciario, de tal manera que se pueda adelantar una evaluación teniendo en cuanta los pronunciamientos debidamente concertados y unificados. </t>
  </si>
  <si>
    <t>Por deficiencias en el sistema de control interno en lo relacionado con la consolidación de la información y su validación con las diferentes fuentes que la generan,</t>
  </si>
  <si>
    <t>La anterior situación generó diferencias al cruzar la información</t>
  </si>
  <si>
    <t>Por deficiencias en el sistema de control interno</t>
  </si>
  <si>
    <r>
      <t xml:space="preserve">Sistematización Saldos en Cuentas Corrientes y de Ahorro </t>
    </r>
    <r>
      <rPr>
        <u/>
        <sz val="9"/>
        <color theme="1"/>
        <rFont val="Calibri"/>
        <family val="2"/>
        <scheme val="minor"/>
      </rPr>
      <t>S</t>
    </r>
    <r>
      <rPr>
        <sz val="9"/>
        <color theme="1"/>
        <rFont val="Calibri"/>
        <family val="2"/>
        <scheme val="minor"/>
      </rPr>
      <t>e evidenció que en tesorería no se cuenta con un sistema que automatice el manejo de cuentas corrientes y de ahorro, por cuanto este proceso se adelanta manualmente en el Tablero Diario de Tesorería, dado que no se cuenta con un sistema integrado para este tipo de información, Situación que genera riesgos por cuanto su manualidad,</t>
    </r>
  </si>
  <si>
    <t>Puede conducir a modificaciones de la información, como también a generar datos erróneos y la toma de decisiones basada en datos no adecuados, así mismo se que pueden afectar otros procesos por la transversalidad de la misma en diferentes operaciones</t>
  </si>
  <si>
    <r>
      <t>Cumplimiento Plazo Contractual (D)</t>
    </r>
    <r>
      <rPr>
        <sz val="9"/>
        <color theme="1"/>
        <rFont val="Calibri"/>
        <family val="2"/>
      </rPr>
      <t xml:space="preserve">
La entidad suscribió el contrato 1.1-9000-130-2010 con Sistemas Integrales de Informática SISA S.A. el 31 de diciembre de 2010, para la adquisición de dos servidores tipo blade debidamente instalados e implementados en la infraestructura actual de la Fiduprevisora, de acuerdo con la propuesta MCZ0000067-PROP-6616V0-10-NL., la cual hacía parte integral del contrato, en concordancia con los términos de referencia de la Invitación Pública 036 de 2010 con una duración de 45 días calendario contados a partir de la fecha de perfeccionamiento y de ejecución del contrato. Para garantizar el cumplimiento del contrato, el contratista constituyó la póliza de cumplimiento No.01-CU049955 expedido por la compañía Confianza, en la cual se incluyeron los siguientes amparos: Cumplimiento vigencia hasta 03/07/2011; Calidad del Servicio vigencia hasta 03/03/2012. El 11 de febrero de 2012, las partes suscribieron el otrosí mediante el cual se prorrogó la vigencia hasta el 25 de febrero de 2011. Una vez revisado los documentos atinentes al proceso contractual, se pudo evidenciar que el plazo estipulado en la cláusula tercera del contrato modificada mediante el otrosí del 11 de febrero de 2011  para el cumplimiento del objeto contractual no se cumplió, dado que hasta el 25 de mayo de 2011 se confirma por parte de la supervisión la aceptación técnica de los elementos y servicios asociados a este objeto contractual, según acta de recibo y aceptación y posteriormente el 22 de septiembre de 2011 con el acta INV-036-2010 se realizó la finalización y entrega de todos los componentes involucrados en la solución suministrada. Aunado a que en ésta última fecha ya estaba vencida la vigencia del amparo de cumplimiento. El contrato se liquida con acta de terminación y liquidación del 5 de diciembre de 2012. 
Lo anterior sin evidenciar razones que justifiquen el mencionado incumplimiento, ni acciones por parte de la entidad por éste, conforme a lo estipulado en la cláusula octava  lo cual denota debilidades en la supervisión y en el cumplimiento de las obligaciones contractuales , que afectan la oportunidad y eficacia en la necesidad planteada, situación con presunta connotación disciplinaria, de conformidad con lo establecido en los artículos 34 y 35 de la Ley 734 de 2002.
 </t>
    </r>
  </si>
  <si>
    <t>lo cual denota debilidades en la supervisión y en el cumplimiento de las obligaciones contractuales</t>
  </si>
  <si>
    <r>
      <t>Lo anterior sin evidenciar razones que justifiquen el mencionado incumplimiento, ni acciones por parte de la entidad por éste, conforme a lo estipulado en la cláusula octava</t>
    </r>
    <r>
      <rPr>
        <vertAlign val="superscript"/>
        <sz val="9"/>
        <color theme="1"/>
        <rFont val="Calibri"/>
        <family val="2"/>
      </rPr>
      <t>[1]</t>
    </r>
    <r>
      <rPr>
        <sz val="9"/>
        <color theme="1"/>
        <rFont val="Calibri"/>
        <family val="2"/>
      </rPr>
      <t xml:space="preserve"> lo cual denota debilidades en la supervisión y en el cumplimiento de las obligaciones contractuales</t>
    </r>
    <r>
      <rPr>
        <vertAlign val="superscript"/>
        <sz val="9"/>
        <color theme="1"/>
        <rFont val="Calibri"/>
        <family val="2"/>
      </rPr>
      <t>[2],</t>
    </r>
    <r>
      <rPr>
        <sz val="9"/>
        <color theme="1"/>
        <rFont val="Calibri"/>
        <family val="2"/>
      </rPr>
      <t xml:space="preserve"> que afectan la oportunidad y eficacia en la necesidad planteada, situación con presunta connotación disciplinaria, de conformidad con lo establecido en los artículos 34 y 35 de la Ley 734 de 2002.</t>
    </r>
  </si>
  <si>
    <t>Por debilidades en los controles diseñados para los riesgos generados en la elaboración del clausulado del contrato No. 1-9000-42-2011 y de sus otrosí, así como en la oportunidad para el trámite de legalización de estos</t>
  </si>
  <si>
    <r>
      <rPr>
        <b/>
        <sz val="9"/>
        <color theme="1"/>
        <rFont val="Calibri"/>
        <family val="2"/>
      </rPr>
      <t xml:space="preserve">Cumplimiento Contractual Módulos Orión (D) </t>
    </r>
    <r>
      <rPr>
        <sz val="9"/>
        <color theme="1"/>
        <rFont val="Calibri"/>
        <family val="2"/>
      </rPr>
      <t xml:space="preserve">
Según los cronogramas de actividades para cada módulo, la última de estas tareas incluía la instalación en ambiente de producción de los mismos, sin embargo a la fecha de visita técnica de la Comisión Auditora , 15 de octubre de 2013,  los módulos de cartera y seguro no obstante ser recibidos a satisfacción por el contratista no se encuentran aún en funcionamiento . Sólo se evidenció en producción el Módulo del Defensor del Consumidor, y los seis restantes no se encontraban en ambiente de producción. 
No obstante las explicaciones suministradas por la entidad y los documentos allegados en su momento, entre otros la solicitud de justificación del otrosí ampliando el plazo de ejecución; al 15 de octubre de 2013 el plazo del contrato estaba vencido, sin que el contratista cumpliera con el objeto y las obligaciones derivadas del mismo; ni la entidad</t>
    </r>
  </si>
  <si>
    <t>Esta situación tiene presunta incidencia disciplinaria de conformidad con lo establecido en los artículos 34 y 35 del Código Único Disciplinario</t>
  </si>
  <si>
    <t xml:space="preserve">Lo cual denota debilidades de planeación, seguimiento y control por parte de la supervisión del mismo. Máxime si se tiene en cuenta que estas actividades correspondían a la iniciativa No. 9-2012 cuya meta es la sistematización de trámites de la Vicepresidencia Jurídica a través del aplicativo Orión, programada entre enero a diciembre de 2012. </t>
  </si>
  <si>
    <r>
      <rPr>
        <b/>
        <sz val="9"/>
        <color theme="1"/>
        <rFont val="Calibri"/>
        <family val="2"/>
      </rPr>
      <t>Riesgos y Controles</t>
    </r>
    <r>
      <rPr>
        <sz val="9"/>
        <color theme="1"/>
        <rFont val="Calibri"/>
        <family val="2"/>
      </rPr>
      <t xml:space="preserve">
Se presentan omisiones en la identificación de riesgos, controles y causas que los originan, situación que no facilita el seguimiento oportuno, para mitigarlos y tomar correctivos. A manera de ejemplo: En el 2012 el manejo del presupuesto y contable no se refleja una segregación de funciones, lo que genera riesgos de control; consolidación y manejo de información; así mismo en la supervisión de encargos fiduciarios y la oportunidad en las modificaciones que se deben efectuar a encargos fiduciarios.
Así mismo se evidenció que los controles diseñados por la Fiduciaria, con el propósito de mitigar los riesgos identificados e inmersos en cada procesos, no facilitó el seguimiento y la evaluación de su efectividad por cuanto éstos son generales para algunos casos, como claramente se refleja en la matriz de riesgo y en otros corresponden a las actividades cotidianas del procesos.</t>
    </r>
  </si>
  <si>
    <t>Por deficiencias en el análisis de procesos y funciones por los responsables de los mismos</t>
  </si>
  <si>
    <t>situación que no facilita el seguimiento oportuno</t>
  </si>
  <si>
    <r>
      <t xml:space="preserve">Carteras Colectivas 
 Por cuanto </t>
    </r>
    <r>
      <rPr>
        <sz val="9"/>
        <color theme="1"/>
        <rFont val="Calibri"/>
        <family val="2"/>
        <scheme val="minor"/>
      </rPr>
      <t>los soportes con los que cuenta la entidad no permiten identificar al inversionista de la cartera colectiva se presenta partidas por identificar en carteras colectivas, que asciende a $1.234 millones, incluidos rendimientos, situación que no facilita presentar saldos depurados y establecer a quienes corresponden los recursos</t>
    </r>
  </si>
  <si>
    <r>
      <t xml:space="preserve">Sistema de información  </t>
    </r>
    <r>
      <rPr>
        <sz val="9"/>
        <color theme="1"/>
        <rFont val="Calibri"/>
        <family val="2"/>
        <scheme val="minor"/>
      </rPr>
      <t xml:space="preserve">Se evidenció que la entidad no cuenta con una herramienta que integre los diferentes mecanismos de participación ciudadana como son: usuarios, defensor del consumidor financiero, servicio al cliente, entre otros,  por tanto se tiene que recurrir a diferentes aplicativos para verificar y efectuar su seguimiento.  </t>
    </r>
  </si>
  <si>
    <t>Lo anterior se genera por deficiencias en los sistemas de información</t>
  </si>
  <si>
    <t xml:space="preserve">Situación que impide la articulación, control y trazabilidad del proceso. </t>
  </si>
  <si>
    <t>Se observaron debilidades en la planeación</t>
  </si>
  <si>
    <t>Deficiencias en la información</t>
  </si>
  <si>
    <t>Lo anterior, por cuanto el Excel enviado no permite concatenar las iniciativas, con los objetivos e indicadores. En la herramienta I-Solución los líderes responsables no especifican el avance por actividad, conforme a lo consignado en los cronogramas de actividades y las reprogramaciones realizadas durante el proceso de ejecución de las iniciativas. Adicionalmente, los entregables en el caso de actas no se adicionan al seguimiento pues  la herramienta lo permite.</t>
  </si>
  <si>
    <t xml:space="preserve"> Dejando sin medición las metas y por ende las iniciativas.</t>
  </si>
  <si>
    <t>Lo anterior, por cuanto no se observa claridad y especificidad en la clasificación de la eficiencia, eficacia, economía e impacto; al igual que los indicadores asociados a los procesos Misionales, Estratégicos y de apoyo</t>
  </si>
  <si>
    <r>
      <t>Seguimiento a Indicadores</t>
    </r>
    <r>
      <rPr>
        <sz val="9"/>
        <color theme="1"/>
        <rFont val="Calibri"/>
        <family val="2"/>
        <scheme val="minor"/>
      </rPr>
      <t xml:space="preserve"> 
Se observaron debilidades en el diseño de las variables que componen el indicador y su denominación; </t>
    </r>
  </si>
  <si>
    <t xml:space="preserve">Denotan debilidades en el diagnostico realizado por la entidad, la  estructuración del proyecto en su planeación. Respecto a los otros si denotan falta de diligencia y cuidado en los tramitres que los anteceden  a las modificaciones del contrato, así como a los mecanismos de control interno para monitorear su oportunidad, legalidad y justificación. Además falta de análisis y seguimiento de la ionformación financiera  y económica suminstrada por el contratista  antes de la firma  del contrato, y durante su ejecución en  los mecanismos de seguimiento y control al proveedor; en la elaboración y ejecución del contrato; falta de oportunidad y contundencia en la toma de decisiones frente a los incumplimientos del contratista. </t>
  </si>
  <si>
    <t xml:space="preserve">Impactó el cumplimiento de las metas de las iniciativas 18, 2, 8, 11 y 5, fases I y II, previstas en el direccionamiento estratégico a adelantarse en la vigencia 2012 y genera incertidumbre respecto a los resultados finales del proyecto de Renovación Tecnológica Orientada al Servicio – Retos y la satisfacción de las necesidades de las áreas usuarias, con los productos adquiridos en desarrollo de este contrato, incumpliendo los  Principios Rectores de la Función Administrativa  consagrados en el Artículo 209 de la Constitución Política de Colombia y los estipulados en su manual de contratación y normatividad interna. 
Esta observación tiene una presunta incidencia disciplinaria </t>
  </si>
  <si>
    <t>Las situaciones descritas denotan debilidades en la identificación de los riesgos relacionados con el plan de continuidad y los controles a implementar a fin de mitigarlos</t>
  </si>
  <si>
    <t>Lo que conlleva a que persistan riesgos que pueden incidir en la prestación del servicio del plan de continuidad frente a una contingencia.</t>
  </si>
  <si>
    <t xml:space="preserve">Por deficiencias en la formulación del presupuesto y en la planeación institucional </t>
  </si>
  <si>
    <t xml:space="preserve">Por deficiencias en el sistema de Gestión de Calidad, el Acuerdo No. 02 de 1997 por el cual se adopta el sistema presupuestal de la fiduciaria la Previsora S.A, como fuente de criterio </t>
  </si>
  <si>
    <r>
      <t xml:space="preserve">Actualización de la normativa presupuestal
</t>
    </r>
    <r>
      <rPr>
        <sz val="9"/>
        <color theme="1"/>
        <rFont val="Calibri"/>
        <family val="2"/>
        <scheme val="minor"/>
      </rPr>
      <t>no está debidamente actualizado de acuerdo con los diferentes procesos, negocios y actos que se manejan al interior de la entidad</t>
    </r>
  </si>
  <si>
    <t>Situación que afecta la trazabilidad del proceso.</t>
  </si>
  <si>
    <t>Deficiencia en el sistema de gestión de calidad</t>
  </si>
  <si>
    <t xml:space="preserve">Situación que no garantiza el seguimiento, la evaluación y el control dentro de un marco normativo. </t>
  </si>
  <si>
    <t xml:space="preserve">Por deficiencias en el Sistema de Control Interno </t>
  </si>
  <si>
    <r>
      <t xml:space="preserve">Segregación de Funciones 
</t>
    </r>
    <r>
      <rPr>
        <sz val="9"/>
        <color theme="1"/>
        <rFont val="Calibri"/>
        <family val="2"/>
        <scheme val="minor"/>
      </rPr>
      <t>En la gerencia de contabilidad en la vigencia 2012 se desarrollaron actividades de contabilización de movimientos de la fiduciaria y el manejo del presupuesto, traslados y modificaciones al mismo, que no corresponden a una adecuada segregación de funciones.</t>
    </r>
  </si>
  <si>
    <t>Generando confusión para el líder responsable de la iniciativa, cómo para las dependencias encargadas del control y seguimiento de éstas.</t>
  </si>
  <si>
    <t>Situación que no permiten evaluar los resultados de efectividad en el cumplimiento de las iniciativas, objetivos y metas estratégicas. Así mismo se observó que en la vigencia 2012, se contaba con aproximadamente 230 indicadores que no facilitan medir la gestión e impacto de la misma, por cuanto se segregan a nivel de actividades que no contribuyen a evaluar la gestión integralmente los procesos y el cumplimiento de los objetivos estratégicos</t>
  </si>
  <si>
    <t>Situación que puede generar riesgos por las diferentes fases de las operaciones como imputaciones, movimientos y registros de estos procesos que se ejecutan.</t>
  </si>
  <si>
    <t>Situación que denota deficiencias en el control y monitoreo a las autorizaciones enviadas por la Fiduciaria la Previsora S.A. y a los desembolsos efectuados por el Banco Agrario</t>
  </si>
  <si>
    <t>Lo cual afectó los recursos dirigidos a mitigar el impacto ocasionado por este fenómeno</t>
  </si>
  <si>
    <r>
      <t xml:space="preserve">Objeto del Fondo Nacional de Gestión del Riesgo de Desastres 
</t>
    </r>
    <r>
      <rPr>
        <sz val="9"/>
        <color theme="1"/>
        <rFont val="Calibri"/>
        <family val="2"/>
        <scheme val="minor"/>
      </rPr>
      <t xml:space="preserve">Al observar un saldo a 31/12/2012 de $2.09 billones, los cuales se reflejan en la cuenta del Fondo Nacional de Gestión del Riesgo de Desastres- FNGRD, valor que consolida los anticipos pendientes de legalización de las diferentes subcuentas que componen el Fondo, en especial la subcuenta principal 100504: $43.916 millones y la subcuenta Colombia Humanitaria 100509: $2.049 billones. Así mismo, existe un saldo a 31/12/2012 en carteras colectivas en cabeza de las Entidades territoriales de $545.000 millones, </t>
    </r>
  </si>
  <si>
    <r>
      <t xml:space="preserve">Inventarios del Fondo Nacional de Gestión del Riesgo de desastres - Subcuenta 100504
</t>
    </r>
    <r>
      <rPr>
        <sz val="9"/>
        <color theme="1"/>
        <rFont val="Calibri"/>
        <family val="2"/>
        <scheme val="minor"/>
      </rPr>
      <t xml:space="preserve">Una vez realizado el análisis y seguimiento a los inventarios de propiedad del Fondo, se observa que a Octubre 31 de 2013, aún no se ha culminado el trámite de levantamiento e identificación de los inventarios físicos de los activos a nivel nacional; de igual manera, no se ha recolectado la documentación jurídica necesaria y requerida según la normatividad mencionada, para hacer entrega en propiedad de los bienes a los Entes Territoriales. 
</t>
    </r>
  </si>
  <si>
    <t>Por cuanto genera incertiduimbre tanto la cantidad, identificación y el valor registrado en los estados financieros</t>
  </si>
  <si>
    <t>Por deficiencias en la coordinación interinstitucional</t>
  </si>
  <si>
    <r>
      <t xml:space="preserve">Interventoría – Consorcio SAYP
</t>
    </r>
    <r>
      <rPr>
        <sz val="9"/>
        <color theme="1"/>
        <rFont val="Calibri"/>
        <family val="2"/>
      </rPr>
      <t>El contrato de interventoría  no generó informes periódicos sobre su evaluación al consorcio SAYP.</t>
    </r>
  </si>
  <si>
    <t xml:space="preserve">Situación que no facilitó una interacción oportuna y la implementación de acciones correctivas, de tal manera que se mitigaran los impactos de los riesgos evaluados y no producir un informe a 31 de diciembre de 2012, que no permite verificar los avances en la evaluación. </t>
  </si>
  <si>
    <t>Situaciones que no facilitan una adecuada trazabilidad el proceso y puede generar deficiencias en los controles y actuaciones que adelantan en la actualidad</t>
  </si>
  <si>
    <t>Por falta de planeación, gestión y las modificaciones del Ministerio de Salud y la Protección Social al Decreto 4023 de 2011</t>
  </si>
  <si>
    <r>
      <t>Implementación Decreto 4023 de 2011
D</t>
    </r>
    <r>
      <rPr>
        <sz val="9"/>
        <color theme="1"/>
        <rFont val="Calibri"/>
        <family val="2"/>
      </rPr>
      <t>urante el 2012, no se implementó la norma en mención. Adicionalmente fue prorrogado para entrar en proceso el 1 de mayo de 2013, fecha en la cual no se cumplió con el cometido</t>
    </r>
  </si>
  <si>
    <t>Situaciones que impiden el control del recaudo de cotizaciones a partir de las fuentes primarias como son el operador PILA y financiero.</t>
  </si>
  <si>
    <t>Por deficiencias en la gestión y el sistema de control</t>
  </si>
  <si>
    <r>
      <t xml:space="preserve">Saldos Contables   </t>
    </r>
    <r>
      <rPr>
        <sz val="9"/>
        <color theme="1"/>
        <rFont val="Calibri"/>
        <family val="2"/>
      </rPr>
      <t xml:space="preserve">
El consorcio no está dando cumplimiento a lo preceptuado en la norma precitada, por cuanto se presentan una serie de cuentas acreedoras y deudoras en las diferentes subcuentas del Balance del FOSYGA que no se han depurado para presentar saldos reales</t>
    </r>
  </si>
  <si>
    <t>Situación que incide que no se cuente con unos estados contables depurados</t>
  </si>
  <si>
    <t xml:space="preserve">Se observan deficiencias en la entrega de información de FIDUFOSIGA y en la gestión. </t>
  </si>
  <si>
    <r>
      <t xml:space="preserve">Partidas Pendientes por Identificar </t>
    </r>
    <r>
      <rPr>
        <sz val="9"/>
        <color theme="1"/>
        <rFont val="Calibri"/>
        <family val="2"/>
        <scheme val="minor"/>
      </rPr>
      <t xml:space="preserve">
existen partidas por identificar en la subcuenta de Solidaridad vigencias 2005-2010, por recaudos que ascienden a $139 millones aproximadamente, </t>
    </r>
  </si>
  <si>
    <t>Situación que no permite establecer los beneficiarios de los recursos y por ende no se reflejen cifras depuradas</t>
  </si>
  <si>
    <t>Por deficiencias en el sistema de control interno contable y manejo de información en los estados contable del FOSYGA</t>
  </si>
  <si>
    <r>
      <t xml:space="preserve">Provisión de Procesos (D)  </t>
    </r>
    <r>
      <rPr>
        <sz val="9"/>
        <color theme="1"/>
        <rFont val="Calibri"/>
        <family val="2"/>
      </rPr>
      <t xml:space="preserve">
, no figura a 31 de diciembre de 2012, el valor de la provisión de los procesos en contra
</t>
    </r>
  </si>
  <si>
    <t xml:space="preserve">Por deficiencias en el aplicativo MUI (Módulo Único de Ingresos), que no contempla los factores de ajuste y su diseño no presenta a nivel de detalle la información inmersa en los formatos que maneja el sector asegurador
</t>
  </si>
  <si>
    <r>
      <t xml:space="preserve">Aplicativo </t>
    </r>
    <r>
      <rPr>
        <sz val="9"/>
        <color theme="1"/>
        <rFont val="Calibri"/>
        <family val="2"/>
      </rPr>
      <t xml:space="preserve">
Se presentan diferencias en los siguientes Ítems que hacen parte de la Subcuenta ECAT:
</t>
    </r>
    <r>
      <rPr>
        <b/>
        <sz val="9"/>
        <color theme="1"/>
        <rFont val="Calibri"/>
        <family val="2"/>
      </rPr>
      <t>SOAT $6,283 Millones FONSAT $5,838 millones</t>
    </r>
  </si>
  <si>
    <t>Lo anterior genera incertidumbre  sobre el valor real de estas partidas que hacen parte de la subcuenta</t>
  </si>
  <si>
    <t xml:space="preserve">Lo anterior se presenta por deficiencias en el sistema de gestión de calidad y los mecanismos previstos para el ejercicio de la supervisión
</t>
  </si>
  <si>
    <t xml:space="preserve">Situación que impide evidenciar el seguimiento técnico, administrativo, financiero, contable y jurídico sobre el cumplimiento del objeto y las obligaciones contractuales y/o las órdenes de adquisición de bienes y/o servicios, celebrados por la entidad
</t>
  </si>
  <si>
    <t xml:space="preserve">Por deficiencias en el manejo de información, gestión, depuración y acciones de acuerdo con la información suministrada 
</t>
  </si>
  <si>
    <t xml:space="preserve">Situación que incide para que estos  recursos no se incorporen al sistema para ser invertidos en el incremento, cobertura y mejores servicios a la población objeto.
Observación con presunta incidencia disciplinaria de acuerdo con lo preceptuado en la Ley 734 de 2002, artículos 34 y 35.
</t>
  </si>
  <si>
    <t>Lo cual impide contar con información depurada y confiable para el manejo de los recursos por parte del nuevo consorcio, incumpliendo lo preceptuado en la cláusula citada.
Observación con presunta incidencia disciplinaria conforme a los artículos 34 y 35 del Código Único Disciplinario.</t>
  </si>
  <si>
    <r>
      <t xml:space="preserve">Reglamento del Fondo de Contingencias  </t>
    </r>
    <r>
      <rPr>
        <sz val="9"/>
        <color theme="1"/>
        <rFont val="Calibri"/>
        <family val="2"/>
        <scheme val="minor"/>
      </rPr>
      <t xml:space="preserve">
No se evidenció en el Reglamento aprobado mediante Resolución, del Fondo de Contingencias contractuales de las Entidades Estatales, que éste incluya los procedimientos y parámetros para su manejo operativo. </t>
    </r>
  </si>
  <si>
    <r>
      <t xml:space="preserve">Plan de Aportes   
</t>
    </r>
    <r>
      <rPr>
        <sz val="9"/>
        <color theme="1"/>
        <rFont val="Calibri"/>
        <family val="2"/>
      </rPr>
      <t xml:space="preserve">Se evidenció que conforme a la programación del plan de aportes 2013 que debía realizar la ANI para la Ruta Bosa-Granada-Girardot, por $ 111.206 millones, a noviembre de 2013 se registra un saldo pendiente por $53.790 millones. </t>
    </r>
  </si>
  <si>
    <t xml:space="preserve">Situación que incide en las finanzas del Fondo, para cumplir las obligaciones contingentes que se asuman en los contratos
</t>
  </si>
  <si>
    <t>Lo cual denota debilidades en la planeación y programación presupuestal.</t>
  </si>
  <si>
    <t>Lo anterior, con el objeto de evitar la evasión que permitan el recaudo eficiente y efectivo de los recursos del Sistema General de Riesgos Profesionales.</t>
  </si>
  <si>
    <t>Lo anterior, afecta el estado de pérdidas y ganancias del fondo de Riesgos Laborales</t>
  </si>
  <si>
    <t xml:space="preserve">Se observa imprecisiones en la información consignada en la nota 12 a los Estados financieros.
</t>
  </si>
  <si>
    <t xml:space="preserve">Lo anterior, genera confusión e interpretaciones erradas de la información y registros realizados.
</t>
  </si>
  <si>
    <t xml:space="preserve">Lo anterior, refleja debilidades en el seguimiento y control de la información, contraviniendo lo consignado en La ley 87 de 1993 en el  literal e del artículo 2, consigna Asegurar la oportunidad, confiabilidad de la información y registros
</t>
  </si>
  <si>
    <t>Información confiable</t>
  </si>
  <si>
    <t xml:space="preserve">Corriéndose  el riesgo que ésta no sea divulgada y conocida por las ARLs, empresas y personas en alto grado de vulnerabilidad y riesgo.
</t>
  </si>
  <si>
    <t xml:space="preserve">Lo anterior, refleja debilidades de planeación y monitoreo; tanto de la etapa pre-contractual como la contractual. </t>
  </si>
  <si>
    <t xml:space="preserve">Por debilidades de planeación y contratación.
</t>
  </si>
  <si>
    <t xml:space="preserve"> Lo anterior genera incertidumbre respecto al cierre del producto final, insumo clave para otros procesos y ha conllevado desgaste administrativo. 
</t>
  </si>
  <si>
    <t xml:space="preserve">Número consecutivo del hallazgo </t>
  </si>
  <si>
    <t xml:space="preserve">Descripción hallazgo (No mas de 50 palabras) </t>
  </si>
  <si>
    <t>Períodos fiscales que cubre:  2012</t>
  </si>
  <si>
    <t>Fecha Suscripción: 22 de enero de 2014</t>
  </si>
  <si>
    <t>Modalidad de Auditoría:   Regular</t>
  </si>
  <si>
    <t>860525148-5</t>
  </si>
  <si>
    <r>
      <t>Saldo Pendiente de Legalización</t>
    </r>
    <r>
      <rPr>
        <sz val="9"/>
        <color theme="1"/>
        <rFont val="Calibri"/>
        <family val="2"/>
      </rPr>
      <t xml:space="preserve">
Se observó a 31/12/2012 un saldo pendiente de legalizar por $33.189 millones de pesos, correspondientes a giros efectuados por la Fiduciaria desde 1988, los cuales no han sido legalizados por los Entes Territoriales</t>
    </r>
  </si>
  <si>
    <r>
      <t xml:space="preserve">Empalme
</t>
    </r>
    <r>
      <rPr>
        <sz val="9"/>
        <color theme="1"/>
        <rFont val="Calibri"/>
        <family val="2"/>
      </rPr>
      <t>No se adelantó un adecuado proceso de empalme entre FIDUFOSYGA y Consorcio SAYP.</t>
    </r>
  </si>
  <si>
    <r>
      <t xml:space="preserve">Planeación y Control Contrato Inventarios FNC 
</t>
    </r>
    <r>
      <rPr>
        <sz val="9"/>
        <color theme="1"/>
        <rFont val="Calibri"/>
        <family val="2"/>
      </rPr>
      <t xml:space="preserve">a. Respecto al proceso de selección contractual obra en la carpeta Acta del Comité de Evaluación No. 018 del 29 de noviembre de 2011 donde recomienda que dado que el proponente Iquartil Ltda no presentó la certificación sobre cumplimiento de contratos similares al objeto de la invitación, siendo este requisito mínimo, no subsanable el Comité de Contratación, recomienda no continuar con el proceso de contratación.
Respecto al contenido de las actas mencionadas no es consistente lo indicado en el acta del comité de contratación con respecto al contenido del acta del comité de evaluación que obra en la carpeta.
 b. Por debilidades en el dimensionamiento del plazo contractual, teniendo en cuenta su objeto y las entidades involucradas en el proceso, el cual se previó inicialmente por dos meses, fue necesario suscribir cinco (5) otro si  para prorrogar el contrato finalmente hasta el 30 de agosto de 2013 aun así, no obstante obrar oficio de la firma contratista del 30 de agosto de 2013 dando por entregado el proceso, a noviembre 20 de 2013 no se cuenta con la base de datos que incluya los inventarios definitivos del Fondo Nacional de Calamidades, conforme a las cláusulas primera y cuarta numeral 7 del contrato .
</t>
    </r>
  </si>
  <si>
    <t>Deficiente manejo, control, seguimiento y reconocimiento de los inventarios propiedad del Fondo nacional de Gestión</t>
  </si>
  <si>
    <t xml:space="preserve">Conforme con las Contingencias situación que no refleja la realidad de los estados financieros del Fondo y contraviene lo preceptuado en la norma contable.
Observación con presunta incidencia Disciplinaria, de acuerdo con lo establecido en la Ley 734 de 2002, artículos 34 y 35.
</t>
  </si>
  <si>
    <t>Los cuales están generando rendimientos y no cumpliendo con el propósito inicial de dar soluciones rápidas e inmediatas a la población afectada con la ola invernal presentada en el año 2011.</t>
  </si>
  <si>
    <t xml:space="preserve"> PROYECTO PLAN DE MEJORAMIENTO </t>
  </si>
  <si>
    <t xml:space="preserve">Informe presentado por la Contraloría General de la República </t>
  </si>
  <si>
    <t>Acciones realizadas a la fecha</t>
  </si>
  <si>
    <t>Realizar las gestiones pertinentes ante las instancias correspondientes, para la obtención de los soportes que permitan identificar al inversionista de los ingresos de recursos de las carteras colectivas con corte a diciembre de 2012.</t>
  </si>
  <si>
    <t>Obtener los soportes necesarios por parte de la entidad Bancaria, que permitan la legalización de las partidas por identificar que se relacionan en cada una de las Carteras Colectivas ó en su defecto documentar la circunstancia de la no identificabilidad del aportante.</t>
  </si>
  <si>
    <t>Enviar las   solicitudes correspondientes a 174 partidas en Aportes por Identificar con corte diciembre 31 de 2012 .</t>
  </si>
  <si>
    <t>Comunicaciones enviadas a las entidades bancarias que corresponden a las 174 partidas por identificar.</t>
  </si>
  <si>
    <t>Realizar un seguimiento a las respuestas de las solicitudes y a los soportes recibidos.</t>
  </si>
  <si>
    <t>Seguimiento mensual</t>
  </si>
  <si>
    <t>Sistema de información</t>
  </si>
  <si>
    <t>Aplicar el control establecido en los cierres de periodos intermedios y al final de cada vigencia.</t>
  </si>
  <si>
    <t>Fortalecer la definición de los controles y su aplicación por los líderes de procesos, asociados a los diferentes riesgos descritos en la matriz de riesgo operativo.</t>
  </si>
  <si>
    <t>Inventario de riesgos</t>
  </si>
  <si>
    <t>Mesas de trabajo, en cumplimiento del cronograma.</t>
  </si>
  <si>
    <t>Matriz de Riesgo Operativo Actualizada de acuerdo definición mesas de trabajo.</t>
  </si>
  <si>
    <t>Contar con una herramienta que permita planear y controlar la contratación de empresa de la entidad.</t>
  </si>
  <si>
    <t xml:space="preserve"> VP. FINANCIERA
Grencia de Contabilidad</t>
  </si>
  <si>
    <t>Unificar criterio contable de acuerdo con la normas contables vigentes respecto a las transferencias vs anticipos.</t>
  </si>
  <si>
    <t>Registros Contables de reclasificación.</t>
  </si>
  <si>
    <t xml:space="preserve"> VP. FINANCIERA
Gerencia de Contabilidad</t>
  </si>
  <si>
    <t>Verificar la consistencia de información contenida en las notas a los estados financieros.</t>
  </si>
  <si>
    <t>Prevenir errores de redacción pertinentes a la operación en las revelaciones de las notas a los estados financieros.</t>
  </si>
  <si>
    <t>Verificar datos del Formato validación de información.</t>
  </si>
  <si>
    <r>
      <t xml:space="preserve">Revisar integralmente la matriz de riesgo operativo, contemplando la validación de los controles documentados actualmente o nuevos controles diseñados, que sean puntuales y coherentes, evitando la generalidad en su descripción y permitiendo la mitigación del riesgo.
</t>
    </r>
    <r>
      <rPr>
        <i/>
        <sz val="9"/>
        <color theme="1"/>
        <rFont val="Calibri"/>
        <family val="2"/>
        <scheme val="minor"/>
      </rPr>
      <t>Nota: Labor a realizar de manera conexa con el plan de trabajo de validación y revisión de riesgos planeado por la Gerencia de Riesgos anualmente con los líderes de procesos y el cual actualmente se ha venido desarrollando.</t>
    </r>
  </si>
  <si>
    <t>Situación que no facilita presentar saldos depurados y establecer a quienes corresponden los recursos</t>
  </si>
  <si>
    <t>Gestionar la  aprobación de la Iniciativa, para su posterior ejecución.</t>
  </si>
  <si>
    <t xml:space="preserve"> Manuales de Funciones Actualizados.  </t>
  </si>
  <si>
    <t>Controles de asistencia a las capacitaciones</t>
  </si>
  <si>
    <t xml:space="preserve"> Obtener la aprobación de la Iniciativa propuesta.</t>
  </si>
  <si>
    <t xml:space="preserve">Aprobación de la ejecución de la iniciativa 2014. </t>
  </si>
  <si>
    <t>Documentar los controles establecidos en el Manual de Procedimientos de liquidación de aportes parafiscales con los conceptos mencionados en la resolución del ICBF, y mantener actualizado el manual de acuerdo a las reformas que se presenten en la norma.</t>
  </si>
  <si>
    <t>Garantizar la adecuada liquidación de los aportes parafiscales</t>
  </si>
  <si>
    <t>Tener un manual actualizado que permita tener claras las bases para efectuar la liquidación de parafiscales.</t>
  </si>
  <si>
    <t>Verificar mensualmente  la liquidación de parafiscales de People Soft Vs Excel</t>
  </si>
  <si>
    <t>Actualizar el Manual de Procedimientos Publicado</t>
  </si>
  <si>
    <t>Reporte de comprobación de liquidación de parafiscales de People Soft Vs Excel</t>
  </si>
  <si>
    <t>Manual de Procedimientos Publicado</t>
  </si>
  <si>
    <t xml:space="preserve">Ejercer el control mensual del desarrollo y ejecución del plan de compras. </t>
  </si>
  <si>
    <t>Herramienta Excel que contenga toda la información enviada por parte de cada una de las áreas o centro de costo de los bienes y/o servicios que planean contratar  durante la vigencia 2014.</t>
  </si>
  <si>
    <t xml:space="preserve">Cuadro de Plan de Compras ejecutado actualizado. </t>
  </si>
  <si>
    <t>Listado de asistentes capacitación responsables manejo plan de compras</t>
  </si>
  <si>
    <t>76 manuales de Funciones</t>
  </si>
  <si>
    <t>Por debilidades en los controles diseñados para los riesgos generados en la elaboración del clausulado del contrato No. 1-9000-42-2011 y de sus otrosí, así como en la oportunidad para el trámite de legalización de estos. Estas situaciones denotan debilidades de planeación de controles efectivos para garantizar la adecuada elaboración de contratos.</t>
  </si>
  <si>
    <t xml:space="preserve">Lo que puede incidir en su legalización  y posterior exigencia al cumplimiento </t>
  </si>
  <si>
    <t xml:space="preserve">Establecer como  Directriz del  Manual de Supervisión  la obligación del supervisor  de realizar la solicitud de trámites de prórroga y/o adiciones, con la debida oportunidad o antelación  al  vencimiento del contrato
</t>
  </si>
  <si>
    <t>Evitar que se adelanten los trámites de prorrogas y adiciones a los contratos, fuera del término establecido para la ejecución del mismo.</t>
  </si>
  <si>
    <t xml:space="preserve">Actualizar directriz en el Manual de Supervisión </t>
  </si>
  <si>
    <t>Manual Actualizado</t>
  </si>
  <si>
    <t>Capacitar a los supervisores con el fin de que todos ellos, tengan conocimiento claro del nuevo manual y su debida aplicación.</t>
  </si>
  <si>
    <t>Conseguir que  los supervisores y  funcionarios de la fiduciaria involucrados en los trámites contractuales de sus respectivas áreas,   conozcan y apliquen las directrices  del manual de supervisión.</t>
  </si>
  <si>
    <t>Capacitación a los supervisores</t>
  </si>
  <si>
    <t>Evidencia de Capacitación a través de la planilla de asistencia</t>
  </si>
  <si>
    <t xml:space="preserve">Emitir  circular por parte  de la Vicepresidencia  Jurídica  instruyendo a las áreas  que la  solicitud de  trámites de prorrogas y adiciones, deben inciarse con la debida oportunidad o antelación  al  vencimiento del contrato. </t>
  </si>
  <si>
    <t xml:space="preserve">Emitir  Circular Interna </t>
  </si>
  <si>
    <t>Circular</t>
  </si>
  <si>
    <t xml:space="preserve">A través del aplicativo ORIÓN y con la herramienta de Doble Pantalla y Repositorio de Cláusulas, se validará la consistencia de las mismas de acuerdo al contrato respectivo. </t>
  </si>
  <si>
    <t>Prevenir los riesgos de inconsistencia en el clausulado de los contratos.</t>
  </si>
  <si>
    <t>Implementar la herramienta de Doble Pantalla y Repositorio de Cláusulas.</t>
  </si>
  <si>
    <t>Aplicativo en Funcionamiento</t>
  </si>
  <si>
    <t>Efectuar   actualización  del  formato de supervisión  de contratos y  ordenes de servicios con  el fin de ajustarlo a la resolución 013 de 2012, que señale claramente el seguimiento técnico , administrativo, financiero, contable y jurídico sobre el cumplimiento del objeto y las obligaciones contractuales</t>
  </si>
  <si>
    <t>Fortalecer el proceso de supervisión, control y seguimiento de la gestión contractual.</t>
  </si>
  <si>
    <t xml:space="preserve">Actualización  de  formato de  Informe de Supervisión  de Contratos  y ordenes de servicios </t>
  </si>
  <si>
    <t>Formato actualizado</t>
  </si>
  <si>
    <t xml:space="preserve">Establecer  nuevos acuerdos de servicios  con  Suppla S.A. para  la implementación  de controles de  la documentación  que conforman  el expediente contractual,  según lo indicado en la  ley  de archivo,  que garantice que todos los documentos que conforman el expediente contractual, se conserven de acuerdo a la tabla de retención documental. </t>
  </si>
  <si>
    <t>Garantizar que el expediente contractual contenga toda la documentación completa y en orden cronológico.</t>
  </si>
  <si>
    <t>Fortalecer los controles sobre la documentación que conforman el expediente contractual</t>
  </si>
  <si>
    <t>Acuerdo de Servicios</t>
  </si>
  <si>
    <t>Emitir  circular por parte de la Vicepresidencia Jurídica instruyendole a los supervisores de los  contratos, que  deben  enviar todos los documentos  del  proceso de contratación a la respectiva carpeta</t>
  </si>
  <si>
    <t>Poner en producción los seis modulos restantes del aplicativo ORIÓN, según lo establecido en la iniciativa estratégica</t>
  </si>
  <si>
    <t>Culminar la implementación de los seis módulos</t>
  </si>
  <si>
    <t>Implementar módulos</t>
  </si>
  <si>
    <t>Módulos</t>
  </si>
  <si>
    <t>Las anteriores situaciones denotan debilidades de planeación y de controles efectivos para garantizar la adecuada elaboración de los contratos. Esta ambigüedad puede incidir en el plazo contractual y generar posibles controversias contractuales</t>
  </si>
  <si>
    <r>
      <t xml:space="preserve">Planeación, Otro sí contratos, Garantía de cumplimiento y cumplimiento obligación contractual. 
</t>
    </r>
    <r>
      <rPr>
        <sz val="9"/>
        <color theme="1"/>
        <rFont val="Calibri"/>
        <family val="2"/>
        <scheme val="minor"/>
      </rPr>
      <t xml:space="preserve">Del seguimiento y análisis de los contratos  Nos. 1-9000-42-2010  y 1-9000-42-2011 se observan las siguientes situaciones:
Respecto al primer contrato: 
1. Debilidades en la oportunidad para el trámite de justificación  y legalización del otrosí No. 1 suscrito el 30 de junio de 2012, teniendo en cuenta que el plazo del contrato de seguros vencía este mismo día y sólo en esta misma fecha se suscribe el respectivo otrosí para ampliar el plazo de ejecución contractual, lo que genera el riesgo que los amparos contratados queden desprotegidos y la entidad tenga que asumir con su patrimonio siniestros y/o hechos relacionados con los mismos,
Con relación al segundo contrato No.  1-9000-42-2011: No se pudo evidenciar que el contratista cumplió con la obligación b) de la Cláusula Tercera relacionada con la realización de un programa de capacitación en temas relacionados con la administración de pólizas de seguros
se observa imprecisión en el clausulado del contrato y sus modificaciones, así el contrato mencionado prevé en su  cláusula segunda. </t>
    </r>
  </si>
  <si>
    <r>
      <t xml:space="preserve">Planeación, Clausulado del Contrato 1-9000-42-2011 y oportunidad otrosí. 
</t>
    </r>
    <r>
      <rPr>
        <sz val="9"/>
        <color theme="1"/>
        <rFont val="Calibri"/>
        <family val="2"/>
      </rPr>
      <t xml:space="preserve">Se observa imprecisión en el clausulado del contrato y sus modificaciones, así el contrato mencionado prevé en su  cláusula segunda. Duración. La vigencia del presente contrato será de siete (7) meses contados a partir de su fecha de perfeccionamiento o hasta agotar el presupuesto, sin embargo aunque el contrato se firma el 31 de mayo de 2011, la aprobación de la póliza de cumplimiento No. 21-45-101065131 otorgada por Seguros del Estado es el 13 de junio de 2011, fecha de inicio realmente de la legalización del contrato. </t>
    </r>
  </si>
  <si>
    <t>Identificar los grupos de trabajo que se ven impactados por la herramienta People Soft, y analizar cuales de estos  ameritan una reorganización, ya sea a nivel estructural o a nivel funcional.</t>
  </si>
  <si>
    <t>Cumplir las actividades programadas en la Iniciativa de Reingeniería definida en la vigencia 2012, documentación que fue aplazada por la misma dinámica y cambios de la organización.</t>
  </si>
  <si>
    <t>Realizar las capacitaciones correspondientes, de acuerdo a los Grupos de trabajo susceptibles de reorganización estructural y/o Funcional.</t>
  </si>
  <si>
    <t xml:space="preserve"> Capacitar a las áreas que fueron sujetas a reorganización a nivel estructural y/o funcional.</t>
  </si>
  <si>
    <t>Realizar capacitaciones a las áreas sujetas a reorganización</t>
  </si>
  <si>
    <t xml:space="preserve">Poner a consideración de GNP, para aprobación y ejecución en el direccionamiento 2014, una Iniciativa relacionada con rediseño de estructura organizacional, de los procesos y valoración de cargos, para la  implementación  modelo que permita ENLAZAR - ENGRANAR los procesos funcionales que actualmente están activos en materia de Planeación y Desarrollo de Recursos Humanos, llevando a cabo un proyecto Modernización Organizacional </t>
  </si>
  <si>
    <t xml:space="preserve">Implementación del control automático del modulo HCM en el aplicativo People Soft, y comprobación mediante archivo manual en Excel, con el fin de verificar que la liquidación de aportes parafiscales cumpla con la normatividad vigente. </t>
  </si>
  <si>
    <t>Diseñar e implementar un control a través de la herramienta Excel,  que contenga la información específica y clara que facilite la proyección presupuestal y contractual de la adquisición de los bienes y servicios de la Entidad, con el fin de ejercer un mejor control y seguimiento sobre los movimientos de la ejecución del plan de compras para su debido desarrollo.</t>
  </si>
  <si>
    <t>Capacitar al funcionario que asigne el líder del proceso como responsable del manejo del plan de compras en cada una de las áreas.</t>
  </si>
  <si>
    <t>Efectuar reclasificación contable en los rubros respectivos con base en conceptos obtenidos de Vice jurídica y C.G.N.</t>
  </si>
  <si>
    <t>Reclasificar cuentas por cobrar anticipos y la provisión generada.</t>
  </si>
  <si>
    <t>Revelaciones ajustadas a la realidad del hecho económico en las notas de los estados financieros.</t>
  </si>
  <si>
    <t>Garantizar que para cada cierre contable las cifras registradas en las cuentas de orden corresponda con los saldos de cierre del mes.</t>
  </si>
  <si>
    <t>Establecer el inventario de los riesgos y controles con base en la matriz de riesgo operativo existente al corte del 31 de diciembre de 2013.</t>
  </si>
  <si>
    <t xml:space="preserve">Coordinar y realizar las mesas de trabajo con los líderes de procesos, acorde con el cronograma actual de autoevaluación de riesgos. Estas reuniones se soportarán con memorias de reunión (actas). </t>
  </si>
  <si>
    <t>Actualizar la matriz de riesgo operativo, acorde con las definiciones realizadas por los líderes de procesos en las mesas de trabajo.</t>
  </si>
  <si>
    <t>Dimensionar las necesidades y requerimientos específicos de un aplicativo integral que permita administrar y controlar las PQR`s recibidas por el consumidor financiero a través de  los  diferentes mecanismos de participación ciudadana que ofrece la Fiduciaria.</t>
  </si>
  <si>
    <t>Gestionar de manera integral las PQR`s recibidas a través de un nueva herramienta tecnológica, obteniendo  estadísticas consolidadas en un único sistema de información.</t>
  </si>
  <si>
    <t xml:space="preserve">Contratar un aplicativo que permita consolidar las PQR`s recibidas por el consumidor financiero a través de  los  diferentes mecanismos de participación ciudadana que ofrece la Fiduciaria. </t>
  </si>
  <si>
    <t>Obtención de la herramienta tecnológica.</t>
  </si>
  <si>
    <t>Lo anterior reflja debilidades en el control y seguimiento que debe realizar la oficina de planeación al cumplimiento de las iniciativas, lo que incide para que se genere incertidumbre en el avance real de la iniciativa.</t>
  </si>
  <si>
    <t>Fortalecer la planeación del cumplimiento de las iniciativas</t>
  </si>
  <si>
    <t>Instructivo</t>
  </si>
  <si>
    <t>Instructivo Actualizado</t>
  </si>
  <si>
    <t>Manual de Procedimiento</t>
  </si>
  <si>
    <t>Procedimiento actualizado</t>
  </si>
  <si>
    <t>Brindar capacitación para aplicar adecuadamente el instructivo y el procedimiento</t>
  </si>
  <si>
    <t xml:space="preserve">Aprobación de la evaluación del 90% de los evaluados, con un calificación mayor o igual a 4.0 </t>
  </si>
  <si>
    <t>Calificaciones del 90% de los participantes superior o igual a 4.0</t>
  </si>
  <si>
    <t>Fortalecer la herramienta para la formulación de iniciativas y su respectivo seguimiento</t>
  </si>
  <si>
    <t>Formato</t>
  </si>
  <si>
    <t xml:space="preserve">Garantizar que la información publicada en la herramienta tecnológica sea consistente con la gestión adelantada. </t>
  </si>
  <si>
    <t>Ajuste del aplicativo</t>
  </si>
  <si>
    <t>Ajuste aplicativo</t>
  </si>
  <si>
    <t>Debilidades en la Ejecución de Iniciativas</t>
  </si>
  <si>
    <t>Fortalecer los mecanismos para el control y seguimiento de las iniciativas</t>
  </si>
  <si>
    <t>Prevenir el incumplimiento y/o no ejecución de las iniciativas</t>
  </si>
  <si>
    <t>Sesiones de sensibilización a funcionarios involucrados</t>
  </si>
  <si>
    <t>Sesiones</t>
  </si>
  <si>
    <t>Fortalecer la calidad de la información  de las iniciativas</t>
  </si>
  <si>
    <t>Ajuste del aplicativo.</t>
  </si>
  <si>
    <t>Garantizar la correcta definición de los indicadores</t>
  </si>
  <si>
    <t>RAE's por dependencia</t>
  </si>
  <si>
    <t>Dependencias</t>
  </si>
  <si>
    <t>GAD</t>
  </si>
  <si>
    <t>Brindar orientación a los funcionarios encargados del manejo de indicadores frente a la construcción de los mismos.</t>
  </si>
  <si>
    <t>Listado de Asistencias</t>
  </si>
  <si>
    <t>Fortalecer los mecanismos para el control y seguimiento de los indicadores</t>
  </si>
  <si>
    <t>Mapas Corporativos</t>
  </si>
  <si>
    <t xml:space="preserve">Contar con una metodología estructurada para la formulación de Proyectos.
</t>
  </si>
  <si>
    <t>Manual</t>
  </si>
  <si>
    <t>VPJ</t>
  </si>
  <si>
    <t>Manual de Contratación</t>
  </si>
  <si>
    <t xml:space="preserve">Reforzar conocimiento del proceso y sus responsabilidades a los supervisores del contrato sobre sus obligaciones </t>
  </si>
  <si>
    <t>Evaluación a supervisores sobre el proceso</t>
  </si>
  <si>
    <t>Unidad</t>
  </si>
  <si>
    <t>Actualizar el procedimiento para que se incluya de manera obligatoria que los proveedores alleguen un cronograma a las propuestas y que esto formen parte integral de los contratos</t>
  </si>
  <si>
    <t>Que las actividades de los contratos sean cumplidas oportunamente por los proveedores y por la entidad</t>
  </si>
  <si>
    <t>Evaluación</t>
  </si>
  <si>
    <t>GNP / GR</t>
  </si>
  <si>
    <t>Mesas de trabajo para identificar los riesgos asociados al sitio alterno de operación.</t>
  </si>
  <si>
    <t>Estructurar plan de acción para mitigar riesgos identificados</t>
  </si>
  <si>
    <t>Plan de acción</t>
  </si>
  <si>
    <t>Situación que no garantiza contar con herramientas que faciliten el cumplimiento y ejecución de los planes de acuerdo con los recursos asignados.</t>
  </si>
  <si>
    <t xml:space="preserve">Fortalecer la planeación y ejecución del presupuesto </t>
  </si>
  <si>
    <t>Diagnóstico de la evaluación a la política y plan de acción si da a lugar</t>
  </si>
  <si>
    <t xml:space="preserve">Diagnóstico de la evaluación </t>
  </si>
  <si>
    <t xml:space="preserve">Actualizar el acuerdo No. 02 de 1997 mediante un Estatuto de Presupuesto aprobado por la Junta Directiva. </t>
  </si>
  <si>
    <t xml:space="preserve">Fortalecer la elaboración, aprobación y ejecución del presupuesto. </t>
  </si>
  <si>
    <t xml:space="preserve">Estatuto de Presupuesto </t>
  </si>
  <si>
    <t>Estatuto</t>
  </si>
  <si>
    <t>Publicación y divulgación del Estatuto de Presupuesto.</t>
  </si>
  <si>
    <t>Implementar y aplicar las nuevas disposiciones del Estatuto de Presupuesto</t>
  </si>
  <si>
    <t>Publicación del Estatuto</t>
  </si>
  <si>
    <t>Publicación</t>
  </si>
  <si>
    <t>Elaborar un Manual de Gastos con el fin de identificar los gastos a imputar.</t>
  </si>
  <si>
    <t>Fortalecer el seguimiento, evaluación y control del presupuesto</t>
  </si>
  <si>
    <t>Manual de Gasto</t>
  </si>
  <si>
    <t>Publicación y divulgación del manual de gastos</t>
  </si>
  <si>
    <t>Implementar y aplicar las nuevas disposiciones del manual de gastos</t>
  </si>
  <si>
    <t>Publicación del manual</t>
  </si>
  <si>
    <t>Adelantar un estudio para determinar el área funcional que debe tener a cargo el proceso de Ejecución y Control Presupuestal.</t>
  </si>
  <si>
    <t>Fortalecer el control para minimizar los riesgos en la concentración de funciones</t>
  </si>
  <si>
    <t>Estudio de definición del área que realizará el proceso de Ejecución y Control Presupuestal.</t>
  </si>
  <si>
    <t>Estudio</t>
  </si>
  <si>
    <t>Someter a consideración la propuesta ante la Junta Directiva</t>
  </si>
  <si>
    <t xml:space="preserve">Presentación de la Propuesta </t>
  </si>
  <si>
    <t xml:space="preserve">Presentación Propuesta </t>
  </si>
  <si>
    <r>
      <t xml:space="preserve">Programación de Iniciativas </t>
    </r>
    <r>
      <rPr>
        <sz val="9"/>
        <color theme="1"/>
        <rFont val="Calibri"/>
        <family val="2"/>
        <scheme val="minor"/>
      </rPr>
      <t xml:space="preserve">
lo cual afectó directamente el cumplimiento de los cronogramas inicialmente realizados para la vigencia 2012, que requirieron la reprogramación de actividades, las cuales tenían continuidad para el año 2013 iniciando en forma tardía su ejecución.</t>
    </r>
  </si>
  <si>
    <r>
      <t xml:space="preserve">Objetivos Corporativos
</t>
    </r>
    <r>
      <rPr>
        <sz val="9"/>
        <color theme="1"/>
        <rFont val="Calibri"/>
        <family val="2"/>
        <scheme val="minor"/>
      </rPr>
      <t>Los objetivos a los cuales les apuntan las iniciativas estratégicas, consignados en la Matriz de Relación Objetivos Corporativos vs. Iniciativas Estratégicas 2012 numeral 5.4.2 del Direccionamiento Estratégico 2011-2015, conforme a la Resolución 029 de Diciembre de 2011,  no corresponden a los consignados en el documento Excel enviado por la Gerencia de Planeación donde se registra el avance, cronograma e indicadores de las iniciativas 4, 5,5 y 9. Adicionalmente, Se encontraron identificadas dos iniciativa 5 con actividades diferentes, correspondiente a la renovación tecnológica  fase I y fase II.</t>
    </r>
  </si>
  <si>
    <r>
      <t xml:space="preserve">Proceso Contractual 1-9000-142-10 – Proyecto Retos (D)
</t>
    </r>
    <r>
      <rPr>
        <sz val="9"/>
        <color theme="1"/>
        <rFont val="Calibri"/>
        <family val="2"/>
        <scheme val="minor"/>
      </rPr>
      <t xml:space="preserve">. Se observa falta de diligencia y cuidado en los trámites que anteceden a las modificaciones del contrato y en la oportunidad, así: el otrosí No.2 del 8 de mayo de 2012, mediante el cual se prorrogó la duración del contrato hasta el 31 de octubre de 2011 y se adicionó el valor del mismo en $276.2 millones, se realiza la sustentación ante el Comité de Contratación hasta el 8 de mayo de 2012, según acta No.014 e igualmente hasta esta fecha se remite el Memorando 1010902-IE firmado por los supervisores y el presidente de la Fiduciaria dirigido al Gerente Administrativo para la solicitud de este Otro Sí No.2, es decir un día antes de vencer el plazo contractual, lo cual genera el riesgo de modificarse el plazo vencido el término de ejecución del contrato.  
Esta modificación corresponde entre otros, a 1.276 horas por valor de $191.2 millones para ejecución de 14 controles de cambio o nuevas funcionalidades, para el módulo BPM – Correspondencia, necesarias para mejora de funcionalidad.   A 10 noviembre de 2013, los controles de cambio aún no están en producción, lo cual denota debilidades de planeación. 
b. El 31 de octubre de 2012, se suscribe el adendo modificatorio No.4, adicionando el valor del contrato en $103 millones con prórroga hasta el 29 de marzo de 2013. Con el Memorando 1010902-IE 23537 se remite a la Gerencia Administrativa por el Gerente Nacional de Planeación el otro sí No.4, que incluía el valor a contratar por $103 millones, el cual tiene fecha de recibido por dicha Gerencia el 23 de noviembre de 2012, indicando que por éste se realiza solicitud formal de suscripción del otrosí No.4. Sin embargo, éste se firma el 31 de octubre de 2012. 
c. El 26 de marzo de 2013 se suscribe el Otrosí No.5, mediante el cual se adicionó el contrato en $695.5 millones y se prorrogó la duración hasta el 30 de agosto de 2013. </t>
    </r>
  </si>
  <si>
    <r>
      <t>Sitio Alterno de Operaciones</t>
    </r>
    <r>
      <rPr>
        <sz val="9"/>
        <color theme="1"/>
        <rFont val="Calibri"/>
        <family val="2"/>
        <scheme val="minor"/>
      </rPr>
      <t xml:space="preserve">
Durante la visita realizada por la CGR, al sitio alterno de operaciones de Fiduprevisora, se observan las siguientes vulnerabilidades: - La bodega cuenta con ventanas y rejas de bajo calibre, vidrios de 3 mm, que dan hacia el lado occidental de la bodega, esto permite visualizar tanto los equipos como el personal desde un conjunto de casas residenciales de 2 pisos quedando vulnerable a posibles ataques de terceros (terrorismo, vandalismo, etc.) ...
-Durante la visita los equipos de cómputo portátiles previstos para activar el Plan de Continuidad del negocio de Fiduprevisora se encontraban instalados y en servicio; posteriormente se informa que éstos, son guardados en sus respectivas cajas originales para su protección y evitar el deterioro , la suciedad y el polvo.</t>
    </r>
  </si>
  <si>
    <r>
      <t xml:space="preserve">Anteproyecto y proyecto de Presupuesto
</t>
    </r>
    <r>
      <rPr>
        <sz val="9"/>
        <color theme="1"/>
        <rFont val="Calibri"/>
        <family val="2"/>
        <scheme val="minor"/>
      </rPr>
      <t>Se presentaron modificaciones y traslados presupuestales (130) en la ejecución del mismo, durante la vigencia 2012.</t>
    </r>
  </si>
  <si>
    <r>
      <t>Identificación de Gastos por Rubro</t>
    </r>
    <r>
      <rPr>
        <sz val="9"/>
        <color theme="1"/>
        <rFont val="Calibri"/>
        <family val="2"/>
        <scheme val="minor"/>
      </rPr>
      <t xml:space="preserve">
La fiduciaria no cuenta con un documento debidamente aprobado que identifique los gastos a imputar por cada rubro, de tal manera que facilite el seguimiento y control del presupuesto para cada gasto, situación que impide ejercer control, seguimiento y legalidad al mismo.</t>
    </r>
  </si>
  <si>
    <t xml:space="preserve"> Revisar y Actualizar el instructivo "IN-PLA-01-001 - Planteamiento de iniciativas estratégicas".</t>
  </si>
  <si>
    <t xml:space="preserve">Revisar y Actualizar el manual de procedimientos "MP- PLA - Planeación Estratégica" </t>
  </si>
  <si>
    <t>Dar a conocer y capacitar a los líderes sobre los cambios efectuados.</t>
  </si>
  <si>
    <t>Contar con un documento que sirva de guía para la elaboración, seguimiento y control de los contratos</t>
  </si>
  <si>
    <t>Revisión y ajuste de la herramienta tecnológica que soporta el proceso.</t>
  </si>
  <si>
    <t>Documentar como se debe efectuar el seguimiento de las iniciativas estratégicas  en el instructivo "IN-PLA-01-001 - Planteamiento de iniciativas estratégicas".</t>
  </si>
  <si>
    <t>Sensibilizar sobre el impacto del incumplimiento y/o no ejecución de las iniciativas.</t>
  </si>
  <si>
    <t xml:space="preserve">Revisar y Actualizar el instructivo "IN-PLA-01-001 - Planteamiento de iniciativas estratégicas"  incluyendo un parágrafo en el que se establezca la relación entre iniciativas estratégicas y objetivos impactados, acorde a la Matriz de relación de objetivos corporativos vs. Iniciativas estratégicas la cual se encuentra incluida en el documento de Direccionamiento Estratégico.    </t>
  </si>
  <si>
    <t>Revisión y ajuste de la herramienta tecnológica que soporta el proceso con el fin de llevar una mejor trazabilidad de la información de cada una de las iniciativas.</t>
  </si>
  <si>
    <t>Realizar reuniones de Desdoblamiento del Balanced ScoreCard, RAE por dependencia, con el fin de revisar tanto indicadores como objetivos por dependencia, verificando el grado de cumplimiento y hacer compromisos de ajuste en caso de ser necesario.</t>
  </si>
  <si>
    <t xml:space="preserve">Revisar y ajustar el documento de Indicadores IN - PLA - 001-003 (eficacia, eficiencia y efectividad) para especificar dentro del instructivo los conceptos referentes a la tipología de los indicadores, con el fin de dar mayor claridad para su manejo. </t>
  </si>
  <si>
    <t>Revisar y ajustar el formato FR - PLA - O1 - 001 Modificación a los indicadores, para Incluir un espacio para el visto bueno de la Oficina de Calidad, con el fin de verificar la pertinencia del tipo de indicador (Eficacia, Eficiencia, Efectividad).</t>
  </si>
  <si>
    <t>Depuración de los indicadores de los mapas corporativos, acorde a las solicitudes previas hechas por las diferentes dependencias.</t>
  </si>
  <si>
    <t>Implementar en Fiduprevisora S.A. una metodología de formulación de proyectos, que contenga las actividades a ejecutar en las diferentes fases que componen un Proyecto.</t>
  </si>
  <si>
    <t>Ajustar el manual de Contratación  de Fiduciaria La Previsora S.A. - Resolución 004 /2009  Resolución 018 /2009</t>
  </si>
  <si>
    <t>Realizar sesiones de sensibilización a supervisores sobre proceso de contractación y supervisión.</t>
  </si>
  <si>
    <t>Modificar el manual de contratación</t>
  </si>
  <si>
    <t>Dar a conocer y capacitar a los supervisores de contratos sobre las modificaciones realizadas</t>
  </si>
  <si>
    <t>Revisar y ajustar el formato FR-PLA-O1-005 "Inclusión de actividades de Planeación Estratégica"</t>
  </si>
  <si>
    <t>Documentar como se debe efectuar el seguimiento de las iniciativas estratégicas  en el instructivo "IN-PLA-01-001  Planteamiento de iniciativas estratégicas".</t>
  </si>
  <si>
    <t>Incluir en el manual de Contratación en lo referente a la modalidad de selección de contratación directa,  que en aquellos contratos resultantes de un proceso de invitación privada declarada desierta; tales como contratos de consultoría, contratos para el desarrollo de actividades científicas, tecnológicas y de modernización, se realice una validación financiera independientemente de su valor.</t>
  </si>
  <si>
    <t>Evaluar el impacto de la Política establecida en el año 2013, referente a que solo se recibirán solicitudes de traslado a partir del segundo semestre de la vigencia actual. 
La política fue incluída en el procedimiento "MP-GFI-03-003 Traslados Presupuestales".</t>
  </si>
  <si>
    <t>Información Contractual rendida en la cuenta fiscal 2012 
De los cruces realizados entre la información contractual registrada en el SIRECI, con la reportada por la Entidad durante el proceso auditor se evidenció que la entidad registró el contrato No.1-9000-130- 2010 por $8.443.796.002 cuando el valor real según documentación es de $84.437.960,02</t>
  </si>
  <si>
    <t>Lo que denota falta de seguimiento y control en los reportes al ente de control fiscal</t>
  </si>
  <si>
    <t>Incide en la toma de decisiones interna y externa, entre otras a éste ente de control, generando incertidumbre en la confiabilidad y consistencia de la información</t>
  </si>
  <si>
    <t>VP JURÍDICA</t>
  </si>
  <si>
    <t>Con memorando 101080101 del 9/12/2013 el Gerente Asesor de Gestión y Enlace informa de las medidas adoptadas a fin de fortalecer los controles en la información rendida a este ente de control</t>
  </si>
  <si>
    <t>El hallazgo se incluye como subsanado durante el proceso auditor</t>
  </si>
  <si>
    <t>Gestionar ante el Banco Agrario el reintegro de los recursos. De acuerdo a los resultados,  se solicitará a la Vicepresidencia Jurídica iniciar las acciones jurídicas a que haya lugar.</t>
  </si>
  <si>
    <t>Reintegro de los valores pagados erradamente por el Banco Agrario</t>
  </si>
  <si>
    <t>Enviar comunicación al Banco Agrario solicitando la devolución de los recursos.</t>
  </si>
  <si>
    <t>Comunicación</t>
  </si>
  <si>
    <t>Solicitar a la Vicepresidencia Jurídica las acciones jurídicas a que haya lugar</t>
  </si>
  <si>
    <t>Trasladar al Gerente del Fondo Nacional de Gestion del Riesgo de Desastre y al Director de la Unidad nacional para la gestion del Riesgo de Desastres, el hallazgo de la comision de visita de la Contraloria General de la Republica.</t>
  </si>
  <si>
    <t>Los ordenadores del gasto tomen las medidas a que haya lugar sobre el hallazgo</t>
  </si>
  <si>
    <t>Comunicaciones</t>
  </si>
  <si>
    <t>Culminar la actividad de inventarios físicos de los activos del FNGRD</t>
  </si>
  <si>
    <t>Conciliación de la totalidad de los activos del FNGRD</t>
  </si>
  <si>
    <t>Informe final</t>
  </si>
  <si>
    <t>Suscripción de un documento general de ratiificación de entregas en propiedad y baja de activos, porparte del ordenador del gasto del Fondo Nacional de Gestión del Riesgo de Desastres</t>
  </si>
  <si>
    <t>Documento de ratficación</t>
  </si>
  <si>
    <t>Aplicar los conceptos jurídicos que indiquen las acciones a seguir en casos especiales</t>
  </si>
  <si>
    <t>Aplicación de las acciones respectivas</t>
  </si>
  <si>
    <t>Efectuar los registros contables a que haya lugar</t>
  </si>
  <si>
    <t>Registro contable</t>
  </si>
  <si>
    <t>Balance actualizado</t>
  </si>
  <si>
    <t>Por deficiencias en el seguimiento y control</t>
  </si>
  <si>
    <t>Lo anterior, genera riesgo en la destinación que las entidades territoriales hayan dado a los recursos, en el entendido que los mismos tiene una destinación especifica</t>
  </si>
  <si>
    <t>Continuar con la gestión ante los entes territoriales y entes de control, de las acciones tendientes a lograr la legalizacion de los recursos transferidos</t>
  </si>
  <si>
    <t>Gestionar la obtención de los soportes para la legalización de los recursos transferidos por el FNGRD</t>
  </si>
  <si>
    <t>Envío mensual de comunicaciones a las entidades solicitando el envío de los soportes de la ejecución de los recursos girados por el Fondo Nacional de Gestión del Riesgo de Desastres</t>
  </si>
  <si>
    <t>Comunicaciones mensuales a entes territoriales</t>
  </si>
  <si>
    <t>Remisión de comunicaciones trimestrales a las Contralorias Departamentales, mediante las cuales se informan lo saldos pendientes por legalizar por parte de las entidades territoriales, a fin de que se inicien las acciones a que haya lugar, en el entendido de que se trata de recursos públicos.</t>
  </si>
  <si>
    <t>Comunicaciones trimestrales a CGR</t>
  </si>
  <si>
    <t xml:space="preserve">Visitas a entidades con saldos pendientes por legalizar de recursos girados por el FNGRD </t>
  </si>
  <si>
    <t>Visitas</t>
  </si>
  <si>
    <t>Lo anterior por falta de gestión de las partes intervinientes.</t>
  </si>
  <si>
    <t>Lo anterior por debilidades en la adopción del reglamento vigente por las entidades encargadas de su manejo</t>
  </si>
  <si>
    <t xml:space="preserve">Situación que incide para que su operatividad no se enmarque dentro lineamientos previamente establecidos que incluyan las responsabilidades y los requisitos para su seguimiento y control; así mismo incide en la ejecución de las cláusulas contractuales 13 y 14   , previstas en contrato de encargo Fiduciario No. 1519. </t>
  </si>
  <si>
    <t>Ministerio de Hacienda y Credito Publico</t>
  </si>
  <si>
    <t>Trasladar al Ministerio de Hacienda el hallazgo de la comision de visita de la Contraloria General de la Republica.</t>
  </si>
  <si>
    <t xml:space="preserve">Ajustar la  Resolucion que modfique el Reglamento del fondo, que incorpore procedimientos y parámetros para su manejo operativo   </t>
  </si>
  <si>
    <t>comunicacion</t>
  </si>
  <si>
    <t>Agencia Nacional de Infraesctructura</t>
  </si>
  <si>
    <t>Trasladar a la Agencia Nacional de Infraesctructura, el hallazgo de la comision de visita de la Contraloria General de la Republica.</t>
  </si>
  <si>
    <t>Recaudar los saldos en mora que presenta la ANI</t>
  </si>
  <si>
    <t>Se evidenciaron debilidades en los mecanismos de seguimiento y monitoreo implementados por la fiduciaria.</t>
  </si>
  <si>
    <t>Por tanto, se corre el riesgo que entidades, empleadores y trabajadores o empleados nuevos no sean incluidos en los pagos realizados por las ARLs, debido a la falta de mecanismos efectivos de fiscalización, verificación, seguimiento y control, que conlleve a recaudos mensuales más reales</t>
  </si>
  <si>
    <t>Ministerio de Trabajo</t>
  </si>
  <si>
    <t xml:space="preserve">Trasladar al Ministerio de trabajo, el hallazgo de la comision de visita de la Contraloria General de la Republica. </t>
  </si>
  <si>
    <t>Implementar mecanismos de fiscalizacion y control de evasion y la elusion, por parte del Ministerio del Trabajo,  que permita el recaudo eficiente de los recursos del Sistema General de Riesgos profesionales.</t>
  </si>
  <si>
    <t>Trasladar al Ministerio de trabajo, el hallazgo de la comision de visita de la Contraloria General de la Republica. para que se expida de la nueva normatividad que permita la implementacion y puesta en produccion de los nuevos desarrollos tecnologicos realizados por la Fiduciaria, de acuerdo con las instruciones del fideicomitente</t>
  </si>
  <si>
    <t xml:space="preserve">Deficiencia en los mecanismos de fiscalización y control de la evasión y la alusión </t>
  </si>
  <si>
    <t>Trasladar al Ministerio de trabajo, el hallazgo de la comision de visita de la Contraloria General de la Republica.</t>
  </si>
  <si>
    <t>Implementar mecanismos de fiscalizacion y control de evasion y la elusion que permita el recaudo eficiente de los recursos del Sistema General de Riesgos profesionales.</t>
  </si>
  <si>
    <t>Se observó que los mecanismos establecidos para el cobro y recuperación de cartera por parte del Ministerio de Trabajo, no han sido efectivos.</t>
  </si>
  <si>
    <t>Trasladar al Ministerio de trabajo, el hallazgo de la comision de visita de la Contraloria General de la Republica</t>
  </si>
  <si>
    <t>El Ministerio de Trabajo implemente las acciones correctivas pertinentes</t>
  </si>
  <si>
    <t>Lo anterior, por cuanto se reciben los entregables e información valiosa de prevención y promoción.</t>
  </si>
  <si>
    <t>Generando retrasos en la programación inicial del convenio.</t>
  </si>
  <si>
    <t>Lo anterior, refleja debilidades en el seguimiento y la supervisión del contrato.</t>
  </si>
  <si>
    <t xml:space="preserve">Puede generar destinación diferente de los recursos de riesgos profesionales </t>
  </si>
  <si>
    <t>Reintegro al Fondo de Riesgos Profesionales,de de los recursos no ejecutados  del Contrato 225 de 2012, por valor de $554.7 millones</t>
  </si>
  <si>
    <t>Trasladar al Ministerio de trabajo, el hallazgo de la comision de visita de la Contraloria General de la Republica para que el Ministerio de Trabajo gestione el reintegro por parte del Ministerio de Hacienda y Crédito Público, de los recursos no ejecutados  del Contrato 225 de 2012, por valor de $554.7 millones</t>
  </si>
  <si>
    <r>
      <t xml:space="preserve">Planeación y Control Contrato Inventarios FNC 
</t>
    </r>
    <r>
      <rPr>
        <sz val="11"/>
        <color theme="1"/>
        <rFont val="Calibri"/>
        <family val="2"/>
      </rPr>
      <t xml:space="preserve">a. Respecto al proceso de selección contractual obra en la carpeta Acta del Comité de Evaluación No. 018 del 29 de noviembre de 2011 donde recomienda que dado que el proponente Iquartil Ltda no presentó la certificación sobre cumplimiento de contratos similares al objeto de la invitación, siendo este requisito mínimo, no subsanable el Comité de Contratación, recomienda no continuar con el proceso de contratación.
Respecto al contenido de las actas mencionadas no es consistente lo indicado en el acta del comité de contratación con respecto al contenido del acta del comité de evaluación que obra en la carpeta.
 b. Por debilidades en el dimensionamiento del plazo contractual, teniendo en cuenta su objeto y las entidades involucradas en el proceso, el cual se previó inicialmente por dos meses, fue necesario suscribir cinco (5) otro si  para prorrogar el contrato finalmente hasta el 30 de agosto de 2013 aun así, no obstante obrar oficio de la firma contratista del 30 de agosto de 2013 dando por entregado el proceso, a noviembre 20 de 2013 no se cuenta con la base de datos que incluya los inventarios definitivos del Fondo Nacional de Calamidades, conforme a las cláusulas primera y cuarta numeral 7 del contrato .
</t>
    </r>
  </si>
  <si>
    <t>Documentar el procedimiento para mantener una adecuada planeación para el manejo y control de los activos del FNGRD</t>
  </si>
  <si>
    <t>Control del inventario de los activos del FNGRD</t>
  </si>
  <si>
    <t>Procedimiento para el control de los activos del FNGRD</t>
  </si>
  <si>
    <t>Procedimiento</t>
  </si>
  <si>
    <t>Avance físico de las metas</t>
  </si>
  <si>
    <t>Descripción detallada de los avance a  Octubre  2014</t>
  </si>
  <si>
    <t>Direccion de Control Interno</t>
  </si>
  <si>
    <t xml:space="preserve">Cambio de metodología de calificación de la firma interventora al Consorcio SAYP a través del nuevo contrato 103 de diciembre de  2012. </t>
  </si>
  <si>
    <t xml:space="preserve">Cordinar entre la firma interventora y el Consorcio SAYP la metodología para lograr que se realicen las acciones correctivas como consecuencia de los informes periodicos de la firma interventora , mitigando el riesgo de incumplimiento contractual. </t>
  </si>
  <si>
    <t>Informe mensual</t>
  </si>
  <si>
    <t>28/2/2014</t>
  </si>
  <si>
    <t xml:space="preserve">La interventoría ha generado mensualmente los informes de interventoria generados a partir de la nueva metodología establecida </t>
  </si>
  <si>
    <t>Lista de asistencia Ayudas de memoria</t>
  </si>
  <si>
    <t>28/2/14</t>
  </si>
  <si>
    <t>Mensualmente con la Firma interventora se han generado reuniones de precierre con las diferentes areas del Consorcio y de cierre general, de las cuales se han producido las correspondeintes actas</t>
  </si>
  <si>
    <t>seguimientos mensuales y resultado un informe</t>
  </si>
  <si>
    <t>En las respuestas a los informes de la Interventoría y de acuerdo con las respuestas y las obligaciones con cumplimiento parcial se implementaron planes de mejoramiento que abarcan el tema contable: Plan de mejoramiento integral, Desarrollos: Plan de Choque</t>
  </si>
  <si>
    <t>Ministerio de Salud y proteccion social</t>
  </si>
  <si>
    <t>Realizar el acta final del proceso de empalme garantizando un adecuado proceso entre el Ministerio y el Consorcio SAYP 2011</t>
  </si>
  <si>
    <t xml:space="preserve">Coordinar entre el Consorcio SAYP y el MSPS el adecuado proceso de empalme para finalizar la entrega. </t>
  </si>
  <si>
    <t xml:space="preserve">Oficio </t>
  </si>
  <si>
    <t>Direccion de Compensacion</t>
  </si>
  <si>
    <t>Se realizaron los alineamientos a nivel tecnologico y tecnico para entrar en producción bajo el Decreto 4023 en optimo  funcionamiento, para los procesos de compensación y los procesos adicionales en el marco del Decreto 4023 y los correspondientes controles a implementar en cada uno de los procesos.</t>
  </si>
  <si>
    <t>Entrar en producción a partir del primero de octubre de 2013 bajo el Decreto 4023, cumpliendo con lo establecido en la norma</t>
  </si>
  <si>
    <t>Poner en produccion del aplicativo de acuerdo con los tiempos establecidos por el Ministerio mediante el decreto 931 del 9 de mayo de 2013 el cual establece la prórroga para salir a produccion el 1 de octubre de 2013</t>
  </si>
  <si>
    <t>Funcionamiento del aplicativo</t>
  </si>
  <si>
    <t>Direccion Administrativa y Financiera</t>
  </si>
  <si>
    <t>Depuracion de las partidas de vigencias anteriores a septiembre 30/2011</t>
  </si>
  <si>
    <t xml:space="preserve">Generar estados financieros depurados </t>
  </si>
  <si>
    <t xml:space="preserve">*Determinar las partidas de prolongada vigencia (anteriores a septiembre 30/2011)  , 
*  Identificar los valores susceptibles de solicitud de saneamiento contable, *  Elaboración de las fichas técnicas.
</t>
  </si>
  <si>
    <t xml:space="preserve">Fichas tecnicas </t>
  </si>
  <si>
    <t>31/12/13</t>
  </si>
  <si>
    <t>relaciones de deudores y acreedores anexas al informe de gestión de Junio y Julio/2013 relaciones de deudores y acreedores anexas al informe de gestión de Julio y Agosto/2013</t>
  </si>
  <si>
    <t xml:space="preserve">*  Aprobación del Ministerio del saneamiento contable de las partidas objeto de solicitud en las fichas tecnica
</t>
  </si>
  <si>
    <t xml:space="preserve">Resolucion </t>
  </si>
  <si>
    <t>Ficha tecnica 01 Compencion
Ficha Técnica 02 Promoción
Ficha técnina 03 Solidaridad
Ficha Técnica 04 ECAT
Ficha Técnica 05 Compensacion Ctas de Orden.</t>
  </si>
  <si>
    <t>Contabilizacion de los registros en los estados financieros</t>
  </si>
  <si>
    <t>Estados financieros</t>
  </si>
  <si>
    <t>31/1/13</t>
  </si>
  <si>
    <t>Resolución 7329 Compensacion y Promoción
Resolución 8066 Solidaridad
Resolucion 8068 ECAT y Compensacion Ctas de Orden</t>
  </si>
  <si>
    <t>Direccion de Recaudo</t>
  </si>
  <si>
    <t>Depuracion de partidas por identificar de la subcuenta solidaruidad anteriores a sept. 30/2011</t>
  </si>
  <si>
    <t>mantener cifras depuradas en las cuentas de ingresos por recaudos  de recursos</t>
  </si>
  <si>
    <t>identificacion partidas por identificar solidaridad vigencias 2005-2010</t>
  </si>
  <si>
    <t>Reporte de partidas por identificar mensual</t>
  </si>
  <si>
    <t>30/10/2014</t>
  </si>
  <si>
    <t xml:space="preserve">Con Comunicación CMP-13855-13 se reportó al MSPS las partidas por identificar de la Subcuenta Solidaridad. Se ha solicitado copia de las consignaciones al banco por lo cual en Nov. 14.2013 se elaboró un acta con Bancolombia con la relación de las partidas pendientes  </t>
  </si>
  <si>
    <t>Efectuar la provision de los procesos en contra de Fosyga una vez se reciba la instruccion del Ministerio</t>
  </si>
  <si>
    <t>mantener la cobertura suficiente sobre los procesos litigiosos contra Fosyga</t>
  </si>
  <si>
    <t>Mantener actualizadas las provisiones por demandas litigiosas contra el FOSYGA una vez se reciba la instruccion por el Ministerio</t>
  </si>
  <si>
    <t>Estado Financiaros</t>
  </si>
  <si>
    <t xml:space="preserve">En abril de 2013 se realizó  una vez recibida la instruccion del Ministerio la provisión por valor de $50.896 millones y en diciembre se complemento con $37,606 millones adicionales para cubrir las posibles perdidas por demandas litigiosas contra Fosyga </t>
  </si>
  <si>
    <t>Realizar el desarrollo que permita la adecuada liquidacion de Contribucion SOAT y FoNSAT</t>
  </si>
  <si>
    <t>Garantizar que no hayan diferencias en la liquidacion del formato 4 y 5 de Fonsat y SOAT al Subir la información al aplicativo MUI</t>
  </si>
  <si>
    <t>Radicación del SRF</t>
  </si>
  <si>
    <t>DOCUMETO SRF</t>
  </si>
  <si>
    <t>Se radicó el 5 de diciembre de 2013 del documento SRF ante el Ministerio de Salud y Protección Social, pendiente de su aprobación para iniciar desarrollo de software</t>
  </si>
  <si>
    <t>desarrollo de Software a cargo del Outsourcing de Sistemas</t>
  </si>
  <si>
    <t>aplicativo</t>
  </si>
  <si>
    <t>La actividad depende del ítem anterior</t>
  </si>
  <si>
    <t>Paso a Producción</t>
  </si>
  <si>
    <t>APLICATIVO</t>
  </si>
  <si>
    <t>31/12/14</t>
  </si>
  <si>
    <t xml:space="preserve">Restitución. (D) 
se presentan aproximadamente $834.463 millones, involucrados en pagos inconsistentes, cifra que no se ha depurado para determinar los valores que deben restituir las entidades obligadas a compensar.
</t>
  </si>
  <si>
    <t xml:space="preserve">Unidad de restituciones </t>
  </si>
  <si>
    <t xml:space="preserve">Mitigar los riesgos mediante la implementacion de los diferentes Decretos y Resoluciones expedidos por el Ministerio,  como mecanismo para blindar el procesos   y lograr la recuperacion de los recursos del  FOSYGA
Todo lo anterior de acuerdo con lo establecido en el Decreto Ley 1281 de 2002, la Resolución 3361 de 2013 y Decreto 4023 de 2011, Decreto 971 de 2011 de LMA </t>
  </si>
  <si>
    <t xml:space="preserve">Realizar las actividades relacionadas en los decretos 4023 y 971 frente a restituciones automaticas y cumplir con las actividades de la resolucion 3361 mediante la cual se establece el procedimiento para la restitucion de recursos por pagos indebidos del FOSYGA </t>
  </si>
  <si>
    <t>Realizar la restitucion de los recursos en el Proceso de Liquidacion Mensual de afiliados de manera mensual de  acuerdo con el Decreto 971 de 2011</t>
  </si>
  <si>
    <t>Informe  mensual</t>
  </si>
  <si>
    <t xml:space="preserve">Se remitieron los comunicados a las EPS por las auditorias realizadas </t>
  </si>
  <si>
    <t xml:space="preserve">Realizar la restitucion en el Proceso de Compensación vigencia 4023 de acuerdo con el articulo 24 del  Decreto 4023 de 2011 de manera mensual </t>
  </si>
  <si>
    <t xml:space="preserve">informe </t>
  </si>
  <si>
    <t xml:space="preserve">Realizar las actividades de competencia  del administrador fiduciario de acuerdo con la Resolución 3361 de 2013.  y enviar informe bimestral. </t>
  </si>
  <si>
    <t xml:space="preserve">Con base en las respuestas se remitieron oficios a la SNS informandole sobre las entidades que no dieron respuesta a los requerimientos o las enviaron extemporaneamente </t>
  </si>
  <si>
    <t>Avance físico de ejecución de las metas   a diciembre 31/2013</t>
  </si>
  <si>
    <r>
      <t xml:space="preserve">Dobles Pagos (IP, D) 
</t>
    </r>
    <r>
      <rPr>
        <sz val="9"/>
        <color theme="1"/>
        <rFont val="Calibri"/>
        <family val="2"/>
      </rPr>
      <t>Se evidenciaron dobles pagos por valor de $111 millones; realizados con los recursos del FNGR. Los pagos se efectuaron por el Banco Agrario de Colombia</t>
    </r>
  </si>
  <si>
    <r>
      <t xml:space="preserve">Unificación de Criterios
</t>
    </r>
    <r>
      <rPr>
        <sz val="9"/>
        <color theme="1"/>
        <rFont val="Calibri"/>
        <family val="2"/>
        <scheme val="minor"/>
      </rPr>
      <t xml:space="preserve">Fiduciaria no cuenta con la unidad de criterios con lo cual no existe pronunciamiento institucional, basado en las normas contables que le aplican y la concepción legal y financiera de las transferencias que según el Decreto mencionado debe realizar la Fiduciaria a los Entes Territoriales.  
</t>
    </r>
  </si>
  <si>
    <r>
      <t xml:space="preserve">Se observaron debilidades en el seguimiento y control de los recursos invertidos y/o girados con destinación específica para obras de campo de mitigación y reconstrucción, como también los recursos entregados a los entes territoriales para la  solución inmediata a los familias azotadas por fenómenos de desastres presentados, por cuanto </t>
    </r>
    <r>
      <rPr>
        <b/>
        <sz val="9"/>
        <color theme="1"/>
        <rFont val="Calibri"/>
        <family val="2"/>
        <scheme val="minor"/>
      </rPr>
      <t xml:space="preserve">no se realiza de manera efectiva y técnica la verificación in-situ de las obras realizadas y/o contratadas, </t>
    </r>
    <r>
      <rPr>
        <sz val="9"/>
        <color theme="1"/>
        <rFont val="Calibri"/>
        <family val="2"/>
        <scheme val="minor"/>
      </rPr>
      <t>generando riesgo de pérdida de recursos o destinación diferente de los mismos e incertidumbre sobre la inversión social.</t>
    </r>
  </si>
  <si>
    <r>
      <t xml:space="preserve">Liquidación- FIDUFOSYGA (D)
</t>
    </r>
    <r>
      <rPr>
        <sz val="9"/>
        <color theme="1"/>
        <rFont val="Calibri"/>
        <family val="2"/>
        <scheme val="minor"/>
      </rPr>
      <t xml:space="preserve">Sin embargo, a noviembre 15 de 2013 no obra acta de liquidación, donde se establezca la revisión de los aspectos financieros, contables, administrativos del encargo fiduciario en mención </t>
    </r>
  </si>
  <si>
    <r>
      <t xml:space="preserve">Seguimiento al Recaudo </t>
    </r>
    <r>
      <rPr>
        <sz val="9"/>
        <color theme="1"/>
        <rFont val="Calibri"/>
        <family val="2"/>
        <scheme val="minor"/>
      </rPr>
      <t xml:space="preserve">
Como resultado de la aplicación de los procedimientos de auditoria al Fondo de Riesgos Profesionales,  en los recaudos del 1% correspondientes a las cotizaciones a cargo de los empleadores por concepto de riesgos profesionales, seguimiento que se limita únicamente a controles semiautomáticos que pretenden determinar e identificar las fluctuaciones y variaciones de los recaudos realizados por dichas empresas y contenidas en las bases de datos de la Fiduciaria. El procedimiento utilizado por la fiduciaria es la comparación de las cifras del mes, frente a los últimos tres períodos reportados por las ARLs que superen los topes predeterminados. 
Adicionalmente, no se tiene  información actualizada, que incluya las novedades mensuales presentadas por las ARLs que en un momento dado afecten los recaudos y por ende los aportes correspondientes al 1% que deben pagar conforme a lo establecido en el artículo 89  del capítulo IX del Decreto Ley 1295 de 1994.</t>
    </r>
  </si>
  <si>
    <r>
      <t xml:space="preserve">Mecanismos de Fiscalización </t>
    </r>
    <r>
      <rPr>
        <sz val="9"/>
        <rFont val="Calibri"/>
        <family val="2"/>
      </rPr>
      <t xml:space="preserve">
En el numeral 13 de la cláusula octava del contrato fiduciario 517 de 2011, se consigna: que permita el recaudo eficiente de los recursos del Sistema General de Riesgos Profesionales” Se observa Incumplimiento por parte del Ministerio de la Protección Social hoy Ministerio de Trabajo y la Fiduciaria la Previsora S.A. de dicho numeral, por cuanto a la fecha no han sido implementados los mecanismos exigidos en dicha cláusula. </t>
    </r>
  </si>
  <si>
    <r>
      <t>Gestión de Cartera</t>
    </r>
    <r>
      <rPr>
        <sz val="9"/>
        <color theme="1"/>
        <rFont val="Calibri"/>
        <family val="2"/>
      </rPr>
      <t xml:space="preserve">
Se encontró un saldo de $7.018.4 millones y una provisión de $4.930.9 millones, cartera calificada.</t>
    </r>
  </si>
  <si>
    <r>
      <t xml:space="preserve">Notas a los Estados Financieros 
</t>
    </r>
    <r>
      <rPr>
        <sz val="9"/>
        <color theme="1"/>
        <rFont val="Calibri"/>
        <family val="2"/>
        <scheme val="minor"/>
      </rPr>
      <t xml:space="preserve">Las cuentas de orden acreedoras a 31 de diciembre de 2012 y 2011 presenta un saldo por $3.258.607.930,64 y $1.136.052.262,50 correspondientes  a contratos pendientes de liquidar. </t>
    </r>
  </si>
  <si>
    <r>
      <t xml:space="preserve">Saldos cuenta 7817405
</t>
    </r>
    <r>
      <rPr>
        <sz val="9"/>
        <color theme="1"/>
        <rFont val="Calibri"/>
        <family val="2"/>
        <scheme val="minor"/>
      </rPr>
      <t xml:space="preserve">Al realizar los cruces y verificaciones correspondientes a los estados financieros aprobados y dictaminados del contrato fiduciario 517 de 2011 “Fondo de Riesgos Laborales” con corte a 31/12/2012, se encontró que el saldo existente en las cuentas de orden 7817405, la cual corresponde al valor de mercado  y nominal del portafolio administrado, pertenece a los saldos del mes de noviembre de 2012 y no al saldo al cierre de Diciembre.
</t>
    </r>
  </si>
  <si>
    <r>
      <t xml:space="preserve">Mecanismos de Seguimiento e Impacto </t>
    </r>
    <r>
      <rPr>
        <sz val="9"/>
        <color theme="1"/>
        <rFont val="Calibri"/>
        <family val="2"/>
      </rPr>
      <t xml:space="preserve">
Se observó que el Ministerio no ha implementado mecanismos e indicadores que midan el impacto que los estudios, campañas, actividades de educación, prevención e investigación de accidentes de trabajo y enfermedades profesionales en la población objeto; que los recursos invertidos en dichas actividades estén cumpliendo con el fin del Fondo y que los resultados logrados en términos de control de los riesgos y las reducciones en las tasas de accidentalidad  y enfermedades laborales puedan reflejar la efectividad de las medidas contratadas para la promoción y prevención. </t>
    </r>
  </si>
  <si>
    <r>
      <t>Convenio de Cooperación Internacional 170 de 2012</t>
    </r>
    <r>
      <rPr>
        <sz val="9"/>
        <color theme="1"/>
        <rFont val="Calibri"/>
        <family val="2"/>
      </rPr>
      <t xml:space="preserve">
Se observan debilidades en la planeación y ejecución del convenio,  por cuanto una vez iniciado el taller virtual la población objetivo estaba centrada en los colegios distritales, pero realizadas las reuniones con la Secretaria de Educación Distrital, ésta no acepto el programa por diferentes motivos, entre ellos el logístico. Por tanto, se reprogramó nuevamente y fueron incluidos colegios privados y cajas de compensación familiar para los cursos virtuales. 
Adicionalmente, el convenio fue suspendido debido al periodo de vacaciones y prorrogado en dos oportunidades, lo cual conllevó al incumplimiento de los cronogramas inicialmente aprobados por las partes. Se observa acta de suspensión y reanudación del convenio firmada el 12 de diciembre de 2012 por las partes.</t>
    </r>
  </si>
  <si>
    <r>
      <t xml:space="preserve">Contrato 225 de 2012 (D)
</t>
    </r>
    <r>
      <rPr>
        <sz val="9"/>
        <color theme="1"/>
        <rFont val="Calibri"/>
        <family val="2"/>
      </rPr>
      <t>Al realizar el seguimiento y evaluación al cumplimiento del objeto del contrato, se evidenció que la universidad y el Ministerio terminaron de común acuerdo el convenio, después de realizado el primer pago consignado en la cláusula cuarta equivalente al 40% del valor total, es decir por $554.7 millones de un total de $1.386.8 millones. 
Adicionalmente, la Universidad realiza la devolución total de los recursos pagados con giro directamente al Tesoro Nacional el día 4 de Marzo de 2013, desconociendo la destinación específica que dichos recursos tienen según parágrafo del artículo 12 de la Ley 1562 de 2012. A la fecha dichos recursos por valor de $554.7 millones no han sido reintegrados al encargo fiduciario por parte del Ministerio de Hacienda y Crédito Público.
debido a que el Ministerio tiene conocimiento de la destinación específica que los recursos tienen por Ley y el contrato de Fiducia suscrito con Fiduciaria la Previsora S.A. para el recaudo y Administración.</t>
    </r>
  </si>
  <si>
    <t xml:space="preserve">Cambiar la metodología de calificación de la firma interventora al Consorcio SAYP a través del nuevo contrato 103 de diciembre de  2012. </t>
  </si>
  <si>
    <t>Se realizaron los alineamientos a nivel tecnológico y técnico para entrar en producción bajo el Decreto 4023 en óptimo  funcionamiento, para los procesos de compensación y los procesos adicionales en el marco del Decreto 4023 y los correspondientes controles a implementar en cada uno de los procesos.</t>
  </si>
  <si>
    <t>Direccion de Control Interno Consorcio SAYP</t>
  </si>
  <si>
    <t>Trasladar al Ministerio el hallazgo de la comision de visita de la Contraloria General de la Republica.</t>
  </si>
  <si>
    <t>Solicitó la Vp. Jurídica autorización a la C.G.R., para modificar el valor real del contrato, en el aplicativo SIRECI y en el reporte realizado el 17 de octubre de 2013 se incluyó el ajuste solicitado</t>
  </si>
  <si>
    <t>Realizar informes mensuales por parte de la interventoría remitido con la misma periodicidad al Consorcio SAYP 2011</t>
  </si>
  <si>
    <t xml:space="preserve">Realización de reuniones de cierre con el fin de discutir los hallazgos presentados por la firma interventora y realizar los planes de mejoramiento derivados de los hallazgos </t>
  </si>
  <si>
    <t xml:space="preserve">Monitoreo al Plan de accion como resultado de las obligaciones con cumplimiento parcial y no cumple que fueron acordados con la firma interventora posterior a la reunion de cierre. </t>
  </si>
  <si>
    <t xml:space="preserve">Traslado al Ministerio del hallazgo 7 con motivo de la auditoria de la Contraloria. </t>
  </si>
  <si>
    <t xml:space="preserve">Reiterar al Ministerio bimestralmente  sobre los cinco ítems pendientes por recibir hasta obtener su respuesta. </t>
  </si>
  <si>
    <t>Entregar  informaciòn integral, veraz y consistente dentro de los tiempos requeridos.</t>
  </si>
  <si>
    <t>Suministro de la informaciòn</t>
  </si>
  <si>
    <r>
      <rPr>
        <b/>
        <sz val="9"/>
        <color indexed="8"/>
        <rFont val="Calibri"/>
        <family val="2"/>
      </rPr>
      <t>Información Cuentas: Disponible e Inversiones</t>
    </r>
    <r>
      <rPr>
        <sz val="9"/>
        <color indexed="8"/>
        <rFont val="Calibri"/>
        <family val="2"/>
      </rPr>
      <t xml:space="preserve">
Los datos suministrados por la entidad en medio digital-archivos Excel a 31 de diciembre de 2012 de Fiduprevisora y de los Fideicomisos: Fondo de Riesgos Profesionales, Fondo Nacional de Gestión de Riesgos, PA MPS Decreto 073, Fondo de Contingencias Contractuales de las Entidades del Estado y Consorcio SAYP, no se reportó de acuerdo con los requerimientos elevados, como se evidencia en el suministro inicial de información incompleta, no acorde con la realidad registrada en los estados financieros, hecho que puede conducir a  la toma de decisiones basada en datos no adecuados.</t>
    </r>
  </si>
  <si>
    <t>Designar al interior de las àreas responsables un funcionario que valide la integralidad, veracidad y consistencia de la informaciòn requerida por el ente de control, que corresponda a lo solicitado.</t>
  </si>
  <si>
    <t>Vo.Bo.</t>
  </si>
  <si>
    <t>Fecha :</t>
  </si>
  <si>
    <t>Vicepresidente Financiero</t>
  </si>
  <si>
    <t>Gerente de Riesgos ( E )</t>
  </si>
  <si>
    <t xml:space="preserve">Vicepresidente  Comercial y de Mercadeo </t>
  </si>
  <si>
    <t>Este Plan de Mejoramiento fue elaborado y aprobado por la Vicepresidencia de Administración Fiduciaria y discutido en mesa de trabajo con la Gerencia Asesora de Gestión y Enlace el 15 de enero de 2014</t>
  </si>
  <si>
    <t>Este Plan de Mejoramiento fue elaborado y aprobado por la Vicepresidencia Financiera y discutido en mesa de trabajo con la Gerencia Asesora de Gestión y Enlace el 9 de enero de 2014</t>
  </si>
  <si>
    <t>Este Plan de Mejoramiento fue elaborado y aprobado por la Gerencia de Riesgos  y discutido en mesa de trabajo con la Gerencia Asesora de Gestión y Enlace el 8 de enero de 2014</t>
  </si>
  <si>
    <r>
      <t xml:space="preserve">Seguimiento a Indicadores 
</t>
    </r>
    <r>
      <rPr>
        <sz val="9"/>
        <rFont val="Calibri"/>
        <family val="2"/>
      </rPr>
      <t>Se observaron debilidades en el diseño de las variables que componen el indicador y su denominación;</t>
    </r>
  </si>
  <si>
    <t>Revisado y Aprobado por:</t>
  </si>
  <si>
    <t>Gerente Administrativa</t>
  </si>
  <si>
    <t>Este Plan de Mejoramiento fue elaborado y aprobado por la Vicepresidencia Comercial y de Mercadeo y discutido en mesa de trabajo con la Gerencia Asesora de Gestión y Enlace el 9 de enero de 2014</t>
  </si>
  <si>
    <t>Este Plan de Mejoramiento fue elaborado y aprobado por la Vicepresidencia Jurídica y discutido en mesa de trabajo con la Gerencia Asesora de Gestión y Enlace el 9 de enero de 2014</t>
  </si>
  <si>
    <t>Vicepresidente Jurídico</t>
  </si>
  <si>
    <t>Proceso Contractual 1-9000-142-10 – Proyecto Retos (D)</t>
  </si>
  <si>
    <t xml:space="preserve">Se observa falta de diligencia y cuidado en los trámites que anteceden a las modificaciones del contrato y en la oportunidad, así: el otrosí No.2 del 8 de mayo de 2012, mediante el cual se prorrogó la duración del contrato hasta el 31 de octubre de 2011 y se adicionó el valor del mismo en $276.2 millones, se realiza la sustentación ante el Comité de Contratación hasta el 8 de mayo de 2012, según acta No.014 e igualmente hasta esta fecha se remite el Memorando 1010902-IE firmado por los supervisores y el presidente de la Fiduciaria dirigido al Gerente Administrativo para la solicitud de este Otro Sí No.2, es decir un día antes de vencer el plazo contractual, lo cual genera el riesgo de modificarse el plazo vencido el término de ejecución del contrato.  </t>
  </si>
  <si>
    <t xml:space="preserve">Impactó el cumplimiento de las metas de las iniciativas 18, 2, 8, 11 y 5, fases I y II, previstas en el direccionamiento estratégico a adelantarse en la vigencia 2012 y genera incertidumbre respecto a los resultados finales del proyecto de Renovación Tecnológica Orientada al Servicio – Retos y la satisfacción de las necesidades de las áreas usuarias, con los productos adquiridos en desarrollo de este contrato, incumpliendo los  Principios Rectores de la Función Administrativa  consagrados en el Artículo 209 de la Constitución Política de Colombia y los estipulados en su manual de contratación y normatividad interna. </t>
  </si>
  <si>
    <t>Este Plan de Mejoramiento fue elaborado y aprobado por la Gerencia Nacional de Planeación y discutido en mesa de trabajo con la Gerencia Asesora de Gestión y Enlace el 14 de enero de 2014</t>
  </si>
  <si>
    <t xml:space="preserve">Gerente  Nacional de Planeación </t>
  </si>
  <si>
    <t>Vicepresidente  Administración Fiduciaria</t>
  </si>
  <si>
    <t>Este Plan de Mejoramiento fue elaborado y aprobado por el Consorcio SAYPy discutido en mesa de trabajo con la Gerencia Asesora de Gestión y Enlace el 15 de enero de 2014</t>
  </si>
  <si>
    <t>Dr. JAVIER MENDEZ</t>
  </si>
  <si>
    <t xml:space="preserve">Dra. DANNIA VANESSA NAVARRO </t>
  </si>
  <si>
    <t>Dr. EDUARDO ARCE</t>
  </si>
  <si>
    <t>Dr. OSCAR ESTUPIÑAN MEDRANO</t>
  </si>
  <si>
    <t>Dra. LUZ ADRIANA CEBALLOS</t>
  </si>
  <si>
    <t>Dr.ENRIQUE RODRIGUEZ AHUMADA</t>
  </si>
  <si>
    <t>Dra. RO CIO LONDOÑO LONDOÑO</t>
  </si>
  <si>
    <t>VICEPRESIDENCIA FINANCIERA - VAF</t>
  </si>
  <si>
    <t>Se realizara  estudio o evaluación encaminado a establecer que el aplicativo ERP pueda contar con una herramienta sistematizada que suministre  la información en forma integral</t>
  </si>
  <si>
    <t>Fortalecer el control  por intermedio de la herramienta que suministre la información integral de cuentas Corrientes y de ahorros</t>
  </si>
  <si>
    <t>Obtener el diagnostico de la viabilidad de contar con la herramienta a través  de ERP o en su defecto ver otras alternativas externas</t>
  </si>
  <si>
    <t>El diagnostico sobre la viabilidad de obtener la herramienta  que suministre la información en forma integral</t>
  </si>
  <si>
    <t>** EL HALLAZGO Nos. 48 SON COMPARTIDOS CON LA VP. FINANCIERA</t>
  </si>
  <si>
    <t>Listado de asistencia a la capacitación</t>
  </si>
  <si>
    <t xml:space="preserve">
Capacitar sobre la construcción de indicadores</t>
  </si>
  <si>
    <t>Revisado y Aprobado papra proceder a su trasmisión SIRECI:</t>
  </si>
  <si>
    <t>Este Plan de Mejoramiento elaborado y aprobado por la Gerencia Administrativa y discutido y ajustado en mesa de trabajo con la Gerencia Asesora de Gestión y Enlace el 9 de enero de 2014</t>
  </si>
  <si>
    <t>Capacitar los supervisores</t>
  </si>
  <si>
    <t xml:space="preserve">Fortalecer los controles de verificación de la consistencia de saldos para cierres de ejercicio contable, empleando adecuadamente el formato de validación de datos entre la información generada por los aplicativos PORFIN y el SFIG, formato que será objeto de revisión por los jefes del área contable. </t>
  </si>
  <si>
    <t>Emitir notas con las revelaciones de cuentas de orden debidamente redactadas.</t>
  </si>
  <si>
    <t xml:space="preserve"> VP. FINANCIERA  - VAF                   </t>
  </si>
  <si>
    <t>Solicitar la  informaciòn a las àreas competentes (CI). - Recibir la solicitud de informaciòn y asignarla dentro del àrea para su generaciòn (VF,VAF). - Validar la veracidad, consistencia e integralidad de la informaciòn (VF,VAF). - Remitir la informaciòn a Control Interno (VF,VAF).-  Recibir la informaciòn y validar que corresponda con lo solicitado (CI). - Remitir la informaciòn al Ente de Control dentro de los tiempos establecidos (CI).</t>
  </si>
  <si>
    <r>
      <t>Refleja debilidades en el seguimiento y la supervisión</t>
    </r>
    <r>
      <rPr>
        <sz val="9"/>
        <color rgb="FFFF0000"/>
        <rFont val="Calibri"/>
        <family val="2"/>
        <scheme val="minor"/>
      </rPr>
      <t xml:space="preserve"> </t>
    </r>
    <r>
      <rPr>
        <sz val="9"/>
        <rFont val="Calibri"/>
        <family val="2"/>
        <scheme val="minor"/>
      </rPr>
      <t>del contrato</t>
    </r>
  </si>
  <si>
    <t>Realizar seguimiento mensual a fin de establecer los resultados obtenidos y la definición de nuevas acciones de ser necesarias. Los resultados serán presentados en el comité de conciliaciones de Carteras Colectivas.</t>
  </si>
  <si>
    <t>Obtener Diagnóstico</t>
  </si>
  <si>
    <t>Documento Diagnóstico</t>
  </si>
  <si>
    <t xml:space="preserve"> Aplicativo Ajustado</t>
  </si>
  <si>
    <t>Aprobar el Informe final del inventario fisico y conciliación de los activos del FNGRD</t>
  </si>
  <si>
    <t>Realizar por parte del Ministerio el Acta de liquidación, donde se establezca la revisión de los aspectos financieros, contables, administrativos del encargo fiduciario.</t>
  </si>
  <si>
    <t xml:space="preserve">Se verificaron las respuestas dadas por las entidades de los comunicados generados por la subcuenta de Compensación </t>
  </si>
  <si>
    <t>Poner en produccion del aplicativo de acuerdo con los tiempos establecidos por el Ministerio mediante el decreto 931 del 9 de mayo de 2013 el cual establece la prórroga para salir a produccion el 1 de octubre de 2013.</t>
  </si>
  <si>
    <t>Tipo Modalidad</t>
  </si>
  <si>
    <t>M-3: PLAN DE MEJORAMIENTO</t>
  </si>
  <si>
    <t>Formulario</t>
  </si>
  <si>
    <t>F14.1: PLANES DE MEJORAMIENTO - ENTIDADES</t>
  </si>
  <si>
    <t>Moneda Informe</t>
  </si>
  <si>
    <t>Entidad</t>
  </si>
  <si>
    <t>Fecha</t>
  </si>
  <si>
    <t>Periodicidad</t>
  </si>
  <si>
    <t>OCASIONAL</t>
  </si>
  <si>
    <t>[1]</t>
  </si>
  <si>
    <t>PLANES DE MEJORAMIENTO - ENTIDADES</t>
  </si>
  <si>
    <t>MODALIDAD DE REGISTRO</t>
  </si>
  <si>
    <t>CÓDIGO HALLAZGO</t>
  </si>
  <si>
    <t>DESCRIPCIÓN DEL HALLAZGO</t>
  </si>
  <si>
    <t>CAUSA DEL HALLAZGO</t>
  </si>
  <si>
    <t>ACCIÓN DE MEJORA</t>
  </si>
  <si>
    <t>ACTIVIDADES / DESCRIPCIÓN</t>
  </si>
  <si>
    <t>ACTIVIDADES / UNIDAD DE MEDIDA</t>
  </si>
  <si>
    <t>ACTIVIDADES / CANTIDADES UNIDAD DE MEDIDA</t>
  </si>
  <si>
    <t>ACTIVIDADES / FECHA DE INICIO</t>
  </si>
  <si>
    <t>ACTIVIDADES / FECHA DE TERMINACIÓN</t>
  </si>
  <si>
    <t>ACTIVIDADES / PLAZO EN SEMANAS</t>
  </si>
  <si>
    <t>ACTIVIDADES / AVANCE FÍSICO DE EJECUCIÓN</t>
  </si>
  <si>
    <t>OBSERVACIONES</t>
  </si>
  <si>
    <t>1 SUSCRIPCIÓN DEL PLAN DE MEJORAMIENTO</t>
  </si>
  <si>
    <t>actas de visita</t>
  </si>
  <si>
    <t xml:space="preserve">Elaborar dos informes por el último trimestre del 2013 y primer trimestre2014,
</t>
  </si>
  <si>
    <t>Informes</t>
  </si>
  <si>
    <t>Informar al Ministerio de  Trabajo de las fluctuaciones y variaciones presentadas en el recaudo de aportes de las ARLs</t>
  </si>
  <si>
    <t>Continuar implementando informes  que sirvan de insumo para el Ministerio de Trabajo, que le permitan identificar posibles evasiones de la ARLs.</t>
  </si>
  <si>
    <t>Reglamento</t>
  </si>
  <si>
    <t>Verificar el avance de la acción</t>
  </si>
  <si>
    <t>Avance en el,procedimiento</t>
  </si>
  <si>
    <t>Avance en el procedimiento</t>
  </si>
  <si>
    <t>** EL HALLAZGO No. 29 ES COMPARTIDO CON LA GNP</t>
  </si>
  <si>
    <t>**EL HALLAZGO No. 29 ES COMPARTIDOS CON LA GAD</t>
  </si>
  <si>
    <t>** EL HALLAZGO No.31  ES COMPARTIDO CON LA VP. JURÍDICA</t>
  </si>
  <si>
    <t>Solicitar a la Vicepresidencia Jurídica las acciones jurídicas a que haya lugar.</t>
  </si>
  <si>
    <t>evaluación</t>
  </si>
  <si>
    <t>Hacer seguimiento sobre los avances logrados en el Ministerio en el Plande Mejoramiento  establecido, con base en lo resportado.</t>
  </si>
  <si>
    <t>Verificar la evidencia de visita de obra</t>
  </si>
  <si>
    <t>Hacer seguimiento sobre los avances logrados en el Ministerio en el Plande Mejoramiento  establecido, con base en lo reportado.</t>
  </si>
  <si>
    <t>Dra. ROCIO  LONDOÑO LONDOÑO</t>
  </si>
  <si>
    <t>Vicepresidencia Administración Fiduciaria</t>
  </si>
  <si>
    <t xml:space="preserve">Determinar las partidas de prolongada vigencia (anteriores a septiembre 30/2011)  ,  Identificar los valores susceptibles de solicitud de saneamiento contable, *  Elaboración de las fichas técnicas.
</t>
  </si>
  <si>
    <t xml:space="preserve">Aprobación del Ministerio del saneamiento contable de las partidas objeto de solicitud en las fichas tecnica
</t>
  </si>
  <si>
    <r>
      <t xml:space="preserve">Objeto del Fondo Nacional de Gestión del Riesgo de Desastres 
</t>
    </r>
    <r>
      <rPr>
        <sz val="9"/>
        <color theme="1"/>
        <rFont val="Calibri"/>
        <family val="2"/>
      </rPr>
      <t xml:space="preserve">Al observar un saldo a 31/12/2012 de $2.09 billones, los cuales se reflejan en la cuenta del Fondo Nacional de Gestión del Riesgo de Desastres- FNGRD, valor que consolida los anticipos pendientes de legalización de las diferentes subcuentas que componen el Fondo, en especial la subcuenta principal 100504: $43.916 millones y la subcuenta Colombia Humanitaria 100509: $2.049 billones. Así mismo, existe un saldo a 31/12/2012 en carteras colectivas en cabeza de las Entidades territoriales de $545.000 millones, </t>
    </r>
  </si>
  <si>
    <r>
      <t xml:space="preserve">Inventarios del Fondo Nacional de Gestión del Riesgo de desastres - Subcuenta 100504
</t>
    </r>
    <r>
      <rPr>
        <sz val="9"/>
        <color theme="1"/>
        <rFont val="Calibri"/>
        <family val="2"/>
      </rPr>
      <t xml:space="preserve">Una vez realizado el análisis y seguimiento a los inventarios de propiedad del Fondo, se observa que a Octubre 31 de 2013, aún no se ha culminado el trámite de levantamiento e identificación de los inventarios físicos de los activos a nivel nacional; de igual manera, no se ha recolectado la documentación jurídica necesaria y requerida según la normatividad mencionada, para hacer entrega en propiedad de los bienes a los Entes Territoriales. 
</t>
    </r>
  </si>
  <si>
    <r>
      <t xml:space="preserve">Liquidación- FIDUFOSYGA (D)
</t>
    </r>
    <r>
      <rPr>
        <sz val="9"/>
        <color theme="1"/>
        <rFont val="Calibri"/>
        <family val="2"/>
      </rPr>
      <t xml:space="preserve">Sin embargo, a noviembre 15 de 2013 no obra acta de liquidación, donde se establezca la revisión de los aspectos financieros, contables, administrativos del encargo fiduciario en mención </t>
    </r>
  </si>
  <si>
    <r>
      <t xml:space="preserve">Reglamento del Fondo de Contingencias  </t>
    </r>
    <r>
      <rPr>
        <sz val="9"/>
        <color theme="1"/>
        <rFont val="Calibri"/>
        <family val="2"/>
      </rPr>
      <t xml:space="preserve">
No se evidenció en el Reglamento aprobado mediante Resolución, del Fondo de Contingencias contractuales de las Entidades Estatales, que éste incluya los procedimientos y parámetros para su manejo operativo. </t>
    </r>
  </si>
  <si>
    <r>
      <t xml:space="preserve">Seguimiento al Recaudo </t>
    </r>
    <r>
      <rPr>
        <sz val="9"/>
        <color theme="1"/>
        <rFont val="Calibri"/>
        <family val="2"/>
      </rPr>
      <t xml:space="preserve">
Como resultado de la aplicación de los procedimientos de auditoria al Fondo de Riesgos Profesionales,  en los recaudos del 1% correspondientes a las cotizaciones a cargo de los empleadores por concepto de riesgos profesionales, seguimiento que se limita únicamente a controles semiautomáticos que pretenden determinar e identificar las fluctuaciones y variaciones de los recaudos realizados por dichas empresas y contenidas en las bases de datos de la Fiduciaria. El procedimiento utilizado por la fiduciaria es la comparación de las cifras del mes, frente a los últimos tres períodos reportados por las ARLs que superen los topes predeterminados. 
Adicionalmente, no se tiene  información actualizada, que incluya las novedades mensuales presentadas por las ARLs que en un momento dado afecten los recaudos y por ende los aportes correspondientes al 1% que deben pagar conforme a lo establecido en el artículo 89  del capítulo IX del Decreto Ley 1295 de 1994.</t>
    </r>
  </si>
  <si>
    <r>
      <t xml:space="preserve">Se observaron debilidades en el seguimiento y control de los recursos invertidos y/o girados con destinación específica para obras de campo de mitigación y reconstrucción, como también los recursos entregados a los entes territoriales para la  solución inmediata a los familias azotadas por fenómenos de desastres presentados, por cuanto </t>
    </r>
    <r>
      <rPr>
        <b/>
        <sz val="9"/>
        <color theme="1"/>
        <rFont val="Calibri"/>
        <family val="2"/>
      </rPr>
      <t xml:space="preserve">no se realiza de manera efectiva y técnica la verificación in-situ de las obras realizadas y/o contratadas, </t>
    </r>
    <r>
      <rPr>
        <sz val="9"/>
        <color theme="1"/>
        <rFont val="Calibri"/>
        <family val="2"/>
      </rPr>
      <t>generando riesgo de pérdida de recursos o destinación diferente de los mismos e incertidumbre sobre la inversión social.</t>
    </r>
  </si>
  <si>
    <t>** EL HALLAZGO No. 47 y 48 ES COMPARTIDOS CON LA VAF</t>
  </si>
  <si>
    <t>Hacer seguimiento sobre los avances logrados en el Ministerio en el Plande Mejoramiento  establecido, con base el reporte</t>
  </si>
  <si>
    <t>Hacer seguimiento sobre los avances logrados en la ANI en el Plande Mejoramiento  establecido, con base en lo resportado.</t>
  </si>
  <si>
    <t>Hacer seguimiento sobre los avances logrados por la Unidad Nacional para la Gestión del Riesgo de Desastres y Colombia Humanitaria en el Plan de Mejoramiento, con base en lo resportado.</t>
  </si>
  <si>
    <t>Hacer seguimiento sobre los avances logrados por la Unidad Nacional para la gestión del Riesgo de Desastres y Colombia Humanitaria en el Plande Mejoramiento  establecido, con base en lo reportado,</t>
  </si>
  <si>
    <t>Hacer seguimiento sobre los avances logrados en la  la Agencia Nacional de Infraesctructuraen el Plan de Mejoramiento  establecido, con base el reporte</t>
  </si>
  <si>
    <t xml:space="preserve">Coordinar entre la firma interventora y el Consorcio SAYP la metodología para lograr que se realicen las acciones correctivas como consecuencia de los informes periodicos de la firma interventora , mitigando el riesgo de incumplimiento contractual. </t>
  </si>
  <si>
    <t>DOCUMENTO SRF</t>
  </si>
  <si>
    <t>Formato ajustado</t>
  </si>
  <si>
    <t>Elaboracion de informes trimestrales, siendo el primer al final del mes de enro de 2014, con corte a diciembre 31 de 2013.
Informe con corte a marzo de 2014 a presentar al final del mes de abril de 2014</t>
  </si>
  <si>
    <t>18 01 003</t>
  </si>
  <si>
    <t>El Gob.Nal, mediante el Dto 3202 de 24/08/2007, ordenó la disolución y liquidación de la ESE LCGS al cierre del proceso liquidatario y conforme a lo previsto en el art 19 de la Ley 1105 de 2006, se suscribe el CFM No.114 de 2008, con el objeto de la admon del PA. El contrato 159 de 2009, fue suscrito por la liq. y cedido a FIDUPREVISORA como admon del PAR el 6/11/2009, cuyo objeto era:…</t>
  </si>
  <si>
    <t>Deficiente gestión en el proceso de comercialización de los medicamentos y elementos médico-quirúrgicos, por parte de la contratista. Debilidades en el seguimiento y control de la ejecución al contrato 159 de 2009 por parte de la fiduciaria, lo cual conllevó al vencimiento y deterioro de los inventarios</t>
  </si>
  <si>
    <t>Mantener informado al Comité Fiduciario(Ministerio de Salud y Protección Social) de los avances en el cumplimiento de las acciones de mejora</t>
  </si>
  <si>
    <t>Incluir en el orden del día de cada Comité Presencial del Fideicomiso el avance de las actividades para efectos de recibir instrucciones / recomendaciones sobre el particular</t>
  </si>
  <si>
    <t>Actas de Comité de Supervisión</t>
  </si>
  <si>
    <t>Obtener del Ministerio de Salud y Protección Social copia de avaluos de los bienes muebles e inmuebles vendidos de las UH Víctor Cárdenas Jaramillo, Santa María del Rosario y León XIII</t>
  </si>
  <si>
    <t xml:space="preserve">Obtener avaluos </t>
  </si>
  <si>
    <t>Avaluos</t>
  </si>
  <si>
    <t xml:space="preserve">Inicia con la elaboracion del caso de negocio, por parte de los proveedores. </t>
  </si>
  <si>
    <t xml:space="preserve">Manual de Procedimientos Publicado
</t>
  </si>
  <si>
    <t>el 5 de diciembre de 2013 se le presentó el documento Solicitud de Desarrollo Duncional (SRF) al Ministerio de Salud y Protección Social, el cual generó las observaciones correspondientes a dicho documento, siendo atendidas por el Consorcio para iniciar desarrollo de software</t>
  </si>
  <si>
    <t>Resolución 7329 Compensacion y Promoción
Resolución 8066 Solidaridad
Resolucion 8068 ECAT y Compensacion Ctas de Orden (ver CD1 resoluciones)</t>
  </si>
  <si>
    <t>El consorcio SAY Comunicación CMP-13855-13 del 17 de dic se reportó al MSPS las partidas por identificar de la Subcuenta Solidaridad. Se ha solicitado copia de las consignaciones al banco por lo cual en Nov. 14.2013 se elaboró un acta con Bancolombia con la relación de las partidas pendientes   (ver CD1CMR-13855-13)</t>
  </si>
  <si>
    <t>En abril de 2013 se realizó  una vez recibida la instruccion del Ministerio la provisión por valor de $50.896 millones y en diciembre se complemento con $37,606 millones adicionales para cubrir las posibles perdidas por demandas litigiosas contra Fosyga  (ver CD1 Provisiòn litigios abril, diciembre)</t>
  </si>
  <si>
    <t>Se remitieron los comunicados a las EPS por las auditorias realizadas  (ver CD1 archivo comunicaciones)</t>
  </si>
  <si>
    <t>Se realizó capacitación el 4 de febrero de 2014 para el adecuado diligenciamiento  y control de la Herramienta que contiene el Plan de Compras, a los funcionarios delegados y responsables en cada área. (1 archivo pdf lista de asistencia)</t>
  </si>
  <si>
    <r>
      <t xml:space="preserve">Enviaron reporte del aplicativo al corte del 31 de enero de 2014, con el inventario de controles definidos. Es de mencionar que la matriz base para la información es al corte del 31 de diciembre de 2013.
En cuanto a los riesgos operativos, se cuenta con un total de 284 riesgos, al corte de diciembre de 2013. (Ver anexo adjunto)
</t>
    </r>
    <r>
      <rPr>
        <b/>
        <i/>
        <sz val="9"/>
        <color theme="1"/>
        <rFont val="Calibri"/>
        <family val="2"/>
        <scheme val="minor"/>
      </rPr>
      <t>Se adjunta archivo, Inventario de Riesgos Operativos.</t>
    </r>
  </si>
  <si>
    <t>A la fecha se identificaron los grupos de trabajo y cargos que se impactaron con la iniciativa los cuales suman 76 cargos con sus respectivos Manuales de Funciones, de los cuales se han actualizado y enviado a calidad 17 Manuales de Funciones (6 MF Tecnologia, 8 MF Comercial, 1 Planeación, 1 MF Direccion Liquidaciones y 1 MF Gerencia operaciones),  de los cuales 2 estan publicado en Isolucion (Gerente Operaciones MF-101010103-240 y  Director Liquidaciones MF-101020302-120 . (archivos pdf- carpeta admon-contraloria)</t>
  </si>
  <si>
    <t>Enviaron listado de Asistencia  a  las   capacitaciones programadas con las siguientes area: Planeacion, Fomag y Comercial. (1 archivo pdf - Lista de asistencia)</t>
  </si>
  <si>
    <t>La Gerencia Administrativa envió Memorando el 7 de enero de 2014 a la Gerencia nacional de Planeacion con  la iniciativa   relacionada con rediseño de estructura organizacional, de los procesos y valoración de cargos, para la  implementación  modelo que permita ENLAZAR - ENGRANAR los procesos funcionales que actualmente están activos en materia de Planeación y Desarrollo de Recursos Humanos, llevando a cabo un proyecto Modernización Organizacional. (1 archivo pdf - Memo Iniciativas)</t>
  </si>
  <si>
    <t>Enviaron a 31 de enero de 2014 proyecto en borrador del manual  MP-GTH-03-004 V. 6. El cual se remitirá a Calidad para su revisión  (1 archivo en word- Proy-MO-GTH)-03-004</t>
  </si>
  <si>
    <t>La Gerencia Administrativa  envío el cuadro en excel diseñado excel con la información requerida para el Plan de Compras.(1 archivo excel - Plan de compras)</t>
  </si>
  <si>
    <t>Enviaron copia de las comunicaciones a los bancos solicitando soportes de 41 partidas de las 174, de igual manera para este grupo se cuenta con  66 partidas cuyo soporte no es  viables, 22 partidas proximar a presentar al Comité de Conciliaciones Carteras Colectivas del mes de Abril, 11 memorandos internos mediante los cuales se solicita soportes a los coordinadores de fideicomisos y 34 partidas en trámite,  ante el BBVA 32 y 2 ante el Banco Agrario.</t>
  </si>
  <si>
    <t>Enviaron archivo en excel del documento de diagnostico  depurado por el responsable de Servicio al Cliente ha sido socializado en mesas de trabajo con el área de tecnología y esta pendiente la entrega formal para solicitud de elaboracion del caso de negocio, actividad que se realiza de manera coordinada con la Gerencia de Tecnologia y los proveedores. (1 archivo excel)</t>
  </si>
  <si>
    <t>En el mes de noviembre de 2013 se realizaron los ajustes contables respectivos para el registro de las transferencias como un pago de fideicomiso, por lo tanto se procedió a legalizar la cuenta por cobrar por concepto de anticipos hasta los valores clasificados como transferencias, la provsión se reversó registrando un menor valor del gasto y/o un ingreso por recuperación según cuadro anexo.
A la fecha el registro fue presentado y soportado a la Revisoría Fiscal y el balance cuenta con la certificación.
Los comprobantes de ajuste son:
1. 904-100-13000555 
2. 904-100-13000557 
3. 904-100-13000558
4. 904-100-13000611
5. 904-100-13000613
6. 904-100-13000614
Todos los comprobantes en fecha 30-nov-2013
Adjunto como soporte los comprobantes y las comunicaciones remitidas por las diferentes áreas.(1 archivo pdf)</t>
  </si>
  <si>
    <t>Enviaron las Notas a los estados Financieros, las revelaciones cuentan con la revisión respectiva de la gerencia de Contabilidad y a 31 de enero se enviaron a Revisoría Fiscal para las verificaciones. (1 archivo pdf - notas revisadas por la Gcia Contabilidad)</t>
  </si>
  <si>
    <t>Enviaron la conciliación del mes de diciembre de 2013. Se realizaron los ajustes contables respectivos para garantizar que los saldos contables correspondieran en las cuentas de orden al valor nominal y de mercado de las inversiones.
(1 archivo pdf -  hallazgo 21)</t>
  </si>
  <si>
    <t>Plan de Mejoramiento con las acciones adelnatadas (soportes CD1 carpeta plan de mejoramiento interventorìa)</t>
  </si>
  <si>
    <t xml:space="preserve">Periodicamente el Consorcio en reauniones y comunicaciones ha reportado al Ministerio de Salud y protección Social el estado de los temas pendientes de cierre en el proceso de empalme con el Consorcio Fidufosyga. Mediante comunicación DCI-113-13 de diciembre 5 2013 se le remitió al Minsalud el estado de los pendientes para filiquitar el proceso de empalme. Soportes adjuntos. </t>
  </si>
  <si>
    <t>Mediante Comunicación SIS-0829-13 se hizo entrega formal  al Ministerio de Salud y Seguridad Social del sistema de información para atender el decreto 4023 (CD1 SIS 0829 ENTREGA APLICATIVO)</t>
  </si>
  <si>
    <r>
      <t xml:space="preserve">
</t>
    </r>
    <r>
      <rPr>
        <sz val="9"/>
        <color theme="1"/>
        <rFont val="Calibri"/>
        <family val="2"/>
        <scheme val="minor"/>
      </rPr>
      <t>Se hizo la retransmisióna la CGR en formulario M-p Gestión Contractual donde sa aclara que no adiciona ni valor ni tiempo 2013/09/30 (ver anexo adjunto)</t>
    </r>
  </si>
  <si>
    <t xml:space="preserve">Se procedio a realizar el pago de Seguridad Social, se adjunta planilla de control (1 archivo pdf - )
</t>
  </si>
  <si>
    <r>
      <t xml:space="preserve">
</t>
    </r>
    <r>
      <rPr>
        <sz val="9"/>
        <rFont val="Calibri"/>
        <family val="2"/>
        <scheme val="minor"/>
      </rPr>
      <t>Se envio comunicación al Min de Trabajo  el 07/01/14 radicado 2014-EE</t>
    </r>
  </si>
  <si>
    <r>
      <t xml:space="preserve">
</t>
    </r>
    <r>
      <rPr>
        <sz val="9"/>
        <rFont val="Calibri"/>
        <family val="2"/>
        <scheme val="minor"/>
      </rPr>
      <t>Se envio comunicación al Min Hacienda el 07/01/14 radicado 2014-EE-00001130 y ANIF 2014-EE-00001134</t>
    </r>
  </si>
  <si>
    <r>
      <t xml:space="preserve">
</t>
    </r>
    <r>
      <rPr>
        <sz val="9"/>
        <rFont val="Calibri"/>
        <family val="2"/>
        <scheme val="minor"/>
      </rPr>
      <t>Se envio comunicación al Min Hacienda el 07/01/14 radicado 2014-EE-00001130</t>
    </r>
  </si>
  <si>
    <r>
      <t xml:space="preserve">
</t>
    </r>
    <r>
      <rPr>
        <sz val="9"/>
        <rFont val="Calibri"/>
        <family val="2"/>
        <scheme val="minor"/>
      </rPr>
      <t xml:space="preserve">Se envio comunicación al Min Hacienda el 07/01/14 radicado 2014-EE-00001130 </t>
    </r>
  </si>
  <si>
    <t>Evaluación del Plan de Mejoramiento</t>
  </si>
  <si>
    <t>Puntajes base de Evaluación:</t>
  </si>
  <si>
    <t>Puntaje base evaluación de cumplimiento</t>
  </si>
  <si>
    <t>PBEC</t>
  </si>
  <si>
    <t>Puntaje base de evaluación de avance</t>
  </si>
  <si>
    <t>PBEA</t>
  </si>
  <si>
    <t>Cumplimiento del Plan de Mejoramiento</t>
  </si>
  <si>
    <t>CPM = POMMVi / PBEC</t>
  </si>
  <si>
    <t>Avance del plan de Mejoramiento</t>
  </si>
  <si>
    <t>AP =  POMi / PBEA</t>
  </si>
  <si>
    <t>REPRESENTANTE LEGAL</t>
  </si>
  <si>
    <t>11 02 002</t>
  </si>
  <si>
    <t>Para efectos de la comercialización de los  vehículos de la ESE Rafael Uribe Uribe, el valor del avalúo ascendió a $540 millones y  fueron vendidos en $296 millones.</t>
  </si>
  <si>
    <t xml:space="preserve">No se evidenció documento que soporte la diferencia entre el valor de venta y el valor del avalúo por $256 millones, aspecto que genera incertidumbre sobre el procedimiento utilizado para la venta de dichos bienes. </t>
  </si>
  <si>
    <t xml:space="preserve">Se generó incertidumbre sobre el procedimiento utilizado para la venta de dichos bienes. </t>
  </si>
  <si>
    <t>Gerencia de pastrimonios y Remanentes</t>
  </si>
  <si>
    <t>Se obtenderan los soportes de los avaluos realizados y los soportes del proceso de comercialización de los  vehículos de la ESE Rafael Uribe Uribe</t>
  </si>
  <si>
    <t>Obtener avaluos y soportes de venta</t>
  </si>
  <si>
    <t>Avalúo y Soportes de venta</t>
  </si>
  <si>
    <t>Acta de Visita realizada a la Gobernanción de Norte de santaner en 05 de febero de 2014</t>
  </si>
  <si>
    <t>La Vp. Jurídica envió el 31 de enero de 2014  la  Circular  con Asuntos relevantes de Contratación de Empresa a los líderes de cada area (ver copia circular),
La Vp. Jurídica envío nuevamente el 27 de febrero 2014 la circular de Contratación Derivada</t>
  </si>
  <si>
    <t>Descripción detallada de los avanceFebrero 2014</t>
  </si>
  <si>
    <t xml:space="preserve">Ficha tecnica 01 Compencion
Ficha Técnica 02 Promoción
Ficha técnina 03 Solidaridad
Ficha Técnica 04 ECAT
Ficha Técnica 05 Compensacion Ctas de Orden. (ver CD1 fichas tecnicas )
</t>
  </si>
  <si>
    <t>Elaboracion de informes trimestrales, siendo el primero al final del mes de enero de 2014, con corte a diciembre 31 de 2013.
Informe con corte a marzo de 2014 a presentar al final del mes de abril de 2014</t>
  </si>
  <si>
    <r>
      <t xml:space="preserve">Al corte del 28 de febrero de 2014, se realizó el inventario de riegsos y controles, con base en la matriz de RO Dic_2013. 
</t>
    </r>
    <r>
      <rPr>
        <b/>
        <i/>
        <sz val="9"/>
        <rFont val="Calibri"/>
        <family val="2"/>
      </rPr>
      <t>Se adjunta archivo, Inventario de Riesgos Operativos y cronograma definido.</t>
    </r>
  </si>
  <si>
    <t>Se anexa cronograma definido.
Se realizó en el mes de Enero_2014, la validación del proceso Ejecución Presupuestal.</t>
  </si>
  <si>
    <t>A la fecha se identificaron los grupos de trabajo y cargos que se impactaron con la iniciativa los cuales suman 76 cargos con sus respectivos Manuales de Funciones, de los cuales a corte del 28 de Febrero se enviaron 23 Manuales de Funciones (4 Direccion de Recursos Humanos, 7 Direccion de Carteras Colectivas y 12 Direccion de Afiliaciones.) a la Oficina de Calidad adicionales a los enviados en el mes de Enero,  de los cuales 2 estan publicado en Isolucion (Gerente Operaciones MF-101010103-240 y  Director Liquidaciones MF-101020302-120 . Se adjunta correos.</t>
  </si>
  <si>
    <t>La Gerencia Nacional  de Planeación  procedio a la aprobación de la iniciativa   relacionada con rediseño de estructura organizacional, de los procesos y valoración de cargos, para la  implementación  modelo que permita ENLAZAR - ENGRANAR los procesos funcionales que actualmente están activos en materia de Planeación y Desarrollo de Recursos Humanos, llevando a cabo un proyecto Modernización Organizacional. Se adjunta memo de aprobación.</t>
  </si>
  <si>
    <t>Se culminaron las capcitaciones realizadas a las diferentes area:  Planeacion, Fomag y Comercial realizadas en el mes de Enero y Gerencia Administrativa y Contabilidad realizadas en el mes de Febrero.  Para un 100% de cumplimiento.</t>
  </si>
  <si>
    <t xml:space="preserve">2, se adjunta planilla de control del mes de febrero 
</t>
  </si>
  <si>
    <t xml:space="preserve">2, se realizaron mesas de ayuda aclarando las actualizaciones para la posterior publicacion (Se adjunta correo) </t>
  </si>
  <si>
    <t>Se hizo el segundo envío de comunicados a los entes territoriales , solcitando el envío de lo s osportes de la ejecución de los recursos girados por el FNGRD</t>
  </si>
  <si>
    <t>Esta actividad se realiza trimestralmente</t>
  </si>
  <si>
    <t>En el mes de febrero /14 se realizó una visita a la Gobernación de Norte de santander, la cual tuvo como propósitola legalización  de los recursos girados por el FNRGD a los entes territoriales. (copia dura del acta visita)</t>
  </si>
  <si>
    <t>el 26/02/14 el FNGRD mediante mail solictaron concepto  jurídico de entrega de activos en propiedad y a favor de entidades no operativas (copia dura copia de mail)</t>
  </si>
  <si>
    <t>El 17 de feb de 2014  el Min Trabajo expidió la Circular 0014 de 2014 donde informa que el reporte de Información de aoportes al Fondo de Riesgos Laborales  se debe reportar antes del día 28 al mes siguiente reportado, (copia dura de resolcuión)</t>
  </si>
  <si>
    <t>se debe replanterar la meta</t>
  </si>
  <si>
    <t>En febrero de 2014 con las respuestas suminsitradas se esta verificando con lo ssoportes las partidas pendientes por ifentificar</t>
  </si>
  <si>
    <t>Se solicitó a la Oficina de Calidad el proyecto de actualización del documento "IN-PLA-01-001", con el fin de dar inicio al proceso de actualización del mismo. Se revisó y validó los capítulos: Objeto, Alcance, Glosario, Responsable y Documentos Relacionados.</t>
  </si>
  <si>
    <t>Se solicitó a la Oficina de Calidad el proyecto de actualización del documento "MP- PLA -01-001", con el fin de dar inicio al proceso de actualización del mismo. Se revisó y validó los capítulos: Objeto, Alcance y Glosario.</t>
  </si>
  <si>
    <t>Se solicitó a la O0ficina de Calidad el proyecto de actualización del documento "IN-PLA-01-001", con el fin de dar inicio al proceso de actualización del mismo. Se revisó y validó los capítulos: Objeto, Alcance, Glosario, Responsable y Documentos Relacionados.</t>
  </si>
  <si>
    <r>
      <t xml:space="preserve">El día 26 de Febrero de 2014, se llevó a cabo la primera Reunión de Análisis Estratégico por dependencia de la vigencia 2014;  reunión realizada con la Gerencia Nacional de Planeación, en la cual se  revisó tanto indicadores como objetivos verificando la pertinencia y el grado de cumplimiento de los mismos, llegando a compromisos de ajuste que propendan por el mejoramiento contínuo del desempeño de los procesos.
</t>
    </r>
    <r>
      <rPr>
        <b/>
        <sz val="9"/>
        <rFont val="Calibri"/>
        <family val="2"/>
        <scheme val="minor"/>
      </rPr>
      <t>Soporte
Lista de Asistencia RAE-GNP-26-02-2014</t>
    </r>
  </si>
  <si>
    <t>Se solicitó a la Oficina de Calidad el proyecto de actualización del documento "IN-PLA-01-003", con el fin de dar inicio al proceso de actualización del mismo. Se revisó y validó los capítulos: Objeto, Alcance, Glosario, Responsables, Documentos Relacionados y Desarrollo, se trabaja en la inclusión de un literal dentro del desarrollo respecto a la explicación de las definiciones de Eficacia, eficiencia y Efectividad aplicables a la entidad.</t>
  </si>
  <si>
    <r>
      <t xml:space="preserve">Se estructura el plan de acción para mitigar los riesgos identificados, determinando las actividades macro a realizar durante los siguientes doce (12) meses:
1.Elaborar Plan de Acción
2.Proyectar requerimiento al proveedor para atender observaciones de CGR y realizar reuniones de seguimiento
3.Programar y desarrollar mesas de trabajo con cada área
4.Consolidado de riesgos identificados y estructurar Plan de Mitigación
5.Ejecutar Plan de Mitigación
6.Elaborar informe final de resultados
</t>
    </r>
    <r>
      <rPr>
        <b/>
        <sz val="9"/>
        <rFont val="Calibri"/>
        <family val="2"/>
        <scheme val="minor"/>
      </rPr>
      <t>Soporte
Plan de Acción año 2014</t>
    </r>
  </si>
  <si>
    <t xml:space="preserve">La política de realizar los traslados presupuestales hasta después del segundo del semestre de la vigencia fiscal, con las excepciones de fuerza mayor que se puedan presentar, generó una reducción en el número de solicitudes realizadas para la vigencia del 2013, pasando de 130 traslados presupuestales efectuados en la vigencia 2012 a 103 en la vigencia 2013. Además de reducir el número de traslados solicitados, la Gerencia Nacional de Planeación estudia la creación de mecanismos para lograr reducir el valor total de los traslados realizados durante una vigencia fiscal, con el fin de evidenciar una optimización de la planeación y ejecución presupuestal. </t>
  </si>
  <si>
    <r>
      <t xml:space="preserve">La Gerencia Nacional de Planeación emprendió la realización de un Manual de Gastos, el cual tiene como objeto establecer una directriz clara para orientar a los funcionarios que realizan registros de afectación de gastos. Esta herramienta orientará a los funcionarios de la entidad, tanto en la solicitud de los Certificados Presupuestales como en los registros contables y será una herramienta de consulta permanente.
A la fecha el Manual cuenta con la especificación del objeto, procedimiento para la clasificación y registro de gastos, estructuración y clasificación de los Gastos de Personal, estructuración y clasificación de los Gastos Generales y un capítulo para la clasificación de Obligaciones Legales.
</t>
    </r>
    <r>
      <rPr>
        <b/>
        <sz val="9"/>
        <rFont val="Calibri"/>
        <family val="2"/>
        <scheme val="minor"/>
      </rPr>
      <t>Soporte: 
Documento Preliminar</t>
    </r>
  </si>
  <si>
    <t>Comunicado el 19 feb/2014eRad.ER00002782 y confirma el recibo de soporets  e informa que continua con el proceso de reintegro por valor de $66.000.000</t>
  </si>
  <si>
    <t>Se envío carta a la Unidad Nacional para la gestión de desastres el 16/01/2014 con radicado ch-00367 (copia dura)</t>
  </si>
  <si>
    <t>Durante los meses de enero a noviembrede 2013, La interventoría generó mensualmente informes emitidos a partir de la nueva metodología al Consorcio SAYP (soportes digitales CD N°1 - carpeta Informes mensuales de Iterventorìa)</t>
  </si>
  <si>
    <t>Mensualmente con la Firma interventora se han generado reuniones precierre con las diferentes areas del Consorcio y de cierre general, de las cuales se han producido las correspondeintes actas. (soportes CD 1 - carpeta Reuniones de Cierre de Marzo a Diciembre)</t>
  </si>
  <si>
    <t>Comprobantes de contabilización de deudores y acreedores anexas al informe de gestión de Junio y Julio/2013 relaciones de deudores y acreedores anexas al informe de gestión de Julio y Agosto/2013 (ver CD1 Deudores acrredores)</t>
  </si>
  <si>
    <t>21A</t>
  </si>
  <si>
    <t>18 01 004</t>
  </si>
  <si>
    <t>En el análisis de Conciliaciones bancarias a 31 de diciembre de 2009 de la entidad, fideicomisos y Carteras Colectivas se evidenció la existencia de partidas pendientes de aclarar por más de 30 días por $602 millones.</t>
  </si>
  <si>
    <t>Lo anterior debido a debilidades en el sistema de control interno contable</t>
  </si>
  <si>
    <t>Lo cual incide en el saldo del efectivo y en las cuentas correlativas que se puedan ver afectadas en el momento de su aclaración y registro.</t>
  </si>
  <si>
    <t>Dirección de Contabilidad</t>
  </si>
  <si>
    <t xml:space="preserve">Realizar las conciliaciones bancarias de manera automática y ejercer control adecuado para la identificación oportuna de las paridas pendientes </t>
  </si>
  <si>
    <t>Minimizar las partidas pendientes por conciliar mayores a 30 días.</t>
  </si>
  <si>
    <t>a. Realizar un trabajo conjunto entre las áreas involucradas para agilizar la depuración de las partidas conciliatorias con más de 30 días de antigüedad.</t>
  </si>
  <si>
    <t>Elaboración mensual de matriz de partidas conciliatorias pendientes de depurar.</t>
  </si>
  <si>
    <t>b. Implementar el módulo de Conciliaciones Bancarias que provee el proyecto de Renovación Tecnológica que adelanta la Entidad.</t>
  </si>
  <si>
    <t>Módulo de conciliaciones bancarias</t>
  </si>
  <si>
    <t>c. Realizar conciliación diaria de manera automática de las operaciones realizadas de las Carteras Colectivas a través de los bancos.</t>
  </si>
  <si>
    <t>Conciliación diaria haciendo uso del Módulo de conciliaciones bancarias que provee Retos</t>
  </si>
  <si>
    <t>d. Mensualmente  reportar a la Dirección de Tesorería y áreas responsables las partidas Conciliatorias pendientes de depurar para efectuar las revisiones correspondientes.</t>
  </si>
  <si>
    <t>Reporte mensual de partidas conciliatorias</t>
  </si>
  <si>
    <t>e. Requerir mensualmente a todas las áreas reporte sobre la gestión efectuada para depuración de las partidas para su registro contable</t>
  </si>
  <si>
    <t>Registro contable de partidas con base en la gestión realizada por las áreas.</t>
  </si>
  <si>
    <t>23A</t>
  </si>
  <si>
    <t>La Fiduciaria elabora en forma manual las conciliaciones Bancarias generando demoras este proceso tanto las de Empresa como las de fideicomisos. Los aplicativos PORFIN (portafolios) y FLEXIFON (carteras colectivas) no tienen una integración automática con el SFIG, sino por interfaz. La generación de facturas de comisiones fiduciarias no está automatizado</t>
  </si>
  <si>
    <t>Se presenta por ausencia de aplicativos en línea</t>
  </si>
  <si>
    <t>Lo cual dificulta la clasificación y registro de la cartera.</t>
  </si>
  <si>
    <t>Gerencia Nacional de Planeación - Gerencia de Tecnología e Información</t>
  </si>
  <si>
    <t>Implementación Herramienta integrada - Adquisición ERP (incluye módulo conciliación- facturación y cartera)</t>
  </si>
  <si>
    <t>Contar con solución tecnológica para soportar flujos de información financiera  de manera integrada, eficiente y segura.</t>
  </si>
  <si>
    <t>ERP - implementado</t>
  </si>
  <si>
    <t>Proyecto implementado</t>
  </si>
  <si>
    <t>35A</t>
  </si>
  <si>
    <t>22 02 001</t>
  </si>
  <si>
    <t xml:space="preserve">Para la creación de perfiles y roles no se evidenció una capacitación formal por parte de T.I para los nuevos Administradores funcionales que les permita conocer el correcto funcionamiento y dar un buen uso a la herramienta. </t>
  </si>
  <si>
    <t>Debilidades en el programa de capacitación de la entidad,</t>
  </si>
  <si>
    <t>Lo cual puede generar asignación equivoca de roles y perfiles a usuarios que no cuentan con la debida aprobación y autorización por parte de las áreas usuarias.</t>
  </si>
  <si>
    <t>Proyecto de Renovación Tecnológica - Implementación Software Tipo Single Sing-On</t>
  </si>
  <si>
    <t>Fortalecer y concientizar a los administradores funcionales sobre la responsabilidad  del rol que desempeñan.
 Centralizar la administración de  Accesos a los sistemas.</t>
  </si>
  <si>
    <t xml:space="preserve"> Implementación de Software Tipo Single Sing-On</t>
  </si>
  <si>
    <t>Software implementado</t>
  </si>
  <si>
    <t>12 02 001</t>
  </si>
  <si>
    <t>Incumplimiento del deber de diligencia por parte de La Fiduciaria S.A. en ejercicio de las actividades de intermediación, contraviniendo lo establecido en el numeral 1º  del artículo1234 del Código de Comercio y el inciso 2° del artículo1º de decreto 1049 de 2006.</t>
  </si>
  <si>
    <t>La situación descrita ocasionó que el Tribunal Disciplinario del AMV, mediante Res. 04 del 20-Oct-10, que modificó la Res. 07 del 13-Abr-09 de la Sala de Decisión 6 del mismo tribunal, y confirmó la Res.09 del 30-Sep-09 proferida por la Sala de Decisión 5 del mismo tribunal, con lo cual resolvió la Investigación Disciplinaria que adelantó en contra de Fiduprevisora, por hechos ocurridos entre junio/07 y agosto/08, le interpusiera una multa por $54 MM, los cuales fueron pagados por la FIDUCIARIA  el 25-Oct-10 mediante comprobante de egreso Nº 1003891 – 1003891 del 25-Nov-10.</t>
  </si>
  <si>
    <t>Gerencia de Riesgos</t>
  </si>
  <si>
    <t xml:space="preserve">Crear nuevos controles enfocados a determinar factores de riesgo y detectar  transacciones de compra/ venta de titulos con diferencias significativas frente al mercado. Para esto se crearon reportes como MAX. Y MIN., CUADRO MAESTRO DE BANDERAS y PARTES RELACIONADAS que determinan automaticamente factores de riesgo.Así mismo se modificó la estructura del proceso de inversiones          </t>
  </si>
  <si>
    <t>Fortalecer los mecanismo de control establecidos al proceso de inversiones en miras de mitigar los riesgos de deslealtad de los funcionarios que conforman el proceso de inversiones.</t>
  </si>
  <si>
    <t>Revisar mensualmente los reportes MAXIMOS Y MINIMOS, CUADRO MAESTRO DE BANDERAS y PARTES RELACIONADAS  a fin de identificar factores de riesgo  y que permitan generar alertas tempranas para detectarlas.</t>
  </si>
  <si>
    <t>Revisión mensual de los reportes  MAXIMOS Y MINIMOS, CUADRO MAESTRO DE BANDERAS y PARTES RELACIONADAS</t>
  </si>
  <si>
    <t>La Fiduciaria en respuesta a este hallazgo  manifestó  que la causa principal se originó en la manualidad con la que se realizó el proceso de consolidación y preparación de la información exógena, así mismo manifestó que no existía para la fecha de preparación de los datos, ningún software que realizará y validará de acuerdo a los parámetros definidos por la DIAN, dicha información.</t>
  </si>
  <si>
    <t>La situación descrita ocasionó que la Dirección de Impuestos Nacionales DIAN le impusiera una sanción por $2.6 millones, propuesta mediante pliego de cargos No. 312382010000019 del 8 de abril de 2010, los cuales fueron pagados por la FIDUCIARIA el siete de mayo de 2010 mediante comprobante de egreso 10001661.</t>
  </si>
  <si>
    <t>Unidad de Control Interno Disciplinario</t>
  </si>
  <si>
    <t>Iniciar actuación disciplinaria encaminada a identificar presunta responsabilidad de funcionarios de la entidad.
El 11-Abr-711, se ofició, por parte de la Jefatura de la Unidad de Control Interno Disciplinario, iniciar actividades disciplinarias frente a los hallazgos.</t>
  </si>
  <si>
    <t>Identificar presuntos responsables</t>
  </si>
  <si>
    <t>Culminar la indagación preliminar de la actuación disciplinaria</t>
  </si>
  <si>
    <t>Indagación preliminar culminada</t>
  </si>
  <si>
    <t>Vp. Financiera - 
Dirección de Contabilidad</t>
  </si>
  <si>
    <t xml:space="preserve">
Realizar actividades que permitan mejorar la calidad de la información reportada por la entidad en medios magnéticos que actualmente se transmite a la DIAN.</t>
  </si>
  <si>
    <t>Minimizar la ocurrencia de errores en la información exógena reportada a la DIAN.</t>
  </si>
  <si>
    <t>Asignar a un funcionario del área de Impuestos, de manera exclusiva durante el tiempo requerido para preparar la información exógena correspondiente a la vigencia 2011, dedicándose únicamente a  revisar la información exógena y a la elaboración de los formatos establecidos por la norma.</t>
  </si>
  <si>
    <t>Funcionario asignado exclusivamente a revisar la información exógena correspondiente a la vigencia 2011  y a la elaboración de los formatos establecidos</t>
  </si>
  <si>
    <t>Vp. Financiera - 
Dirección de Contabilidad y Gerencia de Tecnología e Información</t>
  </si>
  <si>
    <t>Realizar actividades que permitan mejorar la calidad de la información reportada por la entidad en medios magnéticos que actualmente se transmite a la DIAN.</t>
  </si>
  <si>
    <t>Incorporar dentro del proyecto de Renovación Tecnológica (RETOS) la elaboración de la información exógena de manera automática.</t>
  </si>
  <si>
    <t>Módulo de Información exógena.</t>
  </si>
  <si>
    <t>La penalización se produjo por cuanto el vencimiento de los recursos administrados en esta cartera se presenta el 30 de cada mes. Según el reglamento de la Cartera Colectiva con Pacto de Permanencia Efectiva a Plazos, la redención de los recursos podrá redimirse antes del término pactado</t>
  </si>
  <si>
    <t>Que el 27 de diciembre de 2010 la Fiduciaria  La Previsora S.A. – FIDUPREVISORA S.A  pagara una multa por $671.114  a favor del Fideicomiso 310217  PAR Caja Agraria en Liquidación  Subcuenta  910027. Reserva Procesos Judiciales, pago que realizó mediante comprobante de egreso 10005022 -10005022</t>
  </si>
  <si>
    <t>El 10-Feb-11 se aperturó investigación disciplinaria. Se demostró que la falta culpable no existía procediéndose a archivar el proceso el 11-Abr-11.
Como acción preventiva, se determinó verificar previamente con los coordinadores de fideicomisos, el encargo fiduciario de Carteras Colectivas por el cual se debe hacer el giro de los recursos.</t>
  </si>
  <si>
    <t>Evitar penalizaciones por el retiro de recursos de los encargos fiduciarios de la Cartera Colectiva con Pacto de Permanencia Efectiva a Plazos, en fechas diferentes al término pactado.</t>
  </si>
  <si>
    <t>Actualizar el procedimiento de Pago de Impuestos incluyendo la actividad de determinar con el coordinador del fideicomiso, el encargo fiduciario por el cual se debe efectuar el giro de los recursos.</t>
  </si>
  <si>
    <t>Procedimiento de Pago de Impuestos actualizado</t>
  </si>
  <si>
    <t xml:space="preserve"> En razón a que el mismo fue entregado después de las 3:30 PM, hora en la cual ya el recorrido de la tarde del día 05 de octubre de 2010, había salido de las instalaciones.”  Estas explicaciones no justifican la presentación extemporánea de la declaración.</t>
  </si>
  <si>
    <t>La situación descrita ocasionó que la Dirección del Tesoro Nacional le impusiera una sanción por  $741.000 pesos, pago que realizó mediante giro electrónico  (Sistema Cuenta de Depósito - CUD)  el 22 de octubre de 2010.</t>
  </si>
  <si>
    <t>El 5-Nov-10 la Dirección de Contabilidad colocó queja en la UCID. El 22-Nov-10 se abrió indagación preliminar y el 5-may-11 se decretó terminación y archivo de la actuación disciplinaria por considerarse que la conducta no existió.Como acción preventiva se definió determinar la obligación de elaborar la declaración de GMF antes de su vencimiento</t>
  </si>
  <si>
    <t>Evitar extemporaneidad en la entrega de la declaración de GMF y por ende sanciones para la entidad por este concepto.</t>
  </si>
  <si>
    <t>Ajustar el Manual MP-GFI-02-006 Presentación y Pago GMF,  incluyendo plazo límite para la elaboración de la declaración de Gravamen a los Movimientos Financieros.</t>
  </si>
  <si>
    <t>Manual MP-GFI-02-006 - Presentación y Pago GMF, actualizado</t>
  </si>
  <si>
    <t>14 04 004</t>
  </si>
  <si>
    <t>La inobservancia e incumplimiento de lo reglado en el manual único de contratación de la Fiduprevisora S.A., artículo 18[1], adoptado mediante la Resolución Nº 004 del 15 de enero de 2009.</t>
  </si>
  <si>
    <t>Esta situación no permite establecer un real y efectivo control y seguimiento de la ejecución del contrato, como tampoco permite determinar desviaciones e incumplimientos de las obligaciones estipuladas. Hallazgo con presunto alcance disciplinario.</t>
  </si>
  <si>
    <t>Vp. Jurídica</t>
  </si>
  <si>
    <t>Implementar al interior de Fiduprevisora un Manual y Procedimiento para la Supervisión de los contratos, así como un formato de Informe de Supervisión</t>
  </si>
  <si>
    <t>Contar con un manual de interventoría y  supervisión, así como un formato único  de informe de supervisión que permita a los diversos supervisores de contratos presentar informes específicos que den cuenta del cumplimiento de las obligaciones contractuales, la ejecución de cada contrato, y los pagos que se deriven del mismo.</t>
  </si>
  <si>
    <t xml:space="preserve">Elaborar Manual de Interventoría y Supervisión que incluya un formato único de presentación de informes del interventor o supervisor </t>
  </si>
  <si>
    <t>Manual de Interventoría y Supervisión de Contratos y formato único de informe de supervisión</t>
  </si>
  <si>
    <t>14 05 001</t>
  </si>
  <si>
    <t xml:space="preserve">Esta situación evidencia incumplimiento de lo reglado en el manual de contratación de la Fiduprevisora S.A., artículo 47, adoptado mediante la Resolución Nº 004 del 15 de enero de 2009, el cual no establece un plazo concreto para la liquidación de los contratos como tampoco señala el responsable de hacerlo.  </t>
  </si>
  <si>
    <t xml:space="preserve">La inexistencia de las actas de liquidación  no permite determinar la finalización del proceso contractual y verificación del cumplimiento de las obligaciones recíprocas. </t>
  </si>
  <si>
    <t>Implementar Manual y Procedimiento para Supervisión de contratos, que incluya la obligación del interventor de solicitar la liquidación del contrato en los casos que se requiere, así como un formato de Informe de Supervisión, y  establecer plazos máximos para liquidar los contratos, así como los documentos requeridos y un formato único de liquidación de contratos</t>
  </si>
  <si>
    <t>Contar con un manual de interventoría y  supervisión que incluya la obligación para los supervisores de solicitar oportunamente la liquidación de los contratos, y modificar el Manual de Contratación definiendo plazos máximos para liquidar los contratos, así como los documentos necesarios para efectuar la liquidación, así como un formato único  de liquidación de los contratos.</t>
  </si>
  <si>
    <t xml:space="preserve">Actualizar el Manual de Contratación incluyendo un formato único de liquidación de contratos. </t>
  </si>
  <si>
    <t>Manual de Contratación actualizado</t>
  </si>
  <si>
    <t>Actualizar el Manual de Contratación con inclusión de los plazos y documentos para la liquidación de los contratos que lo requieren</t>
  </si>
  <si>
    <t>14 06 100</t>
  </si>
  <si>
    <t>Lo anterior como consecuencia de la falta de coordinación entre las dependencias donde deben reposar dichos documentos soportes de contratos, contraviniendo lo normado en el manual de contratación, artículo 49, adoptado mediante la Resolución Nº 004 del 15 de enero de 2009.</t>
  </si>
  <si>
    <t xml:space="preserve">Esta situación dificulta la consulta de los soportes de los contratos y  no permite realizar seguimiento oportuno realizar seguimiento a ellos. </t>
  </si>
  <si>
    <t>Gcia. Administrativa - 
Dirección Recursos Físicos
y 
Vp. Jurídica</t>
  </si>
  <si>
    <t>El outsourcing de archivo asumirá el control del archivo de contratos y entre sus obligaciones estará también verificar la integridad de los documentos de cada contrato, así como de su ejecución. Incluir en el Manual de Interventoría y Supervisión la obligación de los supervisores de remitir al archivo contractual todos los informes de supervisión</t>
  </si>
  <si>
    <t>Administrar en su totalidad el archivo documental de Contratación por parte de un tercero, encargado de recibir e involucrar documentalmente todos los soportes que dan cuenta de la ejecución de los contratos, para consulta de  todas las áreas de la Fiduciaria</t>
  </si>
  <si>
    <t>Entregar en su totalidad la administración del archivo documental de Contratación al outsourcing experto en la tarea</t>
  </si>
  <si>
    <t>Contrato de Archivo Documental de Contratos</t>
  </si>
  <si>
    <t>Gcia. Administrativa - 
Dirección Recursos Físicos</t>
  </si>
  <si>
    <t xml:space="preserve"> Actualizar el Manual de Archivo para que guarde correspondencia con los procedimientos de retención documental</t>
  </si>
  <si>
    <t xml:space="preserve">Manual de Archivo </t>
  </si>
  <si>
    <t>15 01 002</t>
  </si>
  <si>
    <t xml:space="preserve">No se tiene contemplado en el programa de evaluación el tema de la evaluación por resultados y metas individuales. </t>
  </si>
  <si>
    <t>puede conllevar que no se pueda determinar incumplimientos  en la gestión individual de los trabajadores y en consecuencia no se pueda evaluar el cumplimiento de los principios de la función administrativa especialmente los de eficiencia, eficacia y responsabilidad de los servidores públicos por el trabajo desarrollado.  De igual manera que no se pueda medir de manera individual el logro de los objetivos propuestos.</t>
  </si>
  <si>
    <t>Gcia. Administrativa - 
Dirección Recursos Humanos</t>
  </si>
  <si>
    <t xml:space="preserve">Teniendo como base el desarrollo de la iniciativa estratégica "Desarrollo del Talento Humano-Fase II", se definirá y documentará el Modelo de Evaluación de Desempeño y su metodología de la Evaluación de Competencias y la metodología de Evaluación por Indicadores de Desempeño, definiendo Planes de Acción Individuales. </t>
  </si>
  <si>
    <t xml:space="preserve">Realizar la Evaluación de Desempeño teniendo en cuenta los resultados obtenidos de cada funcionario, con el fin de establecer Planes de Acciones Individuales.  </t>
  </si>
  <si>
    <t xml:space="preserve">Realizar y hacer los ajustes correspondientes al  Modelo de Competencias. </t>
  </si>
  <si>
    <t xml:space="preserve">Modelo de Competencias Ajustado. </t>
  </si>
  <si>
    <t>Definir y documentar la Metodología para la Evaluación de Desempeño orientada a Resultados ( Indicadores y Criterios de Desempeño)</t>
  </si>
  <si>
    <t>Metodología Documentada</t>
  </si>
  <si>
    <t xml:space="preserve">18 01 004 </t>
  </si>
  <si>
    <t>debido a falta de soportes que sustenten el registro de cada movimiento</t>
  </si>
  <si>
    <t>Incidió en el saldo del efectivo y en las cuentas correlativas que se pueden ver afectadas en el momento de su aclaración y registro.</t>
  </si>
  <si>
    <t>Realizar un trabajo conjunto entre las áreas involucradas para agilizar la depuración de las partidas conciliatorias con más de 30 días de antigüedad.</t>
  </si>
  <si>
    <t>Mensualmente  reportar a la Dirección de Tesorería y áreas responsables las partidas Conciliatorias pendientes de depurar para efectuar las revisiones correspondientes.</t>
  </si>
  <si>
    <t>Requerir mensualmente a todas las áreas reporte sobre la gestión efectuada para depuración de las partidas para su registro contable</t>
  </si>
  <si>
    <t>Implementar el módulo de conciliaciones bancarias que provee el proyecto de Renovación Tecnológica que adelanta la entidad</t>
  </si>
  <si>
    <t>Módulo de conciliación bancaria en producción</t>
  </si>
  <si>
    <t>Identificar la procedencia de los embargos pendientes a 31 -Dic-10</t>
  </si>
  <si>
    <t>Registro en los estados financieros de los embargos pendientes de identificar a 31-Dic-10</t>
  </si>
  <si>
    <t>Lo anterior con fundamento en el Art 6 de la Ley 610/00  y el concepto de Jurídica de la CGR del 9-Jul-08 en el que se hace referencia al del Consejo de Estado, Sala de Consulta y Servicio Civil del 15-Nov-07, qu señala “Existe detrimento al patrimonio público cuando las entidades públicas cancelan dinero a otras entidades públicas, por concepto de multas, intereses de mora o sanciones“</t>
  </si>
  <si>
    <t>Este aspecto generó una sanción a la Fiduciaria la Previsora S.A, por parte de la Dirección de Impuestos de Bogotá, por $100.9 millones más intereses de mora de $135.8 millones, adicional al  pago del impuesto por $114 millones con recursos propios, debido a que el Contrato de Fiducia  Mercantil No. 22-0023 había sido liquidado en el año 2009.</t>
  </si>
  <si>
    <t>Vp. Comercial</t>
  </si>
  <si>
    <t>Definir como política que previo a iniciar la gestión operativa de los contratos de fiducia mercantil inmobiliaria,  obtener concepto del asesor tributario, sobre las implicaciones tributarias del negocio</t>
  </si>
  <si>
    <t>Evitar sanciones tributarias que afectan la sociedad</t>
  </si>
  <si>
    <t>Ajustar las políticas para la celebración de negocios de fiducia mercantil inmobiliaria.</t>
  </si>
  <si>
    <t>Políticas Ajustadas</t>
  </si>
  <si>
    <t>Ajustar el procedimiento de elaboración de contratos de fiducia de acuerdo con las políticas definidas.</t>
  </si>
  <si>
    <t>Manual de Procedimientos de Contratación de Fiducia ajustado</t>
  </si>
  <si>
    <t>Solicitar  los conceptos a los asesores tributarios de acuerdo con la política definida cuando se celebren contratos de fiducia mercantil inmobiliaria</t>
  </si>
  <si>
    <t>Solicitud de conceptos al asesor tributario</t>
  </si>
  <si>
    <t>El contrato de Fiducia Mercantil de Administración y Pagos No. 3-1-12984 no ha finalizado su proceso de liquidación, a pesar de haberse terminado el 11 de Junio de 2011 por cuanto no existen actas de entrega de Fidurpevisora y recibo (Cajanal)</t>
  </si>
  <si>
    <t>Las partes del Contrato de Fiducia Mercantil No. 3-1-12984 no han establecido una fecha límite para culminar el proceso de liquidación del mismo.</t>
  </si>
  <si>
    <t>Se genera impacto en la atención al usuario, desgaste administtativo y riesgos de detrimento patrimonial</t>
  </si>
  <si>
    <t>Vp. Administración Fiduciaria</t>
  </si>
  <si>
    <t>Elaborar Proyecto Acta de Liquidación del Contrato de Fiducia Mercantil 3-1-12984 y remitirla al FIDEICOMITENTE para su aprobación y perfeccionamiento.</t>
  </si>
  <si>
    <t>Culminar las actividades propias de la entidad orientadas a culminar  el proceso de liquidación del contrato</t>
  </si>
  <si>
    <t>Con base en la Rendición Final de Cuentas presentada al FIDEICOMITENTE, elaborar Acta de Liquidación del Contrato.</t>
  </si>
  <si>
    <t>Acta de Liquidación del Contrato presentada al fideicomitente</t>
  </si>
  <si>
    <t xml:space="preserve">De la información suministrada en medio magnético por FIDUPREVISORA S.A. el 01 de Noviembre de 2011, en el anexo 1 de la carpeta solicitud de prestaciones se observan debilidades en el control en el momento de la captura de la infomración, generando inconsistencias en la misma reportada a Cajanal </t>
  </si>
  <si>
    <t>Las partes no han suscrito el Acta de de Liquidación.</t>
  </si>
  <si>
    <t>Impacta el represamiento de los trámites y en la transparencia e el proceso de reconocimiento, liquidación y pago de pensiones</t>
  </si>
  <si>
    <t>Suscribir Acta de Liquidación del Contrato de Fiducia Mercantil No. 3-1-12984</t>
  </si>
  <si>
    <t>11 01 001</t>
  </si>
  <si>
    <t xml:space="preserve">Planeación y Seguimiento de los Indicadores del balanced ScoreCard.
. Cumplimiento del 68% de la Gestión Corporativa.
Evaluada la gestión corporativa de la Sociedad Fiduciaria a través del cumplimiento de sus indicadores establecidos en el Balanced Scorecard, se observa un cumplimiento del 68%.  </t>
  </si>
  <si>
    <t xml:space="preserve">De los treinta y ocho (38) indicadores corporativos, doce (12) de ellos no alcanzaron las metas establecidas en la Resolución del 18 de abril de 2011, por las siguientes causas puntuales: </t>
  </si>
  <si>
    <t>Evaluada la gestión de cada una de las dependencias que forman parte de la Sociedad Fiduciaria a través del grado de cumplimiento de los ciento setenta y ocho (178) indicadores establecidos en el Balanced Score card, se observa que sólo treinta y seis (36) indicadores se cumplieron al 100%, sesenta y cinco (65) indicadores se cumplieron por encima de la meta establecida; las metas de veinte y ocho (28) indicadores  no fueron reportados y cuarenta y ocho (48) indicadores no alcanzaron las metas establecidas en los diferentes memorandos internos</t>
  </si>
  <si>
    <t>Gerencia Nacional de Planeación</t>
  </si>
  <si>
    <t>1. Revisión del Direccionamiento Estratégico con el objeto de validar la vigencia de sus componentes y efectuar los ajustes del caso.</t>
  </si>
  <si>
    <t>Obtener un Direccionamiento Estratégico ajustado de acuerdo con los cambios en el entorno, las estrategias formuladas y las proyecciones a futuro de la Entidad.</t>
  </si>
  <si>
    <t>Documento de Direccionamiento Estrategico aprobado por la Junta Directiva y oficializado mediante resolución.</t>
  </si>
  <si>
    <t>Resolución</t>
  </si>
  <si>
    <t>2. Seguimiento sobre los resultados de los Indicadores del BSC</t>
  </si>
  <si>
    <t>Analisis del resultado de los indicadores corporativos para establecer causas y evaluar posibles  ajustes.</t>
  </si>
  <si>
    <t>Realizar reuniones de seguimiento al año del Comité Directivo</t>
  </si>
  <si>
    <t>Acta</t>
  </si>
  <si>
    <t>3. Seguimiento sobre los resultados de los Indicadores de Gestión por área</t>
  </si>
  <si>
    <t>Analisis del resultado de los indicadores de gestión por ártea para establecer causas y evaluar posibles  ajustes.</t>
  </si>
  <si>
    <t>Informe de seguimiento por dependencia</t>
  </si>
  <si>
    <t>Informe</t>
  </si>
  <si>
    <t>11 01 002</t>
  </si>
  <si>
    <t>Pago de condenas impuestas por obligaciones cedidas a   CISA</t>
  </si>
  <si>
    <t xml:space="preserve">En los procesos ejecutivos de radicado 2001-2161 y 1428 de 2001 adelantado en el Juzgado promiscuo del circuito de Cesar contra la Caja Agraria en liquidación, la Fiduprevisora S.A., en ambos casos fue embargada  la cuenta de PAP Pensiones y Fiduprevisora S.A. vocera PARCAL procedió al pago de la suma de $10 millones con ocasión a las condenas impuestas materializadas en las liquidaciones del crédito en cada proceso; no obstante manifestar la entidad que ambas obligaciones venían cedidas por la Caja Agraria en liquidación a CISA. </t>
  </si>
  <si>
    <t xml:space="preserve">No se observaron actuaciones de defensa por parte de la Fiduprevisora S.A. vocera PARCAL en el trámite de los procesos ejecutivos.  Cabe mencionar, que los remanentes en los dos procesos se encuentran embargados por otros procesos ejecutivos.  </t>
  </si>
  <si>
    <t>Apoderado del PARCAL (Felipe Negrette) Vp.Administración Financiera - Gerencia de Liquidaciones y Remanentes</t>
  </si>
  <si>
    <t>Requerir a CISA solicitando que nos indiquen si en cumplimiento de los contratos 047-2006, 06-2006 y 080-2006 celebrados entre CISA y CAJA AGRARIA EN LIQUIDACION, se llevó a cabo el trámite ante los juzgados de la cesión de derechos litigiosos con respecto a todas las obligaciones cedidas a CISA por parte del liquidador de la Caja Agraria en Liquidación y en caso de no haberse efectuado alguna de ellas, se realice en el menor tiempo posible.  Pactar en los contratos de venta o cesión de cartera a celebrarse en el futuro que la obligación de presentar para su trámite la cesión de derechos litigiosos es de cargo de la entidad vendedora o cedente.</t>
  </si>
  <si>
    <t>Impedir que los Patrimonios autonomos administrados por la Fiduciaria sufran un perjucio derivado de la omisión de terceros cesionarios de hacerse parte en los procesos ejecutivos iniciardos para el cobro de la cartera cedida.</t>
  </si>
  <si>
    <t>Obtención de la información de CISA acerca del cumplimiento de su obligación de hacerse parte en los procesos ejecutivos cedidos por la Caja Agraria en Liquidación</t>
  </si>
  <si>
    <t>Obtención oficio de respuesta</t>
  </si>
  <si>
    <t>11 01 003</t>
  </si>
  <si>
    <t>Decreto de perención en proceso ejecutivo radicado 2005-00027 del Juzgado Quinto Civil del Circuito de Valledupar (D)</t>
  </si>
  <si>
    <t>El Juzgado 5 Civil del Circuito de Valledupar, aplicó una norma derogada, no tuvimos apoderado que pudiera controvertir la decisión ya que la aceptación de la renuncia nunca fue notificada por el Juzgado ni mucho menos comunicada o informada por el Apoderado a su Poderdante y más aún que no había actuación alguna pendiente que hiciera posible su decreto</t>
  </si>
  <si>
    <t xml:space="preserve">Estas conductas evidencian presunto incumplimiento a los principios de la administración pública consagrados en el artículos 209 de la Constitución Política  y a los deberes de los servidores públicos desarrollados en el artículo 34 de la ley 734 de 2002. </t>
  </si>
  <si>
    <t>Vp.Administración Fiduciaria-Gerencia de Liquidaciones y Remanentes</t>
  </si>
  <si>
    <t>Solicitar concepto a la Vicepresidencia Jurídica respecto de acciones a ejercer frente a la decisión, adicionales a la acción de tutela ya declarada improcedente</t>
  </si>
  <si>
    <t>Tener certeza sobre la viabilidad de acciones adicionales.</t>
  </si>
  <si>
    <t>Obtención concepto Vicepresidencia Jurídica ejecutivos cedidos por la Caja Agraria en Liquidación</t>
  </si>
  <si>
    <t>Obtención concepto</t>
  </si>
  <si>
    <t xml:space="preserve">Definir las acciones a seguir con base en el concepto emitido por la Vicepresidencia Jurídica para los procesos ejecutivos a cargo de los Patrimonios Autónomos. </t>
  </si>
  <si>
    <t>Ejercer los controles que resulten necesarios para prevenir la declaratoria de perención en aquellos procesos ejecutivos en que a pesar de tener sentencia a favor que ordena seguir adelante con la ejecución no se ha obtenido la satisfacción del crédito por imposibilidad de practicar medidas cautelares.</t>
  </si>
  <si>
    <t>Implementación de los controles con base en el concepto Jurídico</t>
  </si>
  <si>
    <t xml:space="preserve">Certificación del buen funcionamiento de la Implementación de controles emitida por el Director del Patrimonio Autónomo. </t>
  </si>
  <si>
    <t>11 01 004</t>
  </si>
  <si>
    <t>Embargo de Disponible.No se realizó la revelación de la totalidad de los hechos económicos en las notas a los Estados Financieros, debido a que en los Estados Financieros de la Fiduciaria la Previsora  a diciembre 31 de 2011</t>
  </si>
  <si>
    <t>El embargo se origina en el Patrimonio Autónomo de Remanentes del INURBE, que Administra la Sociedad Fiduciaria, hecho que no fue adecuadamente registrado en la contabilidad, ya que se presenta como un activo disponible pese a la restricción judicial que existe sobre el mismo.</t>
  </si>
  <si>
    <t>Contraviene la normatividad establecida para las sociedades fiduciarias por la Superintendencia Financiera de Colombia en la Resolución 3600de 1988 y la Circular Contable 100 de 1995 de la cual se dictan normas de carácter contable para las Sociedades Fiduciarias.</t>
  </si>
  <si>
    <t>Vp Financiera / Gerencia de Contabilidad</t>
  </si>
  <si>
    <t xml:space="preserve">Nota: Es importante mencionar que la deficiencia se presentó en la revelación del embargo en la nota respectiva de  los Estados Financieros y no en el registro contable el cual ya fue discutido con la Comisión de visita.  En tal razón se enfocó la Acción de Mejoramiento.
Para el próximo cierre contable se verificará y revelará en la nota respectiva de los Estados Financieros de la sociedad y de negocios fiduciarios la existencia de hechos de restricciones o gravamenes relativas a embargos del disponible. Así como, se tendra encuenta para los próximos cierres conables. </t>
  </si>
  <si>
    <t>Cumplir con lo establecido en el Capítulo IX de la Circular Externa 100 de 1995</t>
  </si>
  <si>
    <t>Realizar verificaciones adecuadas y revelaciones suficcientes de todos los hechos económicos en las notas a los estados financieros de la sociedad y de los negocios administrados</t>
  </si>
  <si>
    <t>Cierre anual</t>
  </si>
  <si>
    <t>12 02 002</t>
  </si>
  <si>
    <t>Control Interno Contable. La Fiduciaria implemento la herramienta ISOLUTION para establecer los parámetros a seguir en el desarrollo y control de las operaciones de la  Entidad,  donde establece  la realización de la conciliación bancaria y provisión de partidas conciliatorias</t>
  </si>
  <si>
    <t xml:space="preserve">Se estableció que no se contabilizaron oportunamente la totalidad de las conciliaciones bancarias realizadas, debido a que las conciliaciones de los meses de julio, agosto, septiembre, octubre y noviembre de la cuenta No. 62250246 del Banco de la República fueron contabilizadas en el mes de diciembre. </t>
  </si>
  <si>
    <t>En el desarrollo del proceso auditor se establece actualizar la Matriz de seguimiento a las cuentas bancarias, pero no contempla actividades de control para la contabilización de los resultados de las conciliaciones.</t>
  </si>
  <si>
    <t xml:space="preserve">A partir del año 2012 se estan registrando las partidas conciliatorias de la cuenta del Banco de la República en el mes en que se presentan
</t>
  </si>
  <si>
    <t xml:space="preserve">Cumplir  con los procedimientos establecidos por la compañía y la normatividad  que sobre el particular existe.
</t>
  </si>
  <si>
    <t>Registrar adecuadamente todas las operaciones de la sociedad y de los negocios.</t>
  </si>
  <si>
    <t>Mensual</t>
  </si>
  <si>
    <t>11 01 005</t>
  </si>
  <si>
    <t xml:space="preserve">Planeación y seguimiento presupuestal.
Se observa debilidad en la planeación, ejecución y seguimiento presupuestal de la Sociedad Fiduciaria
</t>
  </si>
  <si>
    <t>Se observa debilidad en la planeación, ejecución y seguimiento presupuestal de la Sociedad Fiduciaria</t>
  </si>
  <si>
    <t>La causa obedece a que por Decretos que emite el Gobierno Nacional, a la Fiduciaria a partir del semestre del año 2011, le fue asignado el manejo de los negocios de DNE y CORELCA, situación que no era conocida por la Vicepresidencia Comercial por nuevos negocios al momento de elaborar el presupuesto de la vigencia 2011, toda vez que presupuestó la suma de $716 millones.</t>
  </si>
  <si>
    <t>Vicepresidencia Comercial y de Mercadeo</t>
  </si>
  <si>
    <t>1. Definición y elaboración del Plan Estratégico Comercial para nuevos negocios</t>
  </si>
  <si>
    <t>Realizar adecuada planeación al momento de definir la estrategía comercial y el Plan de Negocios 2013</t>
  </si>
  <si>
    <t>Definir la estrategia comercial y soportar en el plan de negocios donde se proyecte los negocios objetivo en la entidad.</t>
  </si>
  <si>
    <t>Documento Estratégia y Plan de Negocios</t>
  </si>
  <si>
    <t>Vicepresidencia de Administración Fiduciria / Vicepresidencia Fondo de Prestaciones</t>
  </si>
  <si>
    <t>2. Proyección de ingresos por los Fideicomisos actualmente administrados</t>
  </si>
  <si>
    <t>Obtener Proyeccción de ingresos acorde con los negocios fiduciarios actualmente administrados.</t>
  </si>
  <si>
    <t>Presupuesto aprobado de ingresos desagregado por linea de negocio</t>
  </si>
  <si>
    <t>Vicepresidencia Financiera</t>
  </si>
  <si>
    <t>3. Proyección de ingresos por rendimeintos de Pórtafolio Propio</t>
  </si>
  <si>
    <t>Proyectar  adecuadamente los ingresos generados por el portafolio propio. Para lo cual se realizará una proyección lineal y dentro de la cual se tendran en cuenta las siguientes variables: a) desempeño histórico;  b)  las expectativas del comportamiento de las principales variables económicas internas y externas; c) incorporación  el flujo de caja estimado para la empresa por lo cual se requerirá dicha información a todas las áreas generadoras de la misma.</t>
  </si>
  <si>
    <t>Evaluar el nivel de información que se tiene para la correcta estimación de los ingresos esperados, en esta medida se han estimado las siguientes metas: 1) al cierre de agosto de 2012, se debe tener completa la evolución y el análisis de los ingresos generados por  el portafolio propio para los últimos cinco (5) años; 2) al cierre de septiembre se contará con las proyecciones de las variables ecómicas internas para el proximo año y el desemvolvimiento esperado de los principales fundamentales externos de mayor incidencia en el desempeño de los activos internos; 3) Para el mes de octubre se habrá solicitado y recogido la información necesaria de las demás áreas de la Fiduciaria que permitan proyectar el flujode caja dela empresa y en este mismo mes se concluirá la proyección al 100% de los ingresos esperados para el portafolio propio para el año 2013.</t>
  </si>
  <si>
    <t>Porcentaje</t>
  </si>
  <si>
    <t>4. Proyección de ingresos por Carteras Colectivas</t>
  </si>
  <si>
    <t>5. Consolidación del presupuesto de ingresos alineado con el Direccionamiento Estratégico</t>
  </si>
  <si>
    <t>Obtener un presupuesto de ingresos acorde con la proyección de crecimiento de la organización y de las metas definidas en el Direccionamiento Estratégico</t>
  </si>
  <si>
    <t>Presupuesto aprobado por la Junta Directiva y oficializado mediante Acuerdo</t>
  </si>
  <si>
    <t>Acuerdo</t>
  </si>
  <si>
    <t>Gerencia Administrativa</t>
  </si>
  <si>
    <t>6. Seguimiento al Plan de Compras en lo relativo a las iniciativas estratégicas</t>
  </si>
  <si>
    <t>Armonizar el Plan de Compras frente a las iniciativas estrategicas de la entidad para la vigencia 2013</t>
  </si>
  <si>
    <t>Definir el Plan de Compras detallado por centro de costos conforme las iniciativas estrategicas de la entidad para la vigencia 2013</t>
  </si>
  <si>
    <t>Plan de compras</t>
  </si>
  <si>
    <t>Vencimiento y deterioro de los inventarios</t>
  </si>
  <si>
    <t>Gerencia de Patrimonios  y Remanentes</t>
  </si>
  <si>
    <t>Se adoptara como requisito para la aceptación de cesión de contratos, que las coberturas de pólizas que los amparan  y cuyo objeto sea la custodia, administración, comercialización, etc., de bienes, tengan relación de suficiencia con el valor del avalúo de los mismos (Valor asegurado en función del valor de los activos)</t>
  </si>
  <si>
    <t>Se adicionará lo pertinente el literal H (Administración de Contratos Derivados), Manual de Procedimiento código MP-GNE-11-001 (Entrega, Recibo y Empalme de Negocios)</t>
  </si>
  <si>
    <t>Manual de procedimiento ajustado</t>
  </si>
  <si>
    <t>Se adoptara como requisito para la aceptación de cesión de contratos, que el Fideicomitente garantice que el contratista tiene experiencia especifica en la custodia, administración, comercialización, etc., de los bienes objeto del contrato</t>
  </si>
  <si>
    <t>Manual de procedimiento adicionado</t>
  </si>
  <si>
    <t>Realizar verificación del inventario y presentar informe sobre el valor del mismo</t>
  </si>
  <si>
    <t>Realizar informe sobre la conciliación del Inventario</t>
  </si>
  <si>
    <t>Insistir en la reclamación ante la Compañía de Seguros por el incumplimiento del contrato de prestación de servicios</t>
  </si>
  <si>
    <t>Presentar oficio a la compañía de seguros para insistir en el pago de la indemnización por el inclumplimiento del contrato de prestación de servicios No. 159 de 2009.</t>
  </si>
  <si>
    <t>ESE RUU. Al Analizar las vtas de las UH Víctor Cárdenas Jaramillo,Santa María del Rosario y León XIII, de propiedad de la ESE, que estaban en operación y luego de su vta continuaron prestando servicios de salud, se evidenció que se vendieron por separado bienes Inmuebles y muebles y no como UE que corresponden a una empresa en operación;desconociendo las variables requeridas para la vta,</t>
  </si>
  <si>
    <t>No se realizo los ajustes necesarios e incorporaron las variables requeridas para venta de unidades económicas que corresponde a empresas sociales en operación</t>
  </si>
  <si>
    <t>Incumplimiento de las disposicones legales aplicables relativas a la enagenacion las ESEs como unidades de negocios</t>
  </si>
  <si>
    <t>Obtener informe del apoderado general sobre el procedimiento utilizado para la venta de los activos de las UH Víctor Cárdenas Jaramillo, Santa María del Rosario y León XIII y el soporte normativo de estas.</t>
  </si>
  <si>
    <t xml:space="preserve">Obtener informe </t>
  </si>
  <si>
    <t>Incluir dentro del poder general que se otorga a los apoderados de las liquidaciones, la obligación de cumplir estrictamente con la normatividad vigente en la realización de los activos de la entidad en liquidación.</t>
  </si>
  <si>
    <t>Modificar Minuta de Poder General</t>
  </si>
  <si>
    <t xml:space="preserve">Poder </t>
  </si>
  <si>
    <t>Realizado el cálculo del Costo Beneficio a los CAA Costa de Oro,Comercial-San Juan de Dios,  Occidente - Sede Administrativa, Rionegro y Apartadó de la ESE RUU,vendidos por el Liq. aplicando la metodología establecida mediante Resol. 001326 de 2007,conllevó a que se generara un déficit en la vta de 5 inmuebles como resultado en la aplicación de dicha metodología de aproxi $999.2 millones</t>
  </si>
  <si>
    <t>Lo anterior, debido a que la Metodología Costo - Beneficio implementada por el Liquidador para determinar  el valor de enajenación de los activos inferior al avalúo de los mismos, no fue utilizada como una herramienta que permitiera una enajenación de los activos de forma eficiente</t>
  </si>
  <si>
    <t>Se generara un déficit en la vta de 5 inmuebles como resultado en la aplicación de dicha metodología de aproxi $999.2 millones</t>
  </si>
  <si>
    <t>Obtener informe del apoderado general sobre el procedimiento utilizado para la venta de los activos de los Centros de Atención Ambulatoria CAA de la ESE Rafael Uribe Uribe y el soporte normativo de estas.</t>
  </si>
  <si>
    <t>Obtener del Ministerio de Salud y Protección Social copia de avaluos de Centros de Atención Ambulatoria CAA. De la ESE Rafael Uribe Uribe</t>
  </si>
  <si>
    <t>Antes del proceso, durante el proceso y después del proceso  liquidatorio de la ESE Rafael Uribe Uribe se estableció un total de medicamentos vencidos de $476,06 millones</t>
  </si>
  <si>
    <t>las comunicaciones a los proveedores de medicamentos para realizar los cambios por vencimiento que se produjeron durante el 2007 no fueron atendidas, algunos de ellos realizaron cruce con notas crédito con la ESE RUU, documentos que no fueron aceptados por la Coordinación Financiera, como resultado no se logro realizar cambios por medicamentos vencidos, estos fueron incinerados</t>
  </si>
  <si>
    <t>No se logro realizar cambios por medicamentos vencidos, estos fueron incinerados</t>
  </si>
  <si>
    <t>Gerencia de Patrimonios y Remanentes</t>
  </si>
  <si>
    <t>Se incluirá dentro de las políticas del proceso denominado "Procesos Liquidatorios" dar prioridad en la gestion a realizar con activos perecederos o que tengan fechas de vencimiento inmediatas.</t>
  </si>
  <si>
    <t>Ajuste Proceso</t>
  </si>
  <si>
    <t>Proceso ajustado</t>
  </si>
  <si>
    <t>ESE FPS Que en cumplimiento del art.30 y 31 del Dto-ley254 de 2000, modificados por los art.16 y 17 de la Ley1105 y del art. 2 del Dto 4848 de 2007,la Apoderada General de la ESE FPS mediante Resol.117 del 22/07/2008, adoptó la metodología de FOGAFIN para determinar el valor de vta inferior al avalúo de los activos; sin considerar que se estaban realizando vtas de entidades en operación.</t>
  </si>
  <si>
    <t>Al desconocer otras variables para el cálculo del costo beneficio  afectó directamente el precio real de las clínicas y centros de atención ambulatorios y conllevó a que el estado dejara de percibir cuantiosos recursos en su venta,</t>
  </si>
  <si>
    <t>Obtener informe del apoderado general sobre el procedimiento utilizado para la venta de los activos de las Unidades Hospitalarias Clinica Cucuta y Climica Comuneros y el soporte normativo de estas.</t>
  </si>
  <si>
    <t>Obtener del Ministerio de Salud y Protección Social copia de avaluos de las Unidades Hospitalarias Clinica Cucuta y Clinica Comuneros</t>
  </si>
  <si>
    <t>Incluir dentro del poder general que se otorga a los apoderados de las liquidaciones, la obligación de cumplir con la normatividad vigente en la realización de los activos de la entidad en liquidación.</t>
  </si>
  <si>
    <t>19 02 002</t>
  </si>
  <si>
    <t>Realizado el cálculo Costo Beneficio al 100% de los inmuebles según Resol.004/2004 de FOGAFIN, se tomó para el cálculo la DTF a 07/31/2008,que corresponde a la tasa 9.61% EA.Como resultado, se encontró que la variable tiempo de comercialización fue superior al tiempo efectivamente transcurrido para su vta, afectando el precio. Conllevando a un déficit en la vta de aprox. $462.987millones</t>
  </si>
  <si>
    <t xml:space="preserve">Como resultado de la verificación, se encontró  que la variable tiempo de comercialización fue superior al tiempo efectivamente transcurrido para su venta, lo cual afectó directamente el precio del inmueble. </t>
  </si>
  <si>
    <t xml:space="preserve">Se afectó directamente el precio del inmueble. </t>
  </si>
  <si>
    <t>Obtener informe del apoderado general sobre el procedimiento utilizado para la venta de los activos de los Centros de Atención Ambulatoria CAA de la ESE Francisco de Paula Santander y el soporte normativo de estas.</t>
  </si>
  <si>
    <t>Obtener del Ministerio de Salud y Protección Social copia de avaluos de los Centros de Atención Ambulatoria CAA de la ESE Francisco de Paula Santander (Bucarica, San Gil, Ocaña, Planplona, y Giron)</t>
  </si>
  <si>
    <t>Incluir dentro del poder general que se otorga a los apoderados de las liquidaciones, la obligación de cumplir estrictamente  con la normatividad vigente en la realización de los activos de la entidad en liquidación.</t>
  </si>
  <si>
    <t>En la vta de activos serie doc.60.34 vta activos muebles, caja 01-02, 20 carpetas dadas por MINSALUD, no se encontro soporte de ING. correspondiente $648 millones por muebles, vehí. y medicamentos, que respalden la cert.6 emitida por el liq, para la vta bienes muebles $7.828 millones, cert.7 respecto a la vta de Vehí.$177 millones y Cert.8 para la vta de medicamentos $503 millones.</t>
  </si>
  <si>
    <t>Evidenciado en una falta de organización de la información anterior  que genera incertidumbre en la verificación y refrendación de las certificaciones emitidas por el liquidador.</t>
  </si>
  <si>
    <t>Se generó incertidumbre sobre la verificación y refrendación de las certificaciones emitidas por el liquidador.</t>
  </si>
  <si>
    <t>Ubicar en el archivo entregado al Ministerio de Salud el soporte del recaudo</t>
  </si>
  <si>
    <t>Recuperar copia del soporte del recaudo de la venta de los activos</t>
  </si>
  <si>
    <t xml:space="preserve">soportes  </t>
  </si>
  <si>
    <t>Según invit. púb.001-2008 para compra de UH, el GRUPO CAMPBELL constituyó póliza300009557 con Seguros Cóndor. de seriedad de la oferta, con fecha final 16/08/2009 por $189millones.
El 14/08/2009 ESE FPS, con ofi.LIO-14128 informó  incumplimiento a la aseguradora;
con ofi.LIO-14687 4/09/2009 declaró incumplimiento de la promesa de compraventa 110-2008. 
El liq. no hizo efectiva la póliza.</t>
  </si>
  <si>
    <t>Documentar las garantias solicitadas con la presentación de oferta de compra del activo a efecto de determinar su cumplimiento y efecto</t>
  </si>
  <si>
    <t>Obtener copia de los documentos que soportan la suscripción de la promesa de compraventa y de las gestiones realizadas mientran se ocasionó el incumplimiento.</t>
  </si>
  <si>
    <t xml:space="preserve">ubicar soportes </t>
  </si>
  <si>
    <t xml:space="preserve">soportes </t>
  </si>
  <si>
    <r>
      <rPr>
        <u/>
        <sz val="11"/>
        <rFont val="Calibri"/>
        <family val="2"/>
      </rPr>
      <t xml:space="preserve">Multa AMV: </t>
    </r>
    <r>
      <rPr>
        <sz val="11"/>
        <rFont val="Calibri"/>
        <family val="2"/>
      </rPr>
      <t>Fiduprevisora realizó en el 2007 y 2008 operaciones de compra y venta de títulos que se tradujo en un mayor valor de adquisición para la Fiduciaria y por ende, en una menor rentabilidad de compra para los fideicomisos administrados conforme con las razones argumentadas por la AMV  en los actos administrativos que se mencionan más adelante</t>
    </r>
  </si>
  <si>
    <r>
      <rPr>
        <u/>
        <sz val="11"/>
        <rFont val="Calibri"/>
        <family val="2"/>
      </rPr>
      <t>Información Exógena:</t>
    </r>
    <r>
      <rPr>
        <sz val="11"/>
        <rFont val="Calibri"/>
        <family val="2"/>
      </rPr>
      <t xml:space="preserve"> Fiduprevisora presentó declaración con inconsistencias y errores de información suministrada a la DIAN-Grandes Contribuyentes a través de la exógena del año gravable 2006 en lo relacionado con pago de salarios,valores de fideicomisos,inversiones, rendimientos causados, valorización de acciones, utilidades acumuladas, de seis clientes de la Fiduciaria.</t>
    </r>
  </si>
  <si>
    <r>
      <rPr>
        <u/>
        <sz val="11"/>
        <rFont val="Calibri"/>
        <family val="2"/>
      </rPr>
      <t>Penalización Carteras Colectivas:</t>
    </r>
    <r>
      <rPr>
        <sz val="11"/>
        <rFont val="Calibri"/>
        <family val="2"/>
      </rPr>
      <t>Fiduprevisora  realizó de manera errónea  el giro de los impuestos de retención en la fuente correspondiente a los periodos diciembre de 2009, y abril de 2010.</t>
    </r>
  </si>
  <si>
    <r>
      <rPr>
        <u/>
        <sz val="11"/>
        <rFont val="Calibri"/>
        <family val="2"/>
      </rPr>
      <t>Declaración Gravamen movimientos Financieros</t>
    </r>
    <r>
      <rPr>
        <sz val="11"/>
        <rFont val="Calibri"/>
        <family val="2"/>
      </rPr>
      <t xml:space="preserve">: Fiduprevisora presentó extemporáneamente la Declaración Semanal de GMF de la semana 39, del periodo transcurrido entre el 25-Sep y el 1 Oct-2010.
La declaración ante la DIAN debía presentarla el 5 oct-10 y no lo hizo. 
</t>
    </r>
  </si>
  <si>
    <r>
      <rPr>
        <u/>
        <sz val="11"/>
        <rFont val="Calibri"/>
        <family val="2"/>
      </rPr>
      <t>Supervisión de contratos</t>
    </r>
    <r>
      <rPr>
        <sz val="11"/>
        <rFont val="Calibri"/>
        <family val="2"/>
      </rPr>
      <t>: En los contratos suscritos por la Fiduprevisora S.A., durante la vigencia 2010 que integraron la muestra y que fueron objeto de revisión, no se evidencia el cumplimiento de la supervisión del contrato, a través de los Informes de la ejecución del Contrato, que soporten el avance y cumplimiento del objeto contractual.</t>
    </r>
  </si>
  <si>
    <r>
      <rPr>
        <u/>
        <sz val="11"/>
        <rFont val="Calibri"/>
        <family val="2"/>
      </rPr>
      <t>Liquidación de contratos</t>
    </r>
    <r>
      <rPr>
        <sz val="11"/>
        <rFont val="Calibri"/>
        <family val="2"/>
      </rPr>
      <t xml:space="preserve">: En los contratos suscritos por la Fiduprevisora S.A., durante la vigencia que fueron objeto de revisión y en los que ya concluyó la ejecución, no se evidencia la liquidación del contrato, a través de un documento en el que conste la terminación de las obligaciones recíprocas. </t>
    </r>
  </si>
  <si>
    <r>
      <rPr>
        <u/>
        <sz val="11"/>
        <rFont val="Calibri"/>
        <family val="2"/>
      </rPr>
      <t>Carpetas de contratos</t>
    </r>
    <r>
      <rPr>
        <sz val="11"/>
        <rFont val="Calibri"/>
        <family val="2"/>
      </rPr>
      <t>: En las carpetas de los contratos suscritos por la Fiduprevisora S.A., durante el 2010,objeto de revisión, los documentos tales como comprobantes de pago,informes de supervisión,certificaciones de cumplimiento o recibo a satisfacción de los bienes o servicios adquiridos,actas de liquidación, etc, algunos no reposan en las carpetas de los respectivos contratos.</t>
    </r>
  </si>
  <si>
    <r>
      <rPr>
        <u/>
        <sz val="11"/>
        <rFont val="Calibri"/>
        <family val="2"/>
      </rPr>
      <t>Evaluación de desempeño</t>
    </r>
    <r>
      <rPr>
        <sz val="11"/>
        <rFont val="Calibri"/>
        <family val="2"/>
      </rPr>
      <t xml:space="preserve">: La metodología de evaluación de los trabajadores de la entidad, que es utilizada por una empresa externa contratada para tal fin, no contempla la evaluación de desempeño desde el punto de vista del cumplimiento de metas y objetivos específicos de cada trabajador. La metodología se centra en  evaluar las competencias laborales de los funcionarios. </t>
    </r>
  </si>
  <si>
    <r>
      <rPr>
        <u/>
        <sz val="11"/>
        <rFont val="Calibri"/>
        <family val="2"/>
      </rPr>
      <t xml:space="preserve">Conciliaciones bancarias: </t>
    </r>
    <r>
      <rPr>
        <sz val="11"/>
        <rFont val="Calibri"/>
        <family val="2"/>
      </rPr>
      <t>Del análisis de las conciliaciones bancarias a 31-Dic-10 de la Entidad, Fideicomisos y Carteras Colectivas se evidenció la existencia de partidas conciliatorias pendientes de aclarar superiores a 30 días  por  $858.8 millones, y embargos por $8.8 millones, debido a falta de soportes adecuados que sustenten el registro de cada movimiento</t>
    </r>
  </si>
  <si>
    <r>
      <rPr>
        <u/>
        <sz val="11"/>
        <rFont val="Calibri"/>
        <family val="2"/>
      </rPr>
      <t>Sanción Declaración Impuesto-Sociedad de la Hoz Bardford en desarrollo del Contrato Fiducia  Mercantil No 22-0023,la fiduciaria</t>
    </r>
    <r>
      <rPr>
        <sz val="11"/>
        <rFont val="Calibri"/>
        <family val="2"/>
      </rPr>
      <t xml:space="preserve"> como vocera del PA del Fideic Sta María del Parque, fue sancionada  por la admón tributaria distrital, que dio por no presentada la declaración de Imp.Delineación Urbana de la Licenci Const.06-4-0053 por presentarla por el PA y no por el vocero del contrato</t>
    </r>
  </si>
  <si>
    <r>
      <t xml:space="preserve">Dobles Pagos (IP, D) 
</t>
    </r>
    <r>
      <rPr>
        <sz val="11"/>
        <color theme="1"/>
        <rFont val="Calibri"/>
        <family val="2"/>
      </rPr>
      <t>Se evidenciaron dobles pagos por valor de $111 millones; realizados con los recursos del FNGR. Los pagos se efectuaron por el Banco Agrario de Colombia</t>
    </r>
  </si>
  <si>
    <r>
      <t xml:space="preserve">
</t>
    </r>
    <r>
      <rPr>
        <sz val="11"/>
        <rFont val="Calibri"/>
        <family val="2"/>
        <scheme val="minor"/>
      </rPr>
      <t>Se envío carta al Banco Agrario el 07/01/2014 radicado 2014aEE00001479</t>
    </r>
  </si>
  <si>
    <r>
      <t xml:space="preserve">Unificación de Criterios
</t>
    </r>
    <r>
      <rPr>
        <sz val="11"/>
        <color theme="1"/>
        <rFont val="Calibri"/>
        <family val="2"/>
        <scheme val="minor"/>
      </rPr>
      <t xml:space="preserve">Fiduciaria no cuenta con la unidad de criterios con lo cual no existe pronunciamiento institucional, basado en las normas contables que le aplican y la concepción legal y financiera de las transferencias que según el Decreto mencionado debe realizar la Fiduciaria a los Entes Territoriales.  
</t>
    </r>
  </si>
  <si>
    <r>
      <t xml:space="preserve">Objeto del Fondo Nacional de Gestión del Riesgo de Desastres 
</t>
    </r>
    <r>
      <rPr>
        <sz val="11"/>
        <color theme="1"/>
        <rFont val="Calibri"/>
        <family val="2"/>
      </rPr>
      <t xml:space="preserve">Al observar un saldo a 31/12/2012 de $2.09 billones, los cuales se reflejan en la cuenta del Fondo Nacional de Gestión del Riesgo de Desastres- FNGRD, valor que consolida los anticipos pendientes de legalización de las diferentes subcuentas que componen el Fondo, en especial la subcuenta principal 100504: $43.916 millones y la subcuenta Colombia Humanitaria 100509: $2.049 billones. Así mismo, existe un saldo a 31/12/2012 en carteras colectivas en cabeza de las Entidades territoriales de $545.000 millones, </t>
    </r>
  </si>
  <si>
    <r>
      <t xml:space="preserve">Se observaron debilidades en el seguimiento y control de los recursos invertidos y/o girados con destinación específica para obras de campo de mitigación y reconstrucción, como también los recursos entregados a los entes territoriales para la  solución inmediata a los familias azotadas por fenómenos de desastres presentados, por cuanto </t>
    </r>
    <r>
      <rPr>
        <b/>
        <sz val="11"/>
        <color theme="1"/>
        <rFont val="Calibri"/>
        <family val="2"/>
      </rPr>
      <t xml:space="preserve">no se realiza de manera efectiva y técnica la verificación in-situ de las obras realizadas y/o contratadas, </t>
    </r>
    <r>
      <rPr>
        <sz val="11"/>
        <color theme="1"/>
        <rFont val="Calibri"/>
        <family val="2"/>
      </rPr>
      <t>generando riesgo de pérdida de recursos o destinación diferente de los mismos e incertidumbre sobre la inversión social.</t>
    </r>
  </si>
  <si>
    <r>
      <t xml:space="preserve">Inventarios del Fondo Nacional de Gestión del Riesgo de desastres - Subcuenta 100504
</t>
    </r>
    <r>
      <rPr>
        <sz val="11"/>
        <color theme="1"/>
        <rFont val="Calibri"/>
        <family val="2"/>
        <scheme val="minor"/>
      </rPr>
      <t xml:space="preserve">Una vez realizado el análisis y seguimiento a los inventarios de propiedad del Fondo, se observa que a Octubre 31 de 2013, aún no se ha culminado el trámite de levantamiento e identificación de los inventarios físicos de los activos a nivel nacional; de igual manera, no se ha recolectado la documentación jurídica necesaria y requerida según la normatividad mencionada, para hacer entrega en propiedad de los bienes a los Entes Territoriales. 
</t>
    </r>
  </si>
  <si>
    <r>
      <t>Saldo Pendiente de Legalización</t>
    </r>
    <r>
      <rPr>
        <sz val="11"/>
        <color theme="1"/>
        <rFont val="Calibri"/>
        <family val="2"/>
      </rPr>
      <t xml:space="preserve">
Se observó a 31/12/2012 un saldo pendiente de legalizar por $33.189 millones de pesos, correspondientes a giros efectuados por la Fiduciaria desde 1988, los cuales no han sido legalizados por los Entes Territoriales</t>
    </r>
  </si>
  <si>
    <r>
      <t xml:space="preserve">
</t>
    </r>
    <r>
      <rPr>
        <sz val="11"/>
        <rFont val="Calibri"/>
        <family val="2"/>
        <scheme val="minor"/>
      </rPr>
      <t>El 10 de enero 2014</t>
    </r>
    <r>
      <rPr>
        <b/>
        <sz val="11"/>
        <rFont val="Calibri"/>
        <family val="2"/>
        <scheme val="minor"/>
      </rPr>
      <t xml:space="preserve"> s</t>
    </r>
    <r>
      <rPr>
        <sz val="11"/>
        <rFont val="Calibri"/>
        <family val="2"/>
        <scheme val="minor"/>
      </rPr>
      <t>e hizo primer envío de comunicaciones a las entidades solicitando el suministro de los soportes de la ejecución de los recursos girados al FNRGR (TOTAL 145) (folio adjunto)</t>
    </r>
  </si>
  <si>
    <r>
      <t xml:space="preserve">
</t>
    </r>
    <r>
      <rPr>
        <sz val="11"/>
        <rFont val="Calibri"/>
        <family val="2"/>
        <scheme val="minor"/>
      </rPr>
      <t>Se hizo el primero de los 4 envíos trimestrales el 17 de enero de 2014 a las Contralorías Departamentales, mediante las cuales se les informa los saldos pendientes por legalizar  por parte de las entidades territoriales,a fin de que inicien las acciones a que hayan lugar, en el entendido quese trata de recursos físicos. (folio adjunto)</t>
    </r>
  </si>
  <si>
    <r>
      <t xml:space="preserve">Interventoría – Consorcio SAYP
</t>
    </r>
    <r>
      <rPr>
        <sz val="11"/>
        <color theme="1"/>
        <rFont val="Calibri"/>
        <family val="2"/>
      </rPr>
      <t>El contrato de interventoría  no generó informes periódicos sobre su evaluación al consorcio SAYP.</t>
    </r>
  </si>
  <si>
    <r>
      <t xml:space="preserve">Empalme
</t>
    </r>
    <r>
      <rPr>
        <sz val="11"/>
        <color theme="1"/>
        <rFont val="Calibri"/>
        <family val="2"/>
      </rPr>
      <t>No se adelantó un adecuado proceso de empalme entre FIDUFOSYGA y Consorcio SAYP.</t>
    </r>
  </si>
  <si>
    <r>
      <t xml:space="preserve">
</t>
    </r>
    <r>
      <rPr>
        <sz val="11"/>
        <rFont val="Calibri"/>
        <family val="2"/>
        <scheme val="minor"/>
      </rPr>
      <t xml:space="preserve">Se envio comunicación al MinTrabajo el 07/01/14 - Soporte adjunto </t>
    </r>
  </si>
  <si>
    <r>
      <t>Implementación Decreto 4023 de 2011
D</t>
    </r>
    <r>
      <rPr>
        <sz val="11"/>
        <color theme="1"/>
        <rFont val="Calibri"/>
        <family val="2"/>
      </rPr>
      <t>urante el 2012, no se implementó la norma en mención. Adicionalmente fue prorrogado para entrar en proceso el 1 de mayo de 2013, fecha en la cual no se cumplió con el cometido</t>
    </r>
  </si>
  <si>
    <r>
      <t xml:space="preserve">Saldos Contables   </t>
    </r>
    <r>
      <rPr>
        <sz val="11"/>
        <color theme="1"/>
        <rFont val="Calibri"/>
        <family val="2"/>
      </rPr>
      <t xml:space="preserve">
El consorcio no está dando cumplimiento a lo preceptuado en la norma precitada, por cuanto se presentan una serie de cuentas acreedoras y deudoras en las diferentes subcuentas del Balance del FOSYGA que no se han depurado para presentar saldos reales</t>
    </r>
  </si>
  <si>
    <r>
      <t xml:space="preserve">Partidas Pendientes por Identificar </t>
    </r>
    <r>
      <rPr>
        <sz val="11"/>
        <color theme="1"/>
        <rFont val="Calibri"/>
        <family val="2"/>
        <scheme val="minor"/>
      </rPr>
      <t xml:space="preserve">
existen partidas por identificar en la subcuenta de Solidaridad vigencias 2005-2010, por recaudos que ascienden a $139 millones aproximadamente, </t>
    </r>
  </si>
  <si>
    <r>
      <t xml:space="preserve">Provisión de Procesos (D)  </t>
    </r>
    <r>
      <rPr>
        <sz val="11"/>
        <color theme="1"/>
        <rFont val="Calibri"/>
        <family val="2"/>
      </rPr>
      <t xml:space="preserve">
, no figura a 31 de diciembre de 2012, el valor de la provisión de los procesos en contra
</t>
    </r>
  </si>
  <si>
    <r>
      <t xml:space="preserve">Aplicativo </t>
    </r>
    <r>
      <rPr>
        <sz val="11"/>
        <color theme="1"/>
        <rFont val="Calibri"/>
        <family val="2"/>
      </rPr>
      <t xml:space="preserve">
Se presentan diferencias en los siguientes Ítems que hacen parte de la Subcuenta ECAT:
</t>
    </r>
    <r>
      <rPr>
        <b/>
        <sz val="11"/>
        <color theme="1"/>
        <rFont val="Calibri"/>
        <family val="2"/>
      </rPr>
      <t>SOAT $6,283 Millones FONSAT $5,838 millones</t>
    </r>
  </si>
  <si>
    <t>Descripción detallada de los avance Marzo 2014</t>
  </si>
  <si>
    <t xml:space="preserve">Informe </t>
  </si>
  <si>
    <t>En el mes de marzo de 2014, el Banco no ha efectuado el reintegro de los 44 giros por valor de $66.000.000</t>
  </si>
  <si>
    <t>En razón que el Banco Agrario reconoció el reintegro de los giros efectuadosde manera errada, no  se iniciaron acciones jurídicas en su contra.</t>
  </si>
  <si>
    <t>En el mes de febrero de 2014 el Gerente del Fondo Nacional de Gestion del Riesgo de Desastres, remitió el plan de mejoramiento solicitado. El Director de la Unidad Nacional para la Gestion del Riesgo de Desastres no ha remitido el plan solicitado.</t>
  </si>
  <si>
    <t>Se hizo el tecer envío de comunicaciones a las entidades solicitando el envío de los soportes de la ejecución de los recursos girados por el Fondo Nacional de Gestión del Riesgo de Desastres</t>
  </si>
  <si>
    <t>Teniendo en cuenta que los envíos de comunicaciones a las Contralorias Departamentales  tienen una periodicidad trimestral, el próximo se efectuará en el mes de abril, con corte a marzo de 2014.</t>
  </si>
  <si>
    <t xml:space="preserve">Durante el mes de marzo de 2014 no se efectuaron visitas a entidades con saldos pendientes por legalizar de recursos girados por el FNGRD </t>
  </si>
  <si>
    <t xml:space="preserve">En el mes de marzo de 2014 se recibió uno de los conceptos solicitados por la Vicepresidencia Jurídica, (adjunto) mediante el cual se determina el mecanismo para el registro contable de los activos fungibles y no fungibles existentes en el FNGRD. Así las cosas con base en elmencionado concepto, y en el que remita el otro asesor, se definirán las actividades que harán parte del procedimiento, las cuales permitirán el funcionamiento ordinario de la adquisición, registro contable, transferencia de derechos de dominio o posesión y baja de los activos del Fndo Nacional de Gestión del Riesgo de Desastres. </t>
  </si>
  <si>
    <t xml:space="preserve"> </t>
  </si>
  <si>
    <t>Los estados financieros fueron verificados por el jefe de area y el Gerente de Contabilidad, adicionalmente en la revisión de la Revisoría fiscal se dispone de tres filtros para la verificación de la información. A la fecha se encuentran debidamente verificados, firmados y aprobados (adjunto 1 archivo notas definitivas)</t>
  </si>
  <si>
    <t>No aplica seguimiento para este periodo.</t>
  </si>
  <si>
    <t>No se generó ninguna observación respecto al  FR-PLA-01-005 versión 2. Una vez actualizado el procedimiento de Planeación Estratégica y el Instructivo de Iniciativas, se procederá a revisar si se requiere una nueva actualización de este formato.</t>
  </si>
  <si>
    <t>Se continuó con el proceso de actualización del documento "IN-PLA-01-001"; se encuentra en revisión y validación  el último capítulo del documento llamado "Desarrollo".</t>
  </si>
  <si>
    <t>Se continuó con el proceso de actualización del documento "IN-PLA-01-003"; se encuentra en validación y ajustes  el último capítulo del documento llamado "Desarrollo", con el fin de llevar a cabo una actualización que facilite la interpretación y aplicación de los conceptos de   Eficacia, Eficiencia y Efectividad al interior de la entidad.</t>
  </si>
  <si>
    <t>Durante el mes de Marzo la situacion de las partidas es la siguiente: contamos con 8 partidas que hacen parte de memorandos o correos a VAF- Fideicomisos, contamos con 21 partidas que se encuentran para presentar al comité de partidas conciliatorias, 68 partidas que no son viables y 78 partidas que se encuentran en gestion permanante frente a diferentes entidades bancarias contando con un saldo final de 175 partidas; de este gran total a la fecha contamos con 120 partidas que ya cuentan con un soporte bancario, lo que quiere decir que tenemos 55 partidas sin soporte de las cuales  en el transcurso del mes se gestionaron  38 de estas faltantes.</t>
  </si>
  <si>
    <t>Para este mes  se realizaron cinco (5) comunicaciones a diferentes bancos con copia al defensor del Consumidor y nos encontramos en espera de la respuesta.</t>
  </si>
  <si>
    <t>Con el fin de proveer una herramienta tecnológica que consolide la información de los clientes y prospectos de la Fiduciaria y por medio de la cual se apoye y monitoree la gestión comercial y el proceso de PQR`s de la entidad. Se documento el diagnostico que se encuentra depurado por el responsable de Servicio al Cliente, el cual  ha sido socializado en mesas de trabajo con  la Gerencia de Tecnología y está pendiente la entrega formal para solicitud de elaboración del caso de negocio, actividad que se realiza de manera coordinada con la Gerencia de Tecnología y los proveedores.
Teniendo en cuenta los lineamientos de Gobierno en línea la entidad  a dispuesto diferentes canales para recepcionar los requerimientos de nuestros consumidores financieros, así:
1. Las Comunicaciones oficiales (comunicaciones escritas) que recibe la entidad son recepcionadas en el CRI Centro de Recursos de la información y son radicadas en el aplicativo BPM, donde son asignados a los funcionarios responsables de dar respuesta.
2. Centro de Atención al Usuario: Ubicado en el primer piso de Fiduprevisora, se encuentran ubicado un buzón de sugerencias físico, con un  formato con los datos para gestionar el requerimiento que dejan por este medio. Adicionalmente se encuentra un buzón en carteras colectivas.
Estos buzones son revisados por la oficina de Servicio al Cliente y posteriormente ingresados al Aplicativo Isolucion y se asignan al área responsable de dar respuesta.
3. El Call Center (People Contact) administra las llamadas  recibidas del PBX y los correos electrónicos de servicioalcliente@fiduprevisora.com.co; el cual esta vinculado a la página web de Fiduprevisora. Para el manejo de Quejas y Reclamos, el proveedor desarrollo un aplicativo PQR en una plataforma web que permite el gestionamiento, semaforización  de acuerdo a los tiempos establecidos y consulta de reportes en línea de la de la situación actual, la asignación de los caso es manejada con un árbol de tipificación de responsables según el caso.
4.  Los requerimientos del Defensor del Consumidor en atención  a ley  1328 de 2009 y a la circular externa 019 de 2007 y sus modificaciones. Son atendidas por el Defensor del Consumidor Financiero quien a su vez envía los requerimientos a través de correo electrónico a la Gerencia Jurídica, los que son enviados a través de ORION-Modulo Defensor del Consumidor Financiero. El cual permite la trazabilidad de los casos con el ánimo de responder a tiempo las solicitudes al Defensor del Consumidor Financiero en los tiempos establecidos.
(1 archivo excel)</t>
  </si>
  <si>
    <t>Se adelantaron reuniónes de seguimiento con el Gerencia de Tecnología; en las que se solicito adelantar el caso de negocio para remitir a los diferentes proveedores la informacion necesaria para el aplicativo, se establecieron compromisos,  llegando a acuerdos de remitir los formatos con los ajustes solicitados por la Gerencia de Tecnología los cuales fueron remitidos el 21 de Marzo de 2014.. (1 archivo excel)</t>
  </si>
  <si>
    <t>Se realiza cronograma de alto nivel para el cumplimiento de los objetivos específicos, así:
- Planeación: Marzo - Mayo 2014
- Ejecución: Junio - Octubre 2014
- Monitoreo y Control:  Noviembre - Diciembre 2014
- Cierre: Enero 2015</t>
  </si>
  <si>
    <t>Se realiza una primera mesa de trabajo con el contratista que provee el servicio del Sitio Alterno de Operaciones, reunión en la que se presentan los hallazgos de CGR y definen compromisos para atender las observaciones.
Se adjunta acta de reunión
Plan de trabajo</t>
  </si>
  <si>
    <t>No se presentaron traslados presupuestales, haciendo efectiva la política incluida en el procedimiento MP-GFI-03-003.</t>
  </si>
  <si>
    <t>Validación del documento preliminar por parte de la Dirección de Planeación y el equipo de Presupuesto, con el fin de proceder con los ajustes correspondiente para posterior revisión con la Gerencia Nacional de Planeación y la Gerencia de Operaciones, según documento que les será entregado en Abril.</t>
  </si>
  <si>
    <t>El 21 de mar/14 la Gerencia de Negocios mediante memorando No. 2014IE00003104. Da respuesta al hallazgo: La Agencia Nal de Infraestructura en oficio No. 2014-602-005018-1, recibido por la Fiduciaria el 17 de mar/14, remitió las gestiones adelantadas ante el Min de Hacienda y Credito Publico en el cual solicitan los recursos necesarios que le permitan a dicha entidad cumplir con la cancelación de los aportes aprobados para la vigencia 2014 y el valor pendiente del año 2013. (copia dura 11 folios)</t>
  </si>
  <si>
    <t xml:space="preserve">Actividad: Agotar el trámite legal previsto para la liquidación de común acuerdo del contrato 242 de 2005 y en caso de no ser ello posible proceder a la liquidación unilateral. Mediante radicado No. 201433210415951 de Abri 4/14, como evidencia de la realización de la actividad, la Dirección de Administración de Fondos de la Protección Social remite copia de la resolución No. 0371 de 2014"Por la cual se liquida unilateralmente el contrato de encargo fiduciario No. 242 de 2005, se declara el incumplimiento del mismo y se dictan otras disposiciones ", modificado parcialmente por la Resolución No. 809 de 2014, "Por la cual se resuelven los recursos de reposición interpuestos contra la Resolución No. 0371 d 2014". (Copia dura 124 folios)                                        </t>
  </si>
  <si>
    <t>Continúa en desarrollo el tiquete SD1227798  hay 8 casos de uso en aprobación por el MSPS. Se anexa pantallazo del plan de trabajo al 31 de marzo de 2014. Anexo 12</t>
  </si>
  <si>
    <t>En el informe de gestión del mes de Febrero de 2014 remitido el 12 de marzo de 2014 al Ministerio de Salud y Protección Social y a la Firma interventora Jahv Mcgregor se informó la gestión realizada por el Consorcio en cuanto a restituciones, de conformidad con los  decretos 971 y 4023 de 2011.  Anexo 13 Extracto de inf. de gestion que incluye la parte de restituciones.
Terminadas las fases 1 y 2 se aprecia un avance del 11% equivalente a saldos por $88.253 millones, de los cuales el 6% por valor de $49.442 millones fueron aclarados por las EPS  y el 5% por valor de $38.811 millones fueron restituidos.  Anexo 13 consolidado de auditorias MSPS</t>
  </si>
  <si>
    <t>En el mes de marzo/14 no se envia informe por ser de periodicidad bimestral</t>
  </si>
  <si>
    <t>A pesar de haber cumplido esta actividad al 100%,  remitimos anexo el plan de mejoramiento de la matriz de cumplimiento contractual del mes de febrero/2014, por cuanto consideramos que esta actividad es de cumplimiento permanente. Anexo 6 (archivo CD)</t>
  </si>
  <si>
    <t>La firma interventora como resultado de la evaluación de las obligaciones contractuales del mes de febrero generó en marzo una matriz de calificación, sobre la cual el Consorcio se pronunció en comunicación DCI-031-14 y DCI-034-14.  Anexo 6
No obstante  el cumplimiento al 100% en esta actividad, seguiremos informando las gestiones mensuales referidas a la descripción de las metas. (1 archivo CD)</t>
  </si>
  <si>
    <t>No obstante que la actividad está cumplida al 100%,  por considerar que es una actividad permanente, se informa que el 2 de abril/2014  se realizó la reunión de cierre de interventoría del mes deFebrero de 2014 y previamente se realizaron las reuniones de precierre con todas las áreas del Consorcio. Anexo 6. (1 archivo CD)</t>
  </si>
  <si>
    <t>En el documento  de cierre suscrito por el Consorcio y el Ministerio de Salud y Protección Social se dejó consignado que las consignaciones por identificar por $58,992,888,85 permanecerán registradas en el Módulo Único de Ingresos-MUI del Sistema de Información del FOSYGA hasta tanto las personas que consignaron dichos recursos se presenten con la copia del respectivo comprobante de consignación, para proceder a ajustar la información de identificación. Anexo 7 (1 archivo CD)</t>
  </si>
  <si>
    <t>CERRADO (1 archivo CD)</t>
  </si>
  <si>
    <t>1, Se procedio a realizar el pago de Seguridad Social, se adjunta planilla de control</t>
  </si>
  <si>
    <t>Se realizó seguimiento del Plan de Compras para la vigencia 2014,  acorde con la aprobación del presupuesto y las necesidades de las diferentes dependencias (Se anexa seguimiento  Plan de Compras 2014)</t>
  </si>
  <si>
    <t>De acuerdo al seguimiento reportado por Colombia Humanitaria el 04/02/2014 a travez de oficio radicado No. 2014ER00017577 el cual da respuesta al CH-00367, (se adjunta copia archivo con las comunicaciones con  el detalle de la gestión realizada por la entidad)</t>
  </si>
  <si>
    <t>Publicado en Isolución: Manual de Procedimientos: Aportes al Régimen de Seguridad Social y Parafiscales Código: MP-GTH-03-004 Versión 6 de marzo 31 de 2014  (Se incorporan conceptos para la liquidación de aportes parafiscales de acuerdo a las normas vigentes)</t>
  </si>
  <si>
    <t>Descripción detallada de los avance Abril  2014</t>
  </si>
  <si>
    <t>Durante el mes de Abril la situacion de las partidas es la siguiente: contamos con 16 partidas que hacen parte de memorandos o correos a VAF- Fideicomisos, contamos con 21 partidas que se presentaron  al comité de partidas conciliatorias, 69 partidas que no son viables y 69 partidas que se encuentran en gestion permanante frente a diferentes entidades bancarias contando con un saldo final de 175 partidas.   
Cabe agregar que sobre la totalidad de las partidas por identificar con corte diciembre de 2012, contamos a la fecha con soportes bancarios de 142 partidas de las cuales se ha establecido su no identificación plena en 69 casos, las partidas restantes se encuentran en proceso de validación y presentación al Comité de Partidas Conciliatorias de la Dirección de Carteras Colectivas, previas aclaraciones con el área contable.  
Adicionalmente hemos realizado a la fecha las solicitudes a las entidades bancarias de los soportes requeridos para la identificación de los aportantes a las Carteras Colectivas.</t>
  </si>
  <si>
    <t xml:space="preserve">Para el presente mes se  realizaron solicitudes a nivel de  VAF requieriendo los soportes e instrucciones respecto a los registros de Aportes por Identificar a nombre de fideicomisos.  </t>
  </si>
  <si>
    <r>
      <t xml:space="preserve">Se realizaron mesas de trabajo con la Gerencia de Tecnología y la dirección  de carteras colectivas,  donde se realizaron observaciones y los respectivos ajustes al documento soporte para ser socializado  con los diferentes proveedores
</t>
    </r>
    <r>
      <rPr>
        <b/>
        <sz val="9"/>
        <rFont val="Calibri"/>
        <family val="2"/>
        <scheme val="minor"/>
      </rPr>
      <t>Anexo:</t>
    </r>
    <r>
      <rPr>
        <sz val="9"/>
        <rFont val="Calibri"/>
        <family val="2"/>
        <scheme val="minor"/>
      </rPr>
      <t xml:space="preserve"> (1 archivo excel)</t>
    </r>
  </si>
  <si>
    <r>
      <t xml:space="preserve">Se diseño el concepto del caso de negocio grafico, de manera que sea claro y entendible el proceso de PQR´s de la entidad. Identificando los diferentes actores en cada una de las etapas. Y las herramientas que interactúan en cada uno de los canales dispuesto para nuestros consumidores Financieros.
</t>
    </r>
    <r>
      <rPr>
        <b/>
        <sz val="9"/>
        <rFont val="Calibri"/>
        <family val="2"/>
        <scheme val="minor"/>
      </rPr>
      <t>Anexo:</t>
    </r>
    <r>
      <rPr>
        <sz val="9"/>
        <rFont val="Calibri"/>
        <family val="2"/>
        <scheme val="minor"/>
      </rPr>
      <t xml:space="preserve"> (1 archivo excel)</t>
    </r>
  </si>
  <si>
    <t>Se continuó con el proceso de actualización del documento "IN-PLA-01-001"; dentro  del capítulo  "Desarrollo",  se incluyó un mayor detalle sobre el  diligenciamiento de los tres formatos que se usan al momento de Incluir, Modificar o Eliminar Iniciativas Estratégicas, de manera que se facilite su entendimiento.</t>
  </si>
  <si>
    <r>
      <t xml:space="preserve">Se llevaron a cabo los ajustes remitidos por el Gerente Nacional de Planeación  y  se continuo con el proceso de validación del documento por parte de la Oficina de Calidad y la Gerencia de Riesgos. 
La versión 8 del Manual de Procedimientos "Planeación Estratégica"  fue aprobado, firmado y publicado en el aplicativo Isolución el día 25 de abril de 2014. 
</t>
    </r>
    <r>
      <rPr>
        <b/>
        <sz val="9"/>
        <rFont val="Calibri"/>
        <family val="2"/>
        <scheme val="minor"/>
      </rPr>
      <t xml:space="preserve">
Soporte:
MP-PLA-01-001- Planeación Estratégica.pdf</t>
    </r>
  </si>
  <si>
    <t>No se generó ninguna observación respecto al  FR-PLA-01-005 versión 2. Una vez actualizado el Instructivo de Iniciativas, se procederá a revisar si se requiere una nueva actualización de este formato.</t>
  </si>
  <si>
    <r>
      <t xml:space="preserve">En el mes de Abril/ 2014, se realizó la Reunión de Análisis Estratégico por dependencia con la Vicepresidencia Financiera. En la misma se revisaron tanto indicadores como objetivos a cargo de la dependencia, verificando la pertinencia y el grado de cumplimiento de los mismos, llegando a compromisos de ajuste que propendan por el mejoramiento contínuo del desempeño de los procesos. 
Adicionalmente se realizó el borrador del mapa de la nueva  Gerencia de Operaciones.
</t>
    </r>
    <r>
      <rPr>
        <b/>
        <sz val="9"/>
        <rFont val="Calibri"/>
        <family val="2"/>
        <scheme val="minor"/>
      </rPr>
      <t>Soporte
Lista de Asistencia RAE-VIC FINANCIERA-23-04-2014</t>
    </r>
  </si>
  <si>
    <t>El proyecto de actualización del documento "IN-PLA-01-003" fue actualizado, para  posterior validación por parte de la Directora de Planeación, la cual remitio los ajustes pertinentes.</t>
  </si>
  <si>
    <t>La acción fue gestionada y culminada en el mes de marzo de 2014.</t>
  </si>
  <si>
    <r>
      <t xml:space="preserve">En e mes de Abril se llevaron a cabo las siguientes actividades: 
a) Capacitaciones sobre el Estatuto Presupuestal, dichas reuniones se realizaron los días 4,7,8 y 9 de abril.
b) Se remitieron por el canal de comunicación institucional SOMOS los Tips 11, 12, 13, 14 y 15 referentes al nuevo estatuto presupuestal especificamente a los siguientes temas: Cuentas por pagar, expedición de CDD y RP previo a la contratación de un bien o servicio, Vigencias Futuras, Ordenación del Gasto y Cajas menores
c) Se remitio el día 25 de abril se remitio memorando informativo a las Vicepresidencias y Gerencias de la Fiduciaria en el que se indicaba la ruta de acceso en el aplicativo I-Solución al Estatuto de presupuesto de la compañía y recordando que su entrada en vigencia definitiva era el día 1 de mayo.
</t>
    </r>
    <r>
      <rPr>
        <b/>
        <sz val="9"/>
        <rFont val="Calibri"/>
        <family val="2"/>
        <scheme val="minor"/>
      </rPr>
      <t>Soportes: 
Listados de asistencia a las capacitaciones.
Presentación del Estatuto Presupuestal.
Pantallazos de los Tips de Estatuto Presupuestal enviados
Memorando Informativo</t>
    </r>
  </si>
  <si>
    <t xml:space="preserve">a) Se consulto y actualizó con la ayuda del area de Recursos Humanos los temas asociados a Gastos de Personal de acuerdo a las observaciones realizadas por el Gerente Nacional de Planeación.
b) Se consultó  y actualizó con la ayuda del área de Contabilidad temas referentes a las diferentes al registro contable asociado a cada cuenta presupuestal de acuerdo a las Observaciones realizadas por el Gerente Nacional de Planeación.
</t>
  </si>
  <si>
    <t>La firma interventora como resultado de la evaluación de las obligaciones contractuales del mes de marzo generó en abril una matriz de calificación, sobre la cual el Consorcio se pronunció en comunicación DCI-051-14 y DCI-052-14.  Anexo 6
No obstante  el cumplimiento al 100% en esta actividad, seguiremos informando las gestiones mensuales referidas a la descripción de las metas.</t>
  </si>
  <si>
    <t>CERRADO</t>
  </si>
  <si>
    <t>El desarrollo funcional  de FONSAT y SOAT continúa en desarrollo mediante el tiquete SD1227798
El pasado 3 de Abril se llevó a cabo una reunión entre el Ministerio de Salud y Protección Social, Fasecolda, Súper Financiera y Consorcio SAYP 2011, con el objetivo de resolver las inquietudes relacionadas con las  novedades aplicables a las pólizas, de las cuales se generó una ayuda de memoria, la cual una vez aprobada por el Ministerio, el Consorcio SAYP 2011 procederá a efectuar los ajustes correspondientes en los casos de uso y se espera para el mes de mayo la aprobación de los mismos. 
Anexo 12</t>
  </si>
  <si>
    <t>En el mes de abril/14 se culminó la fase III en la cual se aprecia un avance equivalente a saldos por $161.688 Millones equivalentes al 19%, de los cuales el 13% fueron aclarados y el 6% fueron restutuidos. El resto es decir saldos por $687.355 millones equivalentes al 81% fueron remitidos a la Superintendencia de Salud Nacional. 
Anexo 13-1</t>
  </si>
  <si>
    <t>Mediante comunicación No. CMP-CMP-5249-14 se remitió el informe sobre la gestion realizada por el administrador Fiduciario en relación con los recursos involucrados en pagos inconsistentes. Anexo 13-2</t>
  </si>
  <si>
    <t>El 31 de mar/14 el Min de Trabajo remite mediante el oficio No. 51968. Respuesta del Hallazgo: Anexa documento soporte del Min de Hacienda a través de su sistema SIIF NACION, donde se reintegran los recursos por un valor de $554,747,550,40. Con fecha de giro el 25 de marzo de 2014 a la Fiduprevisora S.A. (Copia dura documento de pago)</t>
  </si>
  <si>
    <t>Abril: Se convocó Comité de Supervisión del Patrimonio Autónomo de Remanentes Luis Carlos Galán Sarmiento, para el día 8 de abril de 2014, sesión que fue reprogramada para el día 24 de abril de 2014, en la que se informó de las acciones realizadas para efectos de la contratación del profesional que realizará  la Clasifiación, Identificación y valoración de los elementos medico quirurgicos encontrados por fuera del inventario de la ESE. 
Así mismo se comunico que el día primero de abril de 2014, se recibio la segunda propuesta para llevar a cabo la contratación antes mencionada, quedando pendiente la recepción de la tercera propuesta para iniciar el proceso de contratación del servicio.</t>
  </si>
  <si>
    <t xml:space="preserve">Enero: 
El 31 de enero de 2014, se presento en el Comité de Supervisión  la oferta de prestación de servición para la Clasifiación, Identificación de los elementos medico quirurgicos adicionales encontrados por el señor Luis Carlos Bermudez; siendo aprobada la contratación por el organo Colegiado </t>
  </si>
  <si>
    <t>Febrero: El día 28 de febrero de 2014
 se presentó el Informe de Avances en el cumplimiento de las Acciones de Mejoramiento, se comunicó que pese a la autorización emitida por el Órgano Colegiado para realizar la contratación,  el Patrimonio Autónomo de Remanentes no puedo llevar a cabo dicha tarea, lo anterior se debe a la aplicación de la Ley de garantías al Patrimonio Autónomo de Remanentes de la extinta E.S.E. Luis Carlos Galán Sarmiento conforme lo conceptuado por la Vicepresidencia Jurídica de Fiduprevisora S.A.
Se remite la citación y orden del día del Comite de Supervisión</t>
  </si>
  <si>
    <t>Marzo: Se convocó Comité de Supervisión del Patrimonio Autónomo de Remanentes Luis Carlos Galán Sarmiento, para el día 8 de abril de 2014, en se informerá las acciones realizadas para efectos de la contratación del profesional que realizará  la Clasifiación, Identificación y valoración de los elementos medico quirurgicos encontrados por fuera del inventario de la ESE.</t>
  </si>
  <si>
    <t>Marzo: Se remiten el valuos de los vehículos del CAA de Apartado
Se solicita el cierrre del hallazgo
Se anexa soporte</t>
  </si>
  <si>
    <t>El 31 de mar/14 el Min de Trabajo remite mediante el oficio No. 51968. Se esta adelantando con Secretaría General a través de su Asesora Janneth Caicedo Cassanova, un plan para fortalecer la recuperación de la cartera con la creación del Grupo Interno de Trabajo de cobro coactivo, tendiente a coordinar con Fiduprevisora y las territoriales el envío y rgistro de las multas y ordenando embargos multas prescriben 6 meses o menos</t>
  </si>
  <si>
    <t>El Banco Agrario inicio el proceso de reintegro de los giros por valor de $66,000,000.  No se emitira concepto por parte del área jurídica debido al reconocimiento del reintegro. De acuerdo con lo anterior no procede acciones jurídicas (1 archivo pdf)</t>
  </si>
  <si>
    <t>Descripción detallada de los avance Enero 2014</t>
  </si>
  <si>
    <t>Aunque la actividad está cumplida al 100%,  consideramos que es una actividad permanente y por tanto se informa que los días 2 y 5 de mayo/14 todas las áreas del Consorcio realizaron las reuniones de precierre del mes de abril/2014 con la firma interventora Jahv McGregor. (Se anexa lista de asistencia)</t>
  </si>
  <si>
    <t>A pesar de haber cumplido esta actividad al 100%,  remitimos anexo el plan de mejoramiento de la matriz de cumplimiento contractual del mes de marzo/2014, por cuanto consideramos que esta actividad es de cumplimiento permanente. Anexo 6 (archivo CD)</t>
  </si>
  <si>
    <t xml:space="preserve">A la fecha se identificaron los grupos de trabajo y cargos que se impactaron con la iniciativa los cuales suman 76 cargos con sus respectivos Manuales de Funciones, de los cuales a corte del 31 de Marzo se envio 1 Manuals de Funciones (1 Director de carteras Colectivas) a la Oficina de Calidad para un total entre Enero, Febrero y Marzo de 41 Manuales enviados, de los cuales 7  se publicaron en el mes Marzo para un total del trimestre de 11 Manuales Publicados en Isolucion. En este mes se realizo revision con la Oficina de Calidad de los Manuales enviados en Enero y Febrero. (Se Adjunta Archivos: "Manual - 050 Director Carteras Colectivas Final.doc" y "Pantallazo Isolucion") </t>
  </si>
  <si>
    <t>CUMPLIDA</t>
  </si>
  <si>
    <t>Se definen los recursos humanos y técnicos requeridos para la ejecución del plan de mejoramiento, así:
Recursos Humano - Roles:
Planificador
Aprobador 1
Documentador del Proceso
Aprobador 2
Publicador
Áreas Involucradas:
Oficina de Calidad
Gerencia Nacional de Planeación
Recursos Técnicos
Computador
Programas informáticos
Correo Electronico
Documentos</t>
  </si>
  <si>
    <t xml:space="preserve">El 31 de mar/14 el Min de Trabajo remite mediante el oficio No. 51968 la expedición de la circular No. 000014 del 17 de feb/14 firmada por el Ministro de Trabajo, en el cual se estableció los plazos de tiempo de prueba y ajustes a las ARL¨S en la plataforma tecnológica, a partir del 1 al 31 de marzo. Y en firme a partir del 1 de abril del 2014. </t>
  </si>
  <si>
    <t>La Gerencia de Administración de Negocios mediante correo de may 16/14 informa que la primera visita se procedera a realizar 20 de Junio de 2014. Se adjunta archivo en excel.</t>
  </si>
  <si>
    <r>
      <t xml:space="preserve">Las observaciones están en proceso de implementación. El contratista Comware informa que a partir de su informe de actividaades del mes de mayo reportará los avances del plan de trabajo acordado y que fue suministrado con el seguimeinto de marzo.
</t>
    </r>
    <r>
      <rPr>
        <b/>
        <sz val="9"/>
        <color theme="1"/>
        <rFont val="Calibri"/>
        <family val="2"/>
        <scheme val="minor"/>
      </rPr>
      <t>Anexo:</t>
    </r>
    <r>
      <rPr>
        <sz val="9"/>
        <color theme="1"/>
        <rFont val="Calibri"/>
        <family val="2"/>
        <scheme val="minor"/>
      </rPr>
      <t xml:space="preserve"> Correo de may 16/14 se adjunta archivo en excel</t>
    </r>
  </si>
  <si>
    <t>De acuerdo al seguimiento reportado por Colombia Humanitaria el 04/02/2014 a traves de oficio radicado No. 2014ER00017577 el cual da respuesta al CH-00367, se remitieron los  comunicados y  archivo con  el detalle de la gestión realizada por la entidad.</t>
  </si>
  <si>
    <t>En el mes de febrero de 2014 el Gerente del Fondo Nacional de Gestion del Riesgo de Desastres, remitió el plan de mejoramiento solicitado (anexo archivo en excel) . El Director de la Unidad Nacional para la Gestion del Riesgo de Desastres no ha remitido el plan solicitado, no obstante lo anterior, Fiduprevisora reiteró mediante oficioNo. FNGRD-0893 la necesidad del envío del citado plan y se propuso llevar a cabo una reunión conjunta que permita su elaboración.</t>
  </si>
  <si>
    <r>
      <t xml:space="preserve">Mediante comunicación No. 201433210608817 radicada en la Fiduprevisora el 13 de mayo/2014, en la que se remite el avance al Plan de Mejoramiento elaborado por la Dirección de administración de Fondos de la Protección Social del Min. de Salud y Protección Social.  Se anexa documento correspondiente al proceso de emplame entre los administradores fiduciarios entrante Consocio Sayp 2011 y saliente Consorcio Fidufosyga. En consideración a lo anterior el Ministerio de Salud da por cerrado el tema de partidas pendientes por identificar de la Subcuenta de Solidaridad.
</t>
    </r>
    <r>
      <rPr>
        <b/>
        <sz val="9"/>
        <color theme="1"/>
        <rFont val="Calibri"/>
        <family val="2"/>
        <scheme val="minor"/>
      </rPr>
      <t xml:space="preserve">Anexo: </t>
    </r>
    <r>
      <rPr>
        <sz val="9"/>
        <color theme="1"/>
        <rFont val="Calibri"/>
        <family val="2"/>
        <scheme val="minor"/>
      </rPr>
      <t>Copia dura comunicación No. 201433210608817</t>
    </r>
  </si>
  <si>
    <t>FORMULAS QUE TENIA</t>
  </si>
  <si>
    <t>FECHA DE SEGUIMIENTO</t>
  </si>
  <si>
    <t>Abril: Se remiten el avaluos de los vehículos del CAA de Apartado
Se solicita el cierrre del hallazgo
Se anexa soporte</t>
  </si>
  <si>
    <r>
      <t xml:space="preserve">1) Durante el mes de abril de 2014, el MHCP informó que se encuentran recopilado el  documento denominado reglamento del Fondo de Contingencias y estarán informando a la Fiduciaria para efectuar mesa de trabajo para ajustarlo y compilarlo.
</t>
    </r>
    <r>
      <rPr>
        <b/>
        <sz val="11"/>
        <color theme="1"/>
        <rFont val="Calibri"/>
        <family val="2"/>
        <scheme val="minor"/>
      </rPr>
      <t>Anexo:</t>
    </r>
    <r>
      <rPr>
        <sz val="11"/>
        <color theme="1"/>
        <rFont val="Calibri"/>
        <family val="2"/>
        <scheme val="minor"/>
      </rPr>
      <t xml:space="preserve"> Correo de abr 3/14  Asunto: RE: reglamento operativo- tema sentecias y conciliaciones. 
2) El 14 de mayo/14 el Min. de Hacienda remite nuevamente nuevos comentarios e incluye aoartes de normatividad que contribuyen a ampliar de manaera detallada el documento.</t>
    </r>
  </si>
  <si>
    <r>
      <t xml:space="preserve">En acta de comité No. 01 enero 20/14, por parte de la Fiduciaria se mencionó la importancia de la elaboración el reglamento del fondoo de Contingencias y se propone por parte del Min. de Hacienda elaborar un documento que detalle las actividades que realiza tanto la Fuduciaria como el Min. de Hacienda y Crédito Público.
</t>
    </r>
    <r>
      <rPr>
        <b/>
        <sz val="9"/>
        <rFont val="Calibri"/>
        <family val="2"/>
        <scheme val="minor"/>
      </rPr>
      <t>Anexo:</t>
    </r>
    <r>
      <rPr>
        <sz val="9"/>
        <rFont val="Calibri"/>
        <family val="2"/>
        <scheme val="minor"/>
      </rPr>
      <t xml:space="preserve">  Copia dura</t>
    </r>
  </si>
  <si>
    <r>
      <t xml:space="preserve">1) El día 4 de feb/14 Fiduprevisora remite por correo el primer borrador del reglamento.
2) El día 7 de feb/14 el Ministerio remite unos comentarios los cuales se ajustan por parte de la Fiduprevisora y es devuelto al Ministerio de Hacienda y Credito Público.
</t>
    </r>
    <r>
      <rPr>
        <b/>
        <sz val="9"/>
        <rFont val="Calibri"/>
        <family val="2"/>
        <scheme val="minor"/>
      </rPr>
      <t>Anexo:</t>
    </r>
    <r>
      <rPr>
        <sz val="9"/>
        <rFont val="Calibri"/>
        <family val="2"/>
        <scheme val="minor"/>
      </rPr>
      <t xml:space="preserve">  Copia dura</t>
    </r>
  </si>
  <si>
    <r>
      <t xml:space="preserve">1) Mediante comunicación de fecha 24 de abril de 2014 se realizó la gestión de cobro por parte de la Fiduciaria sin obtener respuesta positiva frente a los aportes adeudados.
</t>
    </r>
    <r>
      <rPr>
        <b/>
        <sz val="11"/>
        <color theme="1"/>
        <rFont val="Calibri"/>
        <family val="2"/>
        <scheme val="minor"/>
      </rPr>
      <t xml:space="preserve">Anexo: </t>
    </r>
    <r>
      <rPr>
        <sz val="11"/>
        <color theme="1"/>
        <rFont val="Calibri"/>
        <family val="2"/>
        <scheme val="minor"/>
      </rPr>
      <t xml:space="preserve">Se adjunta 1 archivo PDF Asunto-Gestión de Cobro Aportes del Fondo de Contingencias Contractuales de las Entidades Estatales. (abr 24/14). Y se anexa copia dura del oficio de Fiduprevisora 2014EE00024210 de abr 24/14
2) De otra parte se solicito a la ANI, copia de actas de reuiniones u oficios en los cuales se esté llevando a cabo la solicitud de recursos para terminar de cancelar los aportes faltantes de la vigencia 2013.
</t>
    </r>
    <r>
      <rPr>
        <b/>
        <sz val="11"/>
        <color theme="1"/>
        <rFont val="Calibri"/>
        <family val="2"/>
        <scheme val="minor"/>
      </rPr>
      <t xml:space="preserve">Anexo: </t>
    </r>
    <r>
      <rPr>
        <sz val="11"/>
        <color theme="1"/>
        <rFont val="Calibri"/>
        <family val="2"/>
        <scheme val="minor"/>
      </rPr>
      <t xml:space="preserve">copia dura 
</t>
    </r>
  </si>
  <si>
    <t>Mediante oficio No. 2014EE00014830 de mar 4/14 de la Gerencia de Negocios de la Fiduprevisora se remite un (1) Cd que contiene el informe de empresas o aportantes que no registran aportes reportados al sistema durante Nov y Dic/13 por parte de la Adminsitración de Riesgos Laborales. Las 2,358 empresas reportadas en el informe  corresponden a ARLs distintas de positiva, toda vez que para esta ARL se remitió al al Min. de Trabajo el pasado 31 de ene/14 mediante comunicación FRP-24.</t>
  </si>
  <si>
    <t>Descripción detallada de los avance Mayo  2014</t>
  </si>
  <si>
    <t xml:space="preserve">NOTA : QUITAR DE ABRIL LA DESCRIPCION DE MAYO 2014 </t>
  </si>
  <si>
    <t>Mediante oficio No. FRP-0139 de may 7/14 de la Gerencia de Negocios de la Fiduprevisora. "Cierre de recaudos del fondo de Riesgos Laborales correspondiente al Informe de las Administradoras de Riesgos Laborales - Recaudos Marzo 2014" que se efectuara con el reporte que remiten las ARLs el cual se debe realizar a partir del 1o. de abril/14 con el nuevo sistema según lo que especifica la Circular No, 00014 de feb 17/14 expedida por el Min. de Trabajo. En Comité de coordinación realizado el 31 de mar/14 el Min. de Trabajo solicito a Fiduprevisora  que se ampliara el alcance del software pre validador y del cargue de recuados para incluir el reporte de los hospitales y clínicas del Sistema General de Particiáción (SGP). Actualmente los cambios al prevalidador se encuentran listos para ser publicados, sin embargo para poder hacerlo el Ministerio debe expedir el alcance a la circular mencionada, puesto que los cambios implementados en la nueva versión del Prevalidador deben reglamentarse en la nueva circular, adicionalmente la ARLs requerirán de un tiempo adicional para ajustar sus desarrollo, incluir las modificaciones para le reporte del SGP y realizar pruebas a que haya lugar.</t>
  </si>
  <si>
    <r>
      <rPr>
        <b/>
        <sz val="11"/>
        <color theme="1"/>
        <rFont val="Calibri"/>
        <family val="2"/>
        <scheme val="minor"/>
      </rPr>
      <t xml:space="preserve">1) </t>
    </r>
    <r>
      <rPr>
        <sz val="11"/>
        <color theme="1"/>
        <rFont val="Calibri"/>
        <family val="2"/>
        <scheme val="minor"/>
      </rPr>
      <t xml:space="preserve">Mediante memorando No. FRP-CI-0015 de abril 11/2014 la Vicepresidencia de Negocios solicita a Control Interno prorroga para el 30 de junio/14 teniendo en cuenta que no se ha podido remitir el informe trimestral de ene a mar/14 al Min. de Trabajo debido a que no se ha realizado el cierre del mes de mar/14 ocasionado por la implementación de la nueva circular como se evidencia en la comunicación del 8 de abr/14 remitida al Min. de Trabajo. El porcentaje de avance de esta actividad es del 60% toda vez que mediante comunicaciones de fecha 31 de ene y 4 de mar/14 se ha notificado al Min. de Trabajo las inconsistencias que vienen presentando al recaudo con corte al 1er. trimestre del año 2013.   
</t>
    </r>
    <r>
      <rPr>
        <b/>
        <sz val="11"/>
        <color theme="1"/>
        <rFont val="Calibri"/>
        <family val="2"/>
        <scheme val="minor"/>
      </rPr>
      <t xml:space="preserve">2) </t>
    </r>
    <r>
      <rPr>
        <sz val="11"/>
        <color theme="1"/>
        <rFont val="Calibri"/>
        <family val="2"/>
        <scheme val="minor"/>
      </rPr>
      <t xml:space="preserve">Mediante memorando No. FRP-0111 de abril 8/2014 correspondiente al alcance a la circular del Min. de Trabajo No. 14 de feb 17/14 - Reporte giros y legalizaciones del Sistema General de Participaciones - Fondo de Riesgos Laborales del Min. del Trabajo - Contrato 517 de 2011 Fideicomiso 310483. Se remite propuesta del anexo técnicp con el fin de proceder a dar alcance a la Circular No. 00014 de Feb 17/14. Se requiere por parte de la Fiduprevisora modificación del Software Prevalidador de archivos y procesos de cargue, la cual será liberada para pruebas con las Administradoras el 30 de abr/14.
</t>
    </r>
    <r>
      <rPr>
        <b/>
        <sz val="11"/>
        <color theme="1"/>
        <rFont val="Calibri"/>
        <family val="2"/>
        <scheme val="minor"/>
      </rPr>
      <t/>
    </r>
  </si>
  <si>
    <t xml:space="preserve">La Gerencia Administrativa envió carta en marzo 28/14 a Stratco Consultores S.A.  en la que solicita que que dentro del contrato No. 1900-029-2014, celebrado el cual tiene por objeto "Prestar sus servicios profesionales para implementar en Fiduprevisora el proyecto de modernización organizacional y el diseño e implementación dle modelo estratégico de la dirección de personas que permita llevar a cabo la estratégia  y los objetivos corporativos" se especifique dentro del estudio técnico en que área de la organización debería encontrarse ubicado el Proceso de Ejecución y Control Presupuestal.  (1 archivo en PDF: carta enviada a Stratco). La firma Stratco Consultores S.A. en marzo 31/14 responde a la Gerencia Administrativa aclarando que durante la Fase de Diagnóstico del proyecto identificaron la necesidad de ubicar el proceso de ejecución y control presupuestal en un área distinta a la Gerencia Nacional de Planeación, durante la fase II del proyecto, se realizarán los talleres de diseño de la estructura organizacional, donde se discutirán los temas realcionados con estre proceso, con el fin de ubicarlo en el área más acorde a los procedimientos que comprenden el mismo. (1 archivo en PDF: carta respuesta stratco). </t>
  </si>
  <si>
    <r>
      <rPr>
        <b/>
        <sz val="9"/>
        <color theme="1"/>
        <rFont val="Calibri"/>
        <family val="2"/>
        <scheme val="minor"/>
      </rPr>
      <t>Obligaciones de Agente retenedor ICA</t>
    </r>
    <r>
      <rPr>
        <sz val="9"/>
        <color theme="1"/>
        <rFont val="Calibri"/>
        <family val="2"/>
        <scheme val="minor"/>
      </rPr>
      <t xml:space="preserve">
La Fiduciaria en calidad de agente retenedor del impuesto de industria y comercio, no realizo las retenciones del impuesto ICA al contratista Ernest &amp; Young Audit Ltda.[1],  para las vigencias 2012 y 2013
El contratista argumentó que al ostentar la calidad de autoretenedor de este impuesto, lo practicó, declaró y pago, para tal efecto certificó y adjuntó los “formularios de autoliquidación electrónica asistencia del Impuesto de Industria y Comercio, avisos y tableros” cancelados por los períodos gravables 2012 y 2013 (bimensual), respecto a los ingresos percibidos en su actividad económica principal (69201), como una sociedad comercial prestadora de servicios profesionales en Revisoría Fiscal.   
</t>
    </r>
  </si>
  <si>
    <t xml:space="preserve">Lo anterior se origina por desconocimiento al momento de la causación del respectivo pago respecto de las obligaciones impositivas que recaen sobre los proveedores y/o contratistas y la falta de un manual de procedimientos actualizados.  </t>
  </si>
  <si>
    <t xml:space="preserve">Desatención que le podría llegar a acarrear sanciones por corrección e intereses de mora impuestas por parte de la autoridad competente fiscalizadora, riesgo latente que al materializarse lesionaría el patrimonio de FIDUPREVISORA S.A. </t>
  </si>
  <si>
    <t>G.OPERACIONES
GERENCIA DE CONTABILIDAD</t>
  </si>
  <si>
    <t xml:space="preserve">Capacitar y actualizar periodicamente al funcionario responsable de liquidar pagos de la Gerencia Administrativa          </t>
  </si>
  <si>
    <t>Mantener actualizado y capacitado en materia tributaria al personal de la Gerencia Administrativa encargado de liquidar los pagos.</t>
  </si>
  <si>
    <t>Realizar actualizaciones tributarias a los funcionarios de la gerencia Administrativa encargados de liquidar pagos.</t>
  </si>
  <si>
    <t>Capacitaciones</t>
  </si>
  <si>
    <t xml:space="preserve">Efectuar revisión mensual por muestreo  de los pagos tramitados     </t>
  </si>
  <si>
    <t>Verificar la correcta aplicación de las retenciones aplicadas</t>
  </si>
  <si>
    <t>Elaborar informe mensual</t>
  </si>
  <si>
    <r>
      <rPr>
        <b/>
        <sz val="10"/>
        <color theme="1"/>
        <rFont val="Calibri"/>
        <family val="2"/>
      </rPr>
      <t xml:space="preserve"> Contrato No 1-900-051-2013 Revisoría Fiscal ERNEST &amp; YOUNG</t>
    </r>
    <r>
      <rPr>
        <sz val="10"/>
        <color theme="1"/>
        <rFont val="Calibri"/>
        <family val="2"/>
      </rPr>
      <t xml:space="preserve">
El Parágrafo tercero de la cláusula séptima del contrato  1-900-051-2013 suscrito con la firma  ERNEST &amp; YOUNG establece: “ </t>
    </r>
    <r>
      <rPr>
        <i/>
        <sz val="10"/>
        <color theme="1"/>
        <rFont val="Calibri"/>
        <family val="2"/>
      </rPr>
      <t>El Supervisor del contrato deberá rendir un informe mensual durante el tiempo de ejecución del mismo, incluido el informe final, los cuales deberá reposar dentro de la carpeta correspondiente, en concordancia con lo dispuesto en la cláusula tercera”
Por otra parte, el Supervisor no revisó los requisitos tributarios tal como lo señala el artículo 17 del manual de contratación de la entidad; por cuanto se evidenció que para el contrato en mención Fiduprevisora  en calidad de agente retenedor del impuesto de industria y comercio, no realizo las retenciones del impuesto ICA al contratista Ernest &amp; Young Audit Ltda[1].,Si bien es cierto, la firma contratista está calificada por la Administración de Impuestos Nacionales DIAN como Gran Contribuyente según Resolución Número 10520 de 2003, no es menos cierto que  Fiduprevisora como entidad pública, entraría dentro de la excepción señalada en el párrafo anterior, y por consiguiente operaría la retención correspondiente.</t>
    </r>
  </si>
  <si>
    <t>Es así como se reflejan debilidades en las funciones de Supervisión por cuanto se evidencian deficiencias en los informes mensuales en el seguimiento del cumplimiento de las  obligaciones establecidas en la cláusula cuarta contractual, así como al seguimiento financiero del contrato</t>
  </si>
  <si>
    <t>sin lograr establecer con claridad el cumplimiento de cada una de las obligaciones y funciones señaladas en el mismo.</t>
  </si>
  <si>
    <t>Gerencia de Operaciones</t>
  </si>
  <si>
    <t>Elaborar un informe mensual que conforme el cumplimiento de las obligaciones y entregables de acuerdo con el clausado del contrato por servicios profesionales de Revisoría Fiscal.</t>
  </si>
  <si>
    <t>Ejercer supervisión adecuada al contrato suscrito con la Revisoria Fiscal</t>
  </si>
  <si>
    <t>Elaborar informe mensual y cumplir con las obligaciones del supervisor y seguimiento financiero del contrato</t>
  </si>
  <si>
    <r>
      <t xml:space="preserve">Pagos sin afectación presupuestal (D)
</t>
    </r>
    <r>
      <rPr>
        <sz val="9"/>
        <color theme="1"/>
        <rFont val="Calibri"/>
        <family val="2"/>
        <scheme val="minor"/>
      </rPr>
      <t xml:space="preserve">FIDUPREVISORA, realizo un pago por concepto de Multas y Sanciones por $1.9 millones sin afectación presupuestal, es decir sin el correspondiente Certificado de Disponibilidad ni el registro presupuestal situación soportada por la entidad así: “La Gerencia Administrativa efectúo el pago constatando que la solicitud de pago cumpliera con lo establecido en numeral 6.2.4 del manual de Procedimiento –Pagos de Empresa (Código MPGAD-01-014.- 6.2.4. Otros…cuando el pago no afecte el presupuesto en la solicitud firmada por el Vicepresidente indicar en la solicitud del pago el motivo por el cual no afecta presupuesto y justificar el uso de recursos no presupuestados”    </t>
    </r>
  </si>
  <si>
    <t>Situación que contraviene las normas antes citadas y el principio de universalidad contemplado en el Estatuto Orgánico del Presupuesto en concordancia con el numeral 33 Vacíos Normativos del Acuerdo 02 de 1997 que se fundamenta en la obligatoriedad que todo gasto tenga certificado de disponibilidad y registro presupuestal, antes del pago, indistintamente de su afectación contable.</t>
  </si>
  <si>
    <t xml:space="preserve">Presunta incidencia disciplinaria por contravenir las normas antes descritas y presunto incumplimiento a lo estipulado en el artículo 25 de la Ley 734 de 2002 - Código Disciplinario Único aplicable a los trabajadores oficiales. </t>
  </si>
  <si>
    <t>Modificar el Manual de Procedimiento Pagos Empresa</t>
  </si>
  <si>
    <t>Ajustar contenido y aplicar el Manual de Procedimiento Pagos de Empresa, con el objeto de alinearlo al nuevo Estatuto Presupuestal vigente desde 1 de mayo de 2014, el cual previene incurrir en el hallazgo</t>
  </si>
  <si>
    <t>Actualizar el manual.</t>
  </si>
  <si>
    <t>Manual Actualizado de Procedimiento Pagos empresa</t>
  </si>
  <si>
    <r>
      <t xml:space="preserve">Pagos sin afectación presupuestal (D)
</t>
    </r>
    <r>
      <rPr>
        <sz val="10"/>
        <color theme="1"/>
        <rFont val="Calibri"/>
        <family val="2"/>
        <scheme val="minor"/>
      </rPr>
      <t xml:space="preserve">FIDUPREVISORA, realizo un pago por concepto de Multas y Sanciones por $1.9 millones sin afectación presupuestal, es decir sin el correspondiente Certificado de Disponibilidad ni el registro presupuestal situación soportada por la entidad así: “La Gerencia Administrativa efectúo el pago constatando que la solicitud de pago cumpliera con lo establecido en numeral 6.2.4 del manual de Procedimiento –Pagos de Empresa (Código MPGAD-01-014.- 6.2.4. Otros…cuando el pago no afecte el presupuesto en la solicitud firmada por el Vicepresidente indicar en la solicitud del pago el motivo por el cual no afecta presupuesto y justificar el uso de recursos no presupuestados”    </t>
    </r>
  </si>
  <si>
    <t xml:space="preserve">Pago de Multas, Sanciones e Intereses de mora (F) (D) 
En en lo corrido de los años 2012 y 2013 FIDUPREVISORA S.A canceló por concepto de multas sanciones e intereses de mora: 
- TESORERÍA MUNICIPAL DE ARMENIA: FIDUPREVISORA S.A según comprobante de egreso No. 12004114 del 04-10-2012 canceló sanción por enviar de manera extemporánea la información exógena en medio magnético de las retenciones aplicadas en el año 2011, lo anterior en virtud del pliego de cargos No. 020 proferido contra FIDEICOMISOS PATRIMONIOS AUTÓNOMOS FIDUCIARIA LA PREVISORA S.A, en su calidad de agente retenedor. Valor de la sanción cancelada fue de $ 402.000. 
- DIRECCION DE IMPUESTOS Y ADUANAS NACIONALES: Con resolución No. 312412013000095 del 8 de octubre de 2013 la DIAN impuso sanción a FIDUPREVISORA S.A por valor de $ 10.167.000, lo anterior con fundamento en el suministro de información exógena inconsistente (con errores) por el año gravable 2009 en cuanto a lo reportado frente a dos (2) contribuyentes, esto conforme pliego  cargos No. 312382013000038 del 14 de marzo de 2013.
La sanción reducida en valor fue cancelada según comprobante de egreso No. 13001509 del 22-04-2013 por valor de $ 1.017.000.
- GRAVAMEN MOVIMIENTOS FINANCIEROS: La Gerencial de contabilidad de FIDUPREVISORA evidenció que sí hubo lugar a retenciones GMF en la semana 50 de años 2012 las cuales no habían sido declaradas de la DIAN procediendo a presentar la declaración de forma voluntaria.
FIDUPREVISORA S.A canceló por extemporaneidad en la declaración del GMF periodo 50 del año 2012 y según comprobante de egreso No. 13003032 del 31-07-2013 la suma de $ 272.000.
- SECRETARIA DE HACIENDA DEL DISTRITO DE BOGOTÁ: Según requerimiento especial No. RE- 2013EE141313 expedido por la Subdirección de Impuestos a la Propiedad de la Oficina de Fiscalización de la Secretaria de Hacienda Distrital el día 14 de junio de 2013 se sancionó a FIDUPREVISORA S.A por inexactitud en las declaraciones del impuesto predial año 2012 respecto seis (6) predios identificados con matrículas inmobiliarias Nos. 50C1175982, 50C1175983, 50C1175984, 50C1175988, 50C1175989 y 50C1176001.
Según comprobante de egreso No. 13003850 del 26-09-2013 FIDUPREVISORA S.A canceló  valor de $23.424.000 discriminados así: $ 9.813.000 obedecen a la sanción y $ 13.611.000 son intereses de mora, lo anterior certificado por el gerente de contabilidad de la fiduciaria el día 8 del mes de abril de 2014.
</t>
  </si>
  <si>
    <t>las situaciones antes descritas refleja deficiencias e inobservancia de las normas que rigen cada uno de los asuntos en particular, situación que involucra diferentes áreas de la entidad auditada como son la administrativa, impuestos e inversiones</t>
  </si>
  <si>
    <r>
      <t>como consecuencia un presunto daño al patrimonio de la entidad cuya cuantía asciende a setenta y siete millones ochocientos sesenta y cinco mil seiscientos noventa y siete pesos (</t>
    </r>
    <r>
      <rPr>
        <b/>
        <sz val="9"/>
        <color theme="1"/>
        <rFont val="Calibri"/>
        <family val="2"/>
        <scheme val="minor"/>
      </rPr>
      <t>$77.865.697).</t>
    </r>
  </si>
  <si>
    <t>GERENCIA DE OPERACIONES</t>
  </si>
  <si>
    <t xml:space="preserve">Automatizar el proceso de generacion de informacion exogena.
 </t>
  </si>
  <si>
    <t xml:space="preserve">Minimizar el reisgo de error humano en la generación de información exogena.        </t>
  </si>
  <si>
    <t>Generación de la información Exogena del año 2014 directamente del  sistema financiero (people)</t>
  </si>
  <si>
    <t>Reporte de transmisión</t>
  </si>
  <si>
    <t xml:space="preserve">Elaborar Manual el procedimiento e incluir  los controles empleados para reportar la información exogena de la vigencia respectiva. </t>
  </si>
  <si>
    <t xml:space="preserve">Previo a la trasmisión verificar la calidad de la información a través de validaciones por muestreo.
</t>
  </si>
  <si>
    <t xml:space="preserve">
VP.JURÍDICA
</t>
  </si>
  <si>
    <t xml:space="preserve">Exigir a los abogados internos y externos, la importancia de radicar las decisiones judiciales y/o administrativas en la Entidad inmediatamente después de que  se notifiquen de los fallos proferidos dentro de los procesos a su cargo, resaltándoles que,  en virtud de la naturaleza jurídica de la Fuduciaria y los recursos de ésta, los pagos que por intereses de mora deba reconocer la Entidad por el no pago inmediato de la sanción u obligación, podrían considerarse como un daño al patrimonio de la Entidad y en consecuencia tendrían que estar sujetos a las sanciones Disciplinarias y/o Fiscales que ello conlleva. 
</t>
  </si>
  <si>
    <t>Informar mediante oficio a los abogados la importacia en la oportunidad de radicar fallos ejecutoriados para evitar incurrir en sanciones.</t>
  </si>
  <si>
    <t>Informar  mediante oficio a los abogados externos, radicar oportunamente  las respuestas de los fallos.</t>
  </si>
  <si>
    <t>Oficio</t>
  </si>
  <si>
    <t>Incluir de ahora en adelante en todos los contratos de abogados externos, una clausula con la obligación de radicar las decisiones judiciales y/o administrativas en la Entidad, inmediatamente después de que se notifiquen de los fallos proferidos dentro de los procesos a su cargo.</t>
  </si>
  <si>
    <t>Realizar los pagos de los fallos judiciales y/o adminsitrativos en el menor tiempo posible a efectos de evitar pagos adicionales por interese de mora</t>
  </si>
  <si>
    <t>Incluír en los nuevos contratos una cláusula  donde se establezca la obligación de informar en el término de la notificación, los fallos proximos a ejecutoriarse. Lo anterior con el fin de tramitar el pago de los mismos y evitar la causación de intereses</t>
  </si>
  <si>
    <t>Cláusula</t>
  </si>
  <si>
    <r>
      <rPr>
        <b/>
        <sz val="10"/>
        <color theme="1"/>
        <rFont val="Calibri"/>
        <family val="2"/>
        <scheme val="minor"/>
      </rPr>
      <t>Registros presupuiestales  CRP
A</t>
    </r>
    <r>
      <rPr>
        <sz val="10"/>
        <color theme="1"/>
        <rFont val="Calibri"/>
        <family val="2"/>
        <scheme val="minor"/>
      </rPr>
      <t xml:space="preserve">nalizadas las bases datos de los certificados de Registros Presupuestales, se evidencia que existen saldos de compromisos por   $3.191.7 millones que datan desde el 2007 y $17.000.2 millones sin ejecutar al cierre de la vigencia 2013. Situación que  evidencia que los contratos no se cumplieron, en razón a que no se obligaron, esto es, que los beneficiarios (contratistas) no presentaron los documentos soportes de cumplimientos del objeto de cada uno de los contratos y por ende son reservas presupuestales que fenecen a la vigencia siguiente de expedido el Registro Presupuestal. 
</t>
    </r>
  </si>
  <si>
    <t>Lo anteriormente expuesto refleja deficiencias de control en la ejecución presupuestal y desatención a lo señalado en el Articulo 20 del Decreto 568 de 1996, Artículo 2 de la Resolución 2416 de 1997 del Ministerio de Hacienda y Crédito Público, Numeral 20 del Acuerdo 02 de 1997  y el literal A numeral 6 del Manual de procedimientos de FIDUPREVISORA e incumplimiento del principio de anualidad</t>
  </si>
  <si>
    <t>No se evidencia el control contable ni la revelación en los estados financieros de la Fiduprevisora  de los saldos comprometidos presupuestalmente por  $3.191.7 millones que datan desde el 2007 y $17.000.2 millones  al cierre la vigencia 2013, y que se encuentran amparados con registros presupuestales sin que a la fecha (marzo de 2014), los supuestos económicos se hayan materializado toda vez que no se han recibido los bienes y servicios para los cuales fueron constituidos los compromisos.</t>
  </si>
  <si>
    <t>GNP / DP</t>
  </si>
  <si>
    <t>Elaboración y envio de informe con el detalle de los Certificados de Registro Presupuestal de Vigencias Anteriores por Dependencia, solicitando se informe sobre la continuidad o no de cada registro.</t>
  </si>
  <si>
    <t>Obtener el pronunciamiento de cada Líder de Area con respecto al trámite que se debe dar a los Certificados de Registro Presupuestal de vigencias anteriores.</t>
  </si>
  <si>
    <t>Informe para Depuración de Registros Presupuestales</t>
  </si>
  <si>
    <t>TODAS LAS DEPENDENCIAS</t>
  </si>
  <si>
    <t>Revisión de Informe y envio de Certificaciones para anulación de CRP de vigencias anteriores.</t>
  </si>
  <si>
    <t>Depurar y disminuir el número de Certificados de Registro Presupuestal de vigencias anteriores.</t>
  </si>
  <si>
    <t>Depuración de Certificados de Vigencias Anteriores.</t>
  </si>
  <si>
    <t>Certificación</t>
  </si>
  <si>
    <t>Revisión de respuestas emitas frente a los Certificados de Registro Presupuestal vigentes, con el fin de proceder con su anulación en el Sistema o a la ratificación de vigencia.</t>
  </si>
  <si>
    <t>Certificados Presupuestales Vigencias anteriores a 2013</t>
  </si>
  <si>
    <t>Certificados Presupuestales Vigencia 2013</t>
  </si>
  <si>
    <t>GNP / DP
LIDER DE AREA</t>
  </si>
  <si>
    <t>Análisis con Líder de Area para establecer si debe mantener los Certificados Presupuestal de Vigencias Anteriores y definir las acciones Presupuestales y Contractuales a seguir</t>
  </si>
  <si>
    <t>Definir el trámite a seguir con los CRP´s de Vigencias Anteriores.</t>
  </si>
  <si>
    <t>Reuniones con Líder de Area.</t>
  </si>
  <si>
    <t>Acta de Reunión</t>
  </si>
  <si>
    <t>Elaboración y envio de un Segundo Informe con el detalle de los Certificados de Registro Presupuestal de vigencias anteriores por Dependencia.</t>
  </si>
  <si>
    <t>Informe de Registros Presupuestales</t>
  </si>
  <si>
    <t>VICEPRESIDENCIA JURIDICA</t>
  </si>
  <si>
    <t>Revisión y análisis de los Certificados de Registro Presupuestal Vigencias Anteriores a Dic 31/2013 (Reporte Corte Mayo 31/2014).</t>
  </si>
  <si>
    <t>Depuración de Certificados de Registro Presupuestal de vigencias anteriores.</t>
  </si>
  <si>
    <t>Registro Presupuestal</t>
  </si>
  <si>
    <t>VICEPRESIDENCIA ADMINISTRACION FIDUCIARIA</t>
  </si>
  <si>
    <t>VICEPRESIDENCIA FINANCIERA</t>
  </si>
  <si>
    <t>VICEPRESIDENCIA FONDO DE PRESTACIONES</t>
  </si>
  <si>
    <t>VICEPRESIDENCIA COMERCIAL</t>
  </si>
  <si>
    <t>GERENCIA NACIONAL DE PLANEACION</t>
  </si>
  <si>
    <t>GERENCIA GESTION Y ENALACE</t>
  </si>
  <si>
    <t>LIDER DE PROCESO DE EJECUCION PRESUPUESTAL</t>
  </si>
  <si>
    <t>Revisión de respuestas emitas por Dependencia frente a Certificados de Registro Presupuestal, para proceder con su anulación o ratificación de vigencia.</t>
  </si>
  <si>
    <t>Registro Presupuestal Vigencias Anteriores a 2013</t>
  </si>
  <si>
    <t>Registro Presupuestal Vigencia 2013</t>
  </si>
  <si>
    <t>Documentar las acciones a seguir con los Certificados Presupuestales de Vigencias Anteriores en los Procedimientos de MP-GFI-03-002 Registro y Control Presupuestal de Gastos, y MP-GFI-03-004 Cierre Presupuestal.</t>
  </si>
  <si>
    <t>Asegurar que la Entidad cuente con procedimientos claros sobre el tratamiento a seguir con los CRP´s de Vigencias Anteriores.</t>
  </si>
  <si>
    <t>Actualizar Procedimientos</t>
  </si>
  <si>
    <t>La Dirección de Planeación realizó los ajustes, movimientos y procesos tendientes a la depuración y disminución del número de CRP's de vigencias anteriores, teniendo en cuenta los memorandos enviados por las áreas, se dio respuesta a las áreas informando la realización de los ajustes en el aplicativo correspondiente.
Soportes:
Memo Estado de CRPs de Gerencia de Riegos
Memo Estado de CRPs de la Ger de Operaciones
Memo Estado de CRPs de la Ger de tecnología e información
Memo Estado de CRPs de la Gerencia Administrativa
Memo Estado de CRPs de la Vic Admon Fiduciaria
Memo Estado de CRPs de la Vic Comercial y de mercadeo
Memo Estado de CRPs de la Vic Financiera
Memo Estado de CRPs de la Vic Fondo de Prestaciones
Memo Estado de CRPs de la Vic Juridica
Pantallazos registro de ajustes de anulaciones.
Informe Contraloría 31 de Marzo 2014</t>
  </si>
  <si>
    <t>La Dirección de Planeación realizó los ajustes, movimientos y procesos tendientes a la depuración y disminución del número de CRP's de vigencias anteriores, teniendo en cuenta los memorandos enviados por las áreas, se dio respuesta a las áreas informando la realización de los ajustes.
Soportes:
Muestra de respuestasenviadas por la Gerencia Nacional de Planeación a las áreas. 
Pantallazos registro de ajustes de anulaciones.</t>
  </si>
  <si>
    <t>Descripción detallada de los avance Junio  2014</t>
  </si>
  <si>
    <t>A junio 30 de 2014 se encuentran actulalizados , revisados y publicados en Isolución 67 manuales de  funciones,  quedando pendiente 11 manuales .</t>
  </si>
  <si>
    <t xml:space="preserve">Se verifico  el pago oportuno de Enero a Junio de 2014 delos aportes de  Seguridad Social, se adjunta planilla de control.
Se adjuntas las planillas en pdf
 </t>
  </si>
  <si>
    <t>Se continutó con el proceso de actualización del documento "IN-PLA-01-001", se encuentra en revisión y validación  el último capítulo del documento llamado "Desarrollo".</t>
  </si>
  <si>
    <r>
      <t xml:space="preserve">Se llevó a acabo la actualización del IN-PLA-01-001, para el cual se cambió el nombre de "Planteamiento de Iniciativas estratégicas" a        " Planteamiento y Seguimiento de iniciativas estratégicas",  dicha actualización contempla un mayor alcance frente al diligenciamiento de los formatos para efectuar el proceso de inclusión, modificación, reprogramación y/o eliminación de las iniciativas estratégicas, al igual que la inclusión de un numeral donde se describe la forma en que se debe hacer seguimiento a las mismas y la forma en que se deben relacionar las Iniciativas Estratégicas vs. Objetivos Corporativos Impactados. La versión 1 del Instructivo " Planteamiento y Seguimiento de iniciativas estratégicas"  fue aprobado, firmado y publicado en el aplicativo Isolución el día 30 de Mayo de 2014.
</t>
    </r>
    <r>
      <rPr>
        <b/>
        <sz val="9"/>
        <rFont val="Calibri"/>
        <family val="2"/>
        <scheme val="minor"/>
      </rPr>
      <t>Soporte: 
Publicación  IN-PLA-01-001 en Isolución.
Actualización FR-PLA-01-004 - Inclusión o Eliminación de iniciativas estratégicas.
Actualización FR-PLA-01-003 - Modificación a las iniciativas estratégicas.</t>
    </r>
  </si>
  <si>
    <t>Actividad finalizada en el mes de Mayo de 2014.</t>
  </si>
  <si>
    <t>Se continuó con el proceso de actualización del manual  Planeación Estratégica"MP- PLA -01-001", se revisó y validó todos los capítulos del documento, incluyendo actualizaciones a lo largo del  mismo. Este manual se encuentra en revisión por parte del Gerente Nacional de Planeación con el fin de recibir su validación para posterior ajuste y publicación.</t>
  </si>
  <si>
    <t>Actividad culminada en el mes de Abril de 2014.</t>
  </si>
  <si>
    <t xml:space="preserve">No aplica seguimiento para este periodo. </t>
  </si>
  <si>
    <t>Para esta acción de mejoramiento se solicitó reprogramación mediante memorando a la Gerencia Asesora de Gestión y Enlace el día 16 de Junio de 2014.</t>
  </si>
  <si>
    <r>
      <t xml:space="preserve">Se llevó a cabo la actualización del formato mediante la inclusión de dos columnas con el fin de establecer las fechas de inicio y finalización de cada una de las actividades que conforman la iniciativa; adicionalmente el espacio de Programación y Ejecución Financiera se actualizó de manera que se especificaran los conceptos de Presupuesto Aprobado,  además de  lo planeado y  lo ejecutado por cada uno de los siguientes conceptos: Valor Recursos Expedidos (CDP),  Valor Recursos Comprometidos (CRP) y Programación de Pagos. El formato FR-PLA-01-005 versión 2 fue aprobado y publicado en el aplicativo Isolución el día 19 de Febrero de 2014. 
De igual forma, se efectuará una revisión posterior de acuerdo a los cambios establecidos en los instructivos y procedimientos.
</t>
    </r>
    <r>
      <rPr>
        <b/>
        <sz val="9"/>
        <rFont val="Calibri"/>
        <family val="2"/>
        <scheme val="minor"/>
      </rPr>
      <t>Soporte</t>
    </r>
    <r>
      <rPr>
        <sz val="9"/>
        <rFont val="Calibri"/>
        <family val="2"/>
        <scheme val="minor"/>
      </rPr>
      <t xml:space="preserve">
</t>
    </r>
    <r>
      <rPr>
        <b/>
        <sz val="9"/>
        <rFont val="Calibri"/>
        <family val="2"/>
        <scheme val="minor"/>
      </rPr>
      <t>FR-PLA-01-005 _V2</t>
    </r>
  </si>
  <si>
    <t>Acorde a la actualización del Instructivo " Planteamiento y Seguimiento de iniciativas estratégicas", no se presentaron ajustes adicionales para este formato.</t>
  </si>
  <si>
    <r>
      <t xml:space="preserve">La Gerencia Nacional de Planeación inició el proceso de ajuste del aplicativo Isolución, módulo de mejoramiento "Planes y Programas". El objetivo de estas modificaciones es poder suministrar una herramienta mas funcional para realizar el analisis y seguimiento a las Iniciativas Estratégicas implementadas en la entidad.
A la fecha se cuenta con la propuesta de estas modificaciones, teniendo en cuenta que la estructura básica resultado de estas modificaciones guardara concordancia con los soportes que maneja la Dirección de Planeación para las Reuniones de Análsis Estratégicas.
</t>
    </r>
    <r>
      <rPr>
        <b/>
        <sz val="9"/>
        <rFont val="Calibri"/>
        <family val="2"/>
        <scheme val="minor"/>
      </rPr>
      <t>Soporte: 
Documento propuesta para la modificación del modulo de seguimiento a Iniciativas Estratégicas en el aplicativo Isolucion.</t>
    </r>
  </si>
  <si>
    <t>Se continuó con el proceso de actualización del documento "IN-PLA-01-001", se encuentra en revisión y validación  el último capítulo del documento llamado "Desarrollo".</t>
  </si>
  <si>
    <r>
      <t xml:space="preserve">Se llevó a acabo la actualización del IN-PLA-01-001, para el cual se cambió el nombre de "Planteamiento de Iniciativas estratégicas" a   " Planteamiento y Seguimiento de iniciativas estratégicas", dicha actualización contempla la inclusión de un numeral donde se describe la forma en que se debe hacer seguimiento a las Iniciativas Estratégicas. La versión 1 del Instructivo " Planteamiento y Seguimiento de iniciativas estratégicas"  fue aprobado, firmado y publicado en el aplicativo Isolución el día 30 de Mayo de 2014.
</t>
    </r>
    <r>
      <rPr>
        <b/>
        <sz val="9"/>
        <rFont val="Calibri"/>
        <family val="2"/>
        <scheme val="minor"/>
      </rPr>
      <t>Soporte: 
Publicación  IN-PLA-01-001 en Isolución.</t>
    </r>
  </si>
  <si>
    <r>
      <t xml:space="preserve">Se llevó a acabo la actualización del IN-PLA-01-001, para el cual se cambió el nombre de "Planteamiento de Iniciativas estratégicas" a        " Planteamiento y Seguimiento de iniciativas estratégicas", dicha actualización contempla  la forma en que se deben relacionar las Iniciativas Estratégicas vs. Objetivos Corporativos Impactados. La versión 1 del Instructivo " Planteamiento y Seguimiento de iniciativas estratégicas"  fue aprobado, firmado y publicado en el aplicativo Isolución el día 30 de Mayo de 2014.
</t>
    </r>
    <r>
      <rPr>
        <b/>
        <sz val="9"/>
        <rFont val="Calibri"/>
        <family val="2"/>
        <scheme val="minor"/>
      </rPr>
      <t xml:space="preserve">
Soporte: 
Publicación  IN-PLA-01-001 en Isolución.</t>
    </r>
  </si>
  <si>
    <r>
      <t xml:space="preserve">Se llevó a acabo la actualización del IN-PLA-01-001, para el cual se cambió el nombre de "Planteamiento de Iniciativas estratégicas" a        " Planteamiento y Seguimiento de iniciativas estratégicas", dicha actualización contempla la inclusión de un numeral donde se describa la forma en que se debe hacer seguimiento a las Iniciativas Estratégicas. La versión 1 del Instructivo " Planteamiento y Seguimiento de iniciativas estratégicas"  fue aprobado, firmado y publicado en el aplicativo Isolución el día 30 de Mayo de 2014.
</t>
    </r>
    <r>
      <rPr>
        <b/>
        <sz val="9"/>
        <rFont val="Calibri"/>
        <family val="2"/>
        <scheme val="minor"/>
      </rPr>
      <t>Soporte: 
Publicación  IN-PLA-01-001 en Isolución.</t>
    </r>
  </si>
  <si>
    <r>
      <t xml:space="preserve">Durante la vigencia 2013 se llevaron a cabo dos reuniones de desdoblamiento del Balance Score Card por cada una de las 9 dependencias, las cuales tienen como objetivo revisar uno a uno tanto indicadores como objetivos verificando el grado de cumplimiento de los mismos. En estas reuniones se busca el mejoramiento continuo del desempeño de los procesos por medio del establecimiento de compromisos de ajuste; en el caso de los indicadores de gestión se verifica el comportamiento de los resultados y las características propias del mismo, al igual que su  pertinencia para el control y evaluación del proceso medido En el caso de los objetivos se verifica si tienen indicadores asociados y su coherencia, la cantidad, su situación actual y el aporte que hace para la dependencia. 
Las reuniones se realizaron en las siguientes fechas:
- Gerencia de Riesgos: 25/04/2013 y 31/10/2013 
- Gerencia Administrativa: 28/01/2013, 26/04/2013 y 30/10/2013 
- Gerencia Jurídica: 21/03/2013 y 13/11/2013 
- Gerencia Nacional de Planeación: 11/01/2013 y 30/10/2013 
- Gerencia Asesora de Gestión y Enlace: 18/04/2013 y 01/11/2013 
- Vic. Fondo de Prestaciones: 10/04/2013 y 15/11/2013 
- Vic. Administración Fiduciaria: 23/05/2013 y 06/11/2013 
- Vic. Financiera: 25/02/2013 y 19/11/2013 
- Vic. Comercial y de Mercadeo: 22/02/2013 y 03/12/2013 
</t>
    </r>
    <r>
      <rPr>
        <b/>
        <sz val="9"/>
        <rFont val="Calibri"/>
        <family val="2"/>
        <scheme val="minor"/>
      </rPr>
      <t>Soportes
Actas RAE (18)</t>
    </r>
  </si>
  <si>
    <r>
      <t xml:space="preserve">En el mes de Marzo/2014 se realizaron Reuniones de Análisis Estratégico por dependencia, con las siguientes áreas: Gerencia Administrativa, Vicepresidencia Jurídica y Gerencia de Riesgos; en ellas se  revisaron indicadores y objetivos a cargo de cada una de estas dependencias, verificando la pertinencia y el grado de cumplimiento de los mismos, llegando a compromisos de ajuste que propendan por el mejoramiento contínuo del desempeño de los procesos.
</t>
    </r>
    <r>
      <rPr>
        <b/>
        <sz val="9"/>
        <rFont val="Calibri"/>
        <family val="2"/>
        <scheme val="minor"/>
      </rPr>
      <t>Soporte
Lista de Asistencia RAE-GAD-12-03-2014
Lista de Asistencia RAE-GER RIESGOS-26-03-2014
Lista de Asistencia RAE-VIC JURIDICA-07-03-2014</t>
    </r>
  </si>
  <si>
    <r>
      <t xml:space="preserve">En el mes de Mayo/2014 se realizaron Reuniones de Análisis Estratégico por dependencia, con las siguientes áreas: Vicepresidencia Administración Fiduciaria y la Gerencia Asesora de Gestión y Enlace; en ellas se  revisaron indicadores y objetivos a cargo de cada una de estas dependencias, verificando la pertinencia y el grado de cumplimiento de los mismos, llegando a compromisos de ajuste que propendan por el mejoramiento contínuo del desempeño de los procesos.
</t>
    </r>
    <r>
      <rPr>
        <b/>
        <sz val="9"/>
        <rFont val="Calibri"/>
        <family val="2"/>
        <scheme val="minor"/>
      </rPr>
      <t xml:space="preserve">Soporte
Lista de Asistencia RAE-VAF-19-05-2014
Lista de Asistencia RAE-GAGE-21-05-2014
</t>
    </r>
  </si>
  <si>
    <r>
      <t xml:space="preserve">En el mes de Junio/2014 se realizaron Reuniones de Análisis Estratégico por dependencia, con las siguientes áreas: Vicepresidencia Comercial y de mercadeo y Vicepresidencia Fondo de prestaciones; en ellas se  revisaron indicadores y objetivos a cargo de cada una de estas dependencias, verificando la pertinencia y el grado de cumplimiento de los mismos, llegando a compromisos de ajuste que propendan por el mejoramiento contínuo del desempeño de los procesos.
</t>
    </r>
    <r>
      <rPr>
        <b/>
        <sz val="9"/>
        <rFont val="Calibri"/>
        <family val="2"/>
        <scheme val="minor"/>
      </rPr>
      <t xml:space="preserve">Soporte
Lista de Asistencia RAE-COMERCIAL-11-06-2014
Lista de Asistencia RAE-FOMAG-27-06-2014
</t>
    </r>
  </si>
  <si>
    <r>
      <t xml:space="preserve">Se llevó a cabo la actualización del documento  el cual paso de ser Instructivo a Manual de Procedimientos, debido a la magnitud e importancia de su contenido.  El MP-PLA-01-003 " Seguimiento, Medición y Análisis a los procesos" se actualizó de manera integral, y se incluyó a la Oficina de Calidad como responsable para la evaluación y pertinencia del Tipo de Indicador   (eficacia, eficiencia y efectividad), con el objeto de establecer uniformidad entre la estructura de los indicadores y los lineamientos del SGC. La versión 4 del documento  fue aprobado, firmada y publicada en el aplicativo Isolución el día 30 de Mayo de 2014. 
</t>
    </r>
    <r>
      <rPr>
        <b/>
        <sz val="9"/>
        <color theme="1"/>
        <rFont val="Calibri"/>
        <family val="2"/>
        <scheme val="minor"/>
      </rPr>
      <t xml:space="preserve">
Soporte: 
Publicación  MP-PLA-01-003 en Isolución.</t>
    </r>
  </si>
  <si>
    <t>Se incluyó dentro del FR - PLA - 01 - 001 una espacio al final de la hoja, donde se ponga el visto bueno de la Oficina de Calidad referente a la verificación de la pertinencia de los tipos de indicadores. Se iniciará  el proceso de aprobación del formato.</t>
  </si>
  <si>
    <t>El  FR - PLA - 01 - 001 se actualizó y se encuentra en revisión por parte del Gerente Nacional de Planeación, con el fin de recibir su validación para posterior ajuste y publicación.</t>
  </si>
  <si>
    <t>Se recibieron las observaciones por parte del Gerente Nacional de Planeación las cuales fueron atendidas; Adicionalmente, acorde con la actualización del instructivo IN-PLA-001-003 , se están realizando ajustes adicionales al mismo que se derivan de la revisión efectuada por la Directora de Planeación.</t>
  </si>
  <si>
    <r>
      <t xml:space="preserve">Se llevó a cabo la actualización del Formato "Inclusión y modificación de indicadores" de manera integral, incluyendo en el espacio de Aprobación un campo para el visto bueno por parte del Jefe Oficina de Calidad, para la verificación del tipo de indicador. Adicionalmente con el fin de facilitar su diligenciamiento se incluyó al respaldo del formato las Instrucciones para el diligenciamiento.  La versión  del FR-PLA-01-001  fue aprobada, firmada y publicada en el aplicativo Isolución el día 30 de Mayo de 2014.
</t>
    </r>
    <r>
      <rPr>
        <b/>
        <sz val="9"/>
        <rFont val="Calibri"/>
        <family val="2"/>
        <scheme val="minor"/>
      </rPr>
      <t>Soporte: 
Publicación  FR - PLA - 01 - 001 en Isolución.
Actualización FR - PLA - 01 - 001.</t>
    </r>
  </si>
  <si>
    <t>Para el mes de Mayo se registró un traslado presupuestal por valor de $973.600 del rubro Seguros (Sub rubro: póliza de Vida de empleados) al Rubro Impuestos con el fin de cubrir el pago de Impuesto predial por la insuficiencia de los recursos asignados versus el incremento proyectado por la Secretaría de Hacienda del Distrito. 
Se realizó el borrador de la Resolución que modifica la Resolución 037 del 2013 por la cual se desagregó y se distribuyó el presupuesto de Ingresos y Gastos para la Vigencia 2014. El valor del traslado modifica la apropiación inicial en 0,0008%</t>
  </si>
  <si>
    <r>
      <t xml:space="preserve">No se presentaron traslados presupuestales adicionales al registrado en el mes de mayo, el cual equivalia al 0,0008% del total de gastos, haciendo evidente la  efectivadad de  la política incluida en el procedimiento MP-GFI-03-003.
Se elaboró la Resolución por medio de la cual se aprueba la modificación a la desagregación del presupuesto de Ingresos y Gastos de Fiduciaria La Previsora S.A. para la vigencia fiscal del año 2014, y se remitió copia  a la Vicepresidecia Jurídica, con el fin de recibir su aprobación y visto bueno.
</t>
    </r>
    <r>
      <rPr>
        <b/>
        <sz val="9"/>
        <rFont val="Calibri"/>
        <family val="2"/>
        <scheme val="minor"/>
      </rPr>
      <t xml:space="preserve">Soporte
Remisión copia Resolución
</t>
    </r>
  </si>
  <si>
    <t>Desde el mes de Julio de 2013 se dio inicio a la elaboración del estatuto de presupuesto, documento directriz de los procesos de planeación y ejecución presupuestal que establece el procedimiento para la programación, modificación, ejecución y seguimiento del presupuesto anual aprobado por la Junta directiva. En el mes de Agosto la firma F&amp;C consultores quien apoya a la Gerencia Nacional de Planeación en la elaboración del documento efectuó la entrega de la primera versión, la cual fue sometida a los ajustes emanados por parte de la Gerencia Nacional de Planeación; una vez la firma consultora remitió la versión No 2 del estatuto de presupuesto se procedió a presentar el documento proyecto al Comité de Auditoría, dando a conocer los aspectos más relevantes a través de un comparativo entre el proyecto y el estatuto vigente, el cual está aprobado mediante Acuerdo N° 002 de 1997. Posterior a la presentación del estatuto, se ajustó nuevamente el documento consolidándose la versión No 3 del mismo; esta versión se someterá a aprobación de la Junta Directiva (pendiente por confirmar).</t>
  </si>
  <si>
    <r>
      <t xml:space="preserve">Se efectuaron los ajustes solicitados por la  Dr. Maria Margarita Escobar y el Dr. German Quintero, miembros de Junta Directiva, para  posterior presentación del Estatuto de Presupuesto  en el Comité de Auditoría N° 2 del 21 de febrero de 2014, fecha en la cual fué aprobado, con el fin de proceder con la presentación a Junta Directiva.
Posteriormente, se presentó en la sesión de Junta Directiva N° 298 del 25 de febrero de 2014 quedando aprobado, por lo cual se procedio a elaborar el  Acuerdo de Junta por el cual se modifica el Sistema Presupuestal de la Entidad.
</t>
    </r>
    <r>
      <rPr>
        <b/>
        <sz val="9"/>
        <rFont val="Calibri"/>
        <family val="2"/>
        <scheme val="minor"/>
      </rPr>
      <t>Soporte: Acta N° 2 del Comité de Auditoría
                     Borrador del Acuerdo de Junta Directiva.</t>
    </r>
  </si>
  <si>
    <r>
      <t xml:space="preserve">Se aprobó por parte de la Junta Directiva la modificación del Sistema Presupuestal mediante Acuerdo No. 001 de 2014 suscrito por el Presidente y el Secretario de Junta Directiva, el día 4 de marzo de 2014.
</t>
    </r>
    <r>
      <rPr>
        <b/>
        <sz val="9"/>
        <rFont val="Calibri"/>
        <family val="2"/>
        <scheme val="minor"/>
      </rPr>
      <t>Soporte: Acuerdo de Junta No. 001 de 2014.</t>
    </r>
  </si>
  <si>
    <r>
      <t xml:space="preserve">En el mes de marzo se elaboraron las siguientes actividades: 
a) Notificación al Comité de Presidencia de la aprobación del Acuerdo N° 001 de 2014
b) Publicación del Estatuto presupuetal en la herramienta del Sistema de Gestión de Calidad.
c) Inicio del Plan de Divulgación mediante Tips enviados por el correo institucional (Somos intranet)
d) Programación de capacitaciones dirigidas a cada una de las dependencias de la Entidad.
</t>
    </r>
    <r>
      <rPr>
        <b/>
        <sz val="9"/>
        <rFont val="Calibri"/>
        <family val="2"/>
        <scheme val="minor"/>
      </rPr>
      <t>Soportes: 
Memorando de Notificación.
Pantallazó de la Publicación en Isolución
Pantallazos de los Tips de Estatuto Presupuestal enviados</t>
    </r>
  </si>
  <si>
    <t>La acción fue gestionada y culminada en el mes de abril de 2014.</t>
  </si>
  <si>
    <r>
      <t xml:space="preserve">a) Se remitió mediante memorando No 101090101 - IE 4160 del 6 de Mayo de 2014 el proyecto de Manual de Gastos a las diferentes áreas para realizaran las observaciones del caso.
b) Se recibieron observaciones y correcciones por parte de la Gerencia Jurídica, Gerencia de Contabilidad y Dirección de Recursos Humanos. Estas correcciones  fueron incluidas en el proyecto de Manual.
</t>
    </r>
    <r>
      <rPr>
        <b/>
        <sz val="9"/>
        <rFont val="Calibri"/>
        <family val="2"/>
        <scheme val="minor"/>
      </rPr>
      <t>Soportes: 
Memorando, correo electronico recordatorio y respuestas de las diferentes areas que remitieron correcciones del Manual de Gastos</t>
    </r>
  </si>
  <si>
    <r>
      <t xml:space="preserve"> La versión 0 del manual de politicas ML-PLA-02-001 "Manual de Gastos"  fue aprobado, firmado y publicado en el aplicativo Isolución el día 20 de Junio de 2014. El objeto de  este manual es identificar los gastos a imputar por cada rubro, fortaleciendo el seguimiento, evaluación y control del presupuesto de Fiduprevisora S.A., a través del establecimiento de cada uno de los conceptos con su respectiva relación presupuestal y contable.
</t>
    </r>
    <r>
      <rPr>
        <b/>
        <sz val="9"/>
        <rFont val="Calibri"/>
        <family val="2"/>
        <scheme val="minor"/>
      </rPr>
      <t xml:space="preserve">Soportes: 
Publicación  ML-PLA-02-001 en Isolución. </t>
    </r>
    <r>
      <rPr>
        <sz val="9"/>
        <rFont val="Calibri"/>
        <family val="2"/>
        <scheme val="minor"/>
      </rPr>
      <t xml:space="preserve">
</t>
    </r>
  </si>
  <si>
    <r>
      <t xml:space="preserve">Se envío memorandos a los Jefes de Dependencia solicitando la depuración de los saldos de los CRp's a su cargo, adjuntando el informe detallado de los registros presupuestales vigentes.
</t>
    </r>
    <r>
      <rPr>
        <b/>
        <sz val="10"/>
        <color theme="1"/>
        <rFont val="Calibri"/>
        <family val="2"/>
        <scheme val="minor"/>
      </rPr>
      <t>Soportes: 
Memorando para la Gerencia Administrativa
Memorando para la Gerencia de Operaciones
Memorando para la Gerencia de Riesgos
Memorando para la Gerenica de Tecnología e Información
Memorando para la Vicepresidencia Comercial y de Mercadeo
Memorando para la Vicepresidencia de Administració fiduciaria
Memorando para la Vicepresidencia Financiera
Memorando para la Vicepresidencia Fondo de Prestaciones
Memorando para la Vicepresidencia Juridica</t>
    </r>
  </si>
  <si>
    <t>Actividad culminada en el mes de Marzo de 2014.</t>
  </si>
  <si>
    <r>
      <t xml:space="preserve">Las areas enviaron memorandos de respuesta, indicando cuales CRP's permanecian vigentes o no, en caso de anulación las áreas adjuntaron Certificación.                                                        
</t>
    </r>
    <r>
      <rPr>
        <b/>
        <sz val="10"/>
        <color theme="1"/>
        <rFont val="Calibri"/>
        <family val="2"/>
        <scheme val="minor"/>
      </rPr>
      <t>Soportes: 
Memorando de la Gerencia Administrativa
Memorando de la Gerencia de operaciones
Memorando de la Gerencia de riesgos
Memorando de la Gerencia de tecnología e información
Memorando de la Vicepresidencia Comercial y de Mercadeo
Memorando de la Vicepresidencia de administración fiduciaria
Memorando de la Vicepresidencia Financiera
Memorando de la Vicepresidencia Juridica
Muestra de certificaciones para la anulación de CRP's.</t>
    </r>
  </si>
  <si>
    <r>
      <t xml:space="preserve">Se generó la base de datos de CRP's de Vigencias Anteriores que continuan con saldos vigentes al 30 de Abril de 2014.
Se efectuaron reuniones con los lideres de las áreas en las que se revisaron los CRP`s de vigencias anteriores a 2013, clasificándolos en 3 categorias según la duración del contrato y forma de pago en : 
Contratos con duración indeterminada
Certificados con cierre total ates del 31 de Agosto de 2014
Certificados con cierre total ates del 31 de Diciembre de 2014.
Adicionalmente, se establecieron compromisos de cierre de registro dentro de los plazos arriba mencionados. 
</t>
    </r>
    <r>
      <rPr>
        <b/>
        <sz val="10"/>
        <color theme="1"/>
        <rFont val="Calibri"/>
        <family val="2"/>
        <scheme val="minor"/>
      </rPr>
      <t>Soportes:
Base de datos de CRP's vigencias Anteriores con fecha 30 de abril.
Acta Rev. Vig. Anteriores Vic. Administración Fiduciaria
Acta Rev. Vig. Anteriores Ger. Nacional de Planeación
Acta Rev. Vig. Anteriores Ger. Administrativa
Acta Rev. Vig. Anteriores Presidencia y Vic. Jurídica
Acta Rev. Vig. Anteriores Gerencia de Riesgos</t>
    </r>
    <r>
      <rPr>
        <sz val="10"/>
        <color theme="1"/>
        <rFont val="Calibri"/>
        <family val="2"/>
        <scheme val="minor"/>
      </rPr>
      <t xml:space="preserve">
</t>
    </r>
  </si>
  <si>
    <t>Actividad culminada en el mes de Mayo de 2014.</t>
  </si>
  <si>
    <t>No aplica seguimiento para este periodo</t>
  </si>
  <si>
    <r>
      <t xml:space="preserve">Se envió memorando a cada una de las dependencias mediante el cual se remitió el informe de saldos de CRP's de vigencias anteriores con corte al 31 de Mayo , con el fin de obtener un pronunciamiento sobre el trámite que se debía dar a cada uno de los registros. Posteriormente se recibió respuesta de cada dependecia sobre los CRP's que deberían permanecen vigentes o no.
La Dirección de planeación procederá al análisis de cada caso, solicitando a las áreas una certificación en casos de anulación de saldos y procederá a realizar los ajustes en el aplicativo correspondiente.
</t>
    </r>
    <r>
      <rPr>
        <b/>
        <sz val="10"/>
        <color theme="1"/>
        <rFont val="Calibri"/>
        <family val="2"/>
        <scheme val="minor"/>
      </rPr>
      <t>Soportes:
Informe Saldos CRP's Vig. ant. 31 de Mayo GAD
Informe Saldos CRP's Vig. ant. 31 de Mayo G. O.
Informe Saldos CRP's Vig. ant. 31 de Mayo G. Riesgos
Informe Saldos CRP's Vig. ant. 31 de Mayo G.de Tecnologia.
Informe Saldos CRP's Vig. ant. 31 de Mayo GAGE
Informe Saldos CRP's Vig. ant. 31 de Mayo V. Comercial
Informe Saldos CRP's Vig. ant. 31 de Mayo VAF
Informe Saldos CRP's Vig. ant. 31 de Mayo V. Financiera
Informe Saldos CRP's Vig. ant. 31 de Mayo FOMAG
Informe Saldos CRP's Vig. ant. 31 de  Mayo V. Juridica.</t>
    </r>
  </si>
  <si>
    <t>La Vicepresidencia Jurídica no envía memorando respuesta, La Dirección de Planeación procederá a enviar memorando recordatorio</t>
  </si>
  <si>
    <r>
      <t xml:space="preserve">La Vicepresidencia de Administración Fiduciaria envía memorando respuesta sobre el trámite que se debe realia a los CRP's de vigencias anteriores pertenecientes a su depedencia:
Vigentes: 8 registros
Pendientes de revisión: 2 registros
</t>
    </r>
    <r>
      <rPr>
        <b/>
        <sz val="10"/>
        <color theme="1"/>
        <rFont val="Calibri"/>
        <family val="2"/>
        <scheme val="minor"/>
      </rPr>
      <t>Soporte
Memo Estado de CRPs de VAF</t>
    </r>
  </si>
  <si>
    <t>La Vicepresidencia Finaciera no envía memorando respuesta, La Dirección de Planeación procede a enviar memorando recordatorio</t>
  </si>
  <si>
    <r>
      <t xml:space="preserve">La Vicepresidencia de Fondo de Prestaciones envía memorando respuesta sobre el trámite que se debe realia a los CRP's de vigencias anteriores pertenecientes a su depedencia:
Anulación: 4 registros
Vigentes: 2 registros
</t>
    </r>
    <r>
      <rPr>
        <b/>
        <sz val="10"/>
        <color theme="1"/>
        <rFont val="Calibri"/>
        <family val="2"/>
        <scheme val="minor"/>
      </rPr>
      <t>Soporte
Memo Estado de CRPs de FOMAG</t>
    </r>
  </si>
  <si>
    <r>
      <t xml:space="preserve">La Vicepresidencia Comercial y de Mercadeo envía memorando respuesta sobre el trámite que se debe realia a los CRP's de vigencias anteriores pertenecientes a su depedencia:
Terminados: 3 registros
Vigentes: 1 registro
</t>
    </r>
    <r>
      <rPr>
        <b/>
        <sz val="10"/>
        <color theme="1"/>
        <rFont val="Calibri"/>
        <family val="2"/>
        <scheme val="minor"/>
      </rPr>
      <t>Soporte
Memo Estado de CRPs de V. Comercial</t>
    </r>
  </si>
  <si>
    <r>
      <t xml:space="preserve">La Gerencia de Tecnología envía memorando respuesta sobre el trámite que se debe realia a los CRP's de vigencias anteriores pertenecientes a su área:
Anulación: 2 registros
Vigentes: 33 registros
Pendientes de revisión con el área supervisora: 16 registros
</t>
    </r>
    <r>
      <rPr>
        <b/>
        <sz val="10"/>
        <color theme="1"/>
        <rFont val="Calibri"/>
        <family val="2"/>
        <scheme val="minor"/>
      </rPr>
      <t>Soporte
Memo Estado de CRPs de Ger. de Tecnología</t>
    </r>
  </si>
  <si>
    <t>La Gerecia Administrativa no envía memorando respuesta, La Dirección de Planeación procederá a enviar memorando recordatorio</t>
  </si>
  <si>
    <r>
      <t xml:space="preserve">La Gerencia de Contabilidad envía memorando respuesta sobre el trámite que se debe realia a los CRP's de vigencias anteriores pertenecientes a su área:
Anulación: 3 registros
Vigentes: 5 registros
</t>
    </r>
    <r>
      <rPr>
        <b/>
        <sz val="10"/>
        <color theme="1"/>
        <rFont val="Calibri"/>
        <family val="2"/>
        <scheme val="minor"/>
      </rPr>
      <t>Soporte
Memo Estado de CRPs de G.O</t>
    </r>
  </si>
  <si>
    <r>
      <t xml:space="preserve">La Gerencia de Riesgos envía memorando respuesta sobre el trámite que se debe realia a los CRP's de vigencias anteriores pertenecientes a su área:
Anulación: 3 registros
Vigentes: 2 registros
</t>
    </r>
    <r>
      <rPr>
        <b/>
        <sz val="10"/>
        <color theme="1"/>
        <rFont val="Calibri"/>
        <family val="2"/>
        <scheme val="minor"/>
      </rPr>
      <t>Soporte
Memo Estado de CRPs de G. Riesgos</t>
    </r>
  </si>
  <si>
    <t>La Gerecia Asesora de Gestión y Enlace  no envía memorando respuesta, La Dirección de Planeación procederá a enviar memorando recordatorio</t>
  </si>
  <si>
    <t>Se elaboró el primer borrador del proyecto de actualización de procedimiento de cierre presupuestal.</t>
  </si>
  <si>
    <r>
      <t xml:space="preserve">De acuerdo con el cronograma definido, se realizaron mesas de trabajo para autovalidación de riesgos de los procesos mencionados a continuación:
- AFILIACIONES
- ADMINISTRACIÓN DE SERVICIOS DE SALUD
- PRESTACIONES ECONÓMICAS
- NÓMINA DE PRESTACIONES SOCIALES
Total procesos validados en lo corrido del año: 5 de 29
</t>
    </r>
    <r>
      <rPr>
        <i/>
        <sz val="9"/>
        <color theme="1"/>
        <rFont val="Calibri"/>
        <family val="2"/>
      </rPr>
      <t xml:space="preserve">Evidencia: Formato asistencia reuniones
</t>
    </r>
    <r>
      <rPr>
        <sz val="9"/>
        <color theme="1"/>
        <rFont val="Calibri"/>
        <family val="2"/>
      </rPr>
      <t xml:space="preserve">
Nota:  es de mencionar que cuando se definió la meta de 35, se contaba con 35 procesos, a la fecha se cuenta con 29 procesos.</t>
    </r>
  </si>
  <si>
    <r>
      <t xml:space="preserve">De acuerdo con el cronograma definido, se realizaron mesas de trabajo para autovalidación de riesgos de los procesos mencionados a continuación:
- PAGOS (FOMAG / Tesorería)
- INGRESOS (Tesorería)
- INVERSIONES
Total procesos validados en lo corrido del año: 8 de 29
</t>
    </r>
    <r>
      <rPr>
        <i/>
        <sz val="9"/>
        <rFont val="Calibri"/>
        <family val="2"/>
      </rPr>
      <t>Evidencia: Formatos Asistencia Reuniones_Abril 2014</t>
    </r>
  </si>
  <si>
    <r>
      <t xml:space="preserve">De acuerdo con el cronograma definido, se realizo mesa de trabajo para autovalidación de riesgos del proceso:
- ADMINISTRACIÓN DE OTROS ACTIVOS Y PASIVOS 
Se dió inicio en el mes de mayo al proceso de autovalidación del proceso: CONTABILIDAD E IMPUESTOS, el cual continuará en el mes de junio de 2014.
Total procesos validados en lo corrido del año: 9 de 29
</t>
    </r>
    <r>
      <rPr>
        <b/>
        <i/>
        <sz val="9"/>
        <rFont val="Calibri"/>
        <family val="2"/>
      </rPr>
      <t>Evidencia: Formatos Asistencia Reuniones_Mayo 2014</t>
    </r>
  </si>
  <si>
    <r>
      <t xml:space="preserve">En el mes de marzo, se realizó la actualización de la matriz, de acuerdo con los cambios presentados en la mesa de trabajo del proceso EJECUCIÓN PRESUPUESTAL.
</t>
    </r>
    <r>
      <rPr>
        <i/>
        <sz val="9"/>
        <color theme="1"/>
        <rFont val="Calibri"/>
        <family val="2"/>
      </rPr>
      <t>Evidencia: Aplicativo CERO</t>
    </r>
  </si>
  <si>
    <r>
      <t xml:space="preserve">En el mes de abril, se realizó la actualización de la matriz, de acuerdo con los cambios presentados en las mesas de trabajo de los procesos:
- ADMINISTRACIÓN DE SERVICIOS DE SALUD
- PRESTACIONES ECONÓMICAS
- AFILIACIONES
- NÓMINA DE PRESTACIONES SOCIALES
</t>
    </r>
    <r>
      <rPr>
        <i/>
        <sz val="9"/>
        <rFont val="Calibri"/>
        <family val="2"/>
      </rPr>
      <t>Evidencia: Aplicativo CERO</t>
    </r>
  </si>
  <si>
    <r>
      <t xml:space="preserve">En el mes de mayo, se realizó la actualización de la matriz, de acuerdo con los cambios presentados en las mesas de trabajo de los procesos:
- PAGOS - Tesorería
- INGRESOS
- INVERSIONES
</t>
    </r>
    <r>
      <rPr>
        <b/>
        <i/>
        <sz val="9"/>
        <rFont val="Calibri"/>
        <family val="2"/>
      </rPr>
      <t>Evidencia: Aplicativo CERO</t>
    </r>
  </si>
  <si>
    <t>De acuerdo con el cronograma definido, para el mes de junio no se tenia programada autoevaluación de riesgos, debido a la progrmación de vacaciones del funcioanrio de Riesgo Operativo.</t>
  </si>
  <si>
    <t>cumplido en su totalidad</t>
  </si>
  <si>
    <t xml:space="preserve">A la fecha no se han llevado a cabo las capacitaciones debido a que se realizó una Modificación general a Procedimiento  de Supervisión de Contratos. No obstante se elaboró circular interna donde se dan las recomendaciones pertinentes sobre las funciones que deben realizar los supervisores.   </t>
  </si>
  <si>
    <r>
      <t>Se actualizó el formato y se encuentra publicado en Isolución FR-GAD-01-033   </t>
    </r>
    <r>
      <rPr>
        <b/>
        <sz val="8"/>
        <rFont val="Verdana"/>
        <family val="2"/>
      </rPr>
      <t xml:space="preserve">Versión: </t>
    </r>
    <r>
      <rPr>
        <sz val="8"/>
        <rFont val="Verdana"/>
        <family val="2"/>
      </rPr>
      <t>2   </t>
    </r>
    <r>
      <rPr>
        <b/>
        <sz val="8"/>
        <rFont val="Verdana"/>
        <family val="2"/>
      </rPr>
      <t xml:space="preserve">Fecha: </t>
    </r>
    <r>
      <rPr>
        <sz val="8"/>
        <rFont val="Verdana"/>
        <family val="2"/>
      </rPr>
      <t>07/Abr/2014</t>
    </r>
  </si>
  <si>
    <t>Se eleboró la modificación al procedimiento de supervisión de contratos de empresa y a la fecha se encuentra para revisión y aprobación.</t>
  </si>
  <si>
    <t>De acuerdo a la respuesta dada por la Gerencia de Técnologia de Información mediante memorando IE-48880 de fecha 15 de mayo ,  donde se informa del avance de la iniciativa de doble pantalla que  se encuentra proceso de publicación a invitación privada , cuyo  cronograma propuesto comprende 40 días, por lo anterior se procedió  a solicitar prorroga  hasta julio de 2014 de la inciativa ya que dependendemos de la licitación</t>
  </si>
  <si>
    <t>PLAN DE MEJORAMIENTO VIGENCIA 2013 AUDITORIA ESPECIAL A ESTADOS FINANCIEROS</t>
  </si>
  <si>
    <t xml:space="preserve">Mayo: En el mes de mayo se realizó entrevista a dos (2) ingenieros químicos, explicándoles la labor a contratar. Una vez terminadas las entrevista los ingenieros quedaron atentos a remitir la propuesta.
En el mes de mayo de 2014, no convocó Comité de Supervisión del Patrimonio Autónomo de Remanentes Luis Carlos Galán Sarmiento,
</t>
  </si>
  <si>
    <t xml:space="preserve">Junio: En Comité de Supervisión del Patrimonio Autónomo de Remanentes Luis Carlos Galán Sarmiento se aprobo la contratación del lngeniero Químico Farmaceutico  Oscar Avendaño, razón por la cual el 27 de junio de 2014 se radico ante la Vicepresidencia Juridica - Jefatura de Contratos de Fiduprevisora el total de la documentación para proceder con la contratación del Ingeniero que debe iniciar en el mes de julio de 2014 con la Clasifiación, Identificación y valoración de los elementos medico quirurgicos encontrados por fuera del inventario de la ESE.
</t>
  </si>
  <si>
    <t>Enero: 
Se obtuvo el avaluo de los muebles de la UH Victor Cardenas Jaramillo, Santa Maria del Rosario y Leon XIII
Se anexa soporte
Se solicita el cierre del hallazgo, debido a su cumpliento</t>
  </si>
  <si>
    <t>Septiembre: El día 27 de septiembre de 2013, el apoderado general del proceso liquidatorio del la E.S.E Rafael Uribe Uribe radico ante esta Sociedad Fiduciaria el informe de venta de activos de la ESE.
Noviembre:
El día 27 de septiembre de 2013, el apoderado general del proceso liquidatorio del la E.S.E Rafael Uribe Uribe radico ante esta Sociedad Fiduciaria el informe de venta de activos de la ESE.
Diciembre: 
El día 27 de septiembre de 2013, el apoderado general del proceso liquidatorio del la E.S.E Rafael Uribe Uribe radico ante esta Sociedad Fiduciaria el informe de venta de activos de la ESE.</t>
  </si>
  <si>
    <t xml:space="preserve">Octubre:  Se solicita hacer el cierre del hallazgo dado que en ya se establecio entre la Gerencia Juridica y la Gerencia de Liquidaciones y Remanentes de Fiduprevisora incluir dentro de los poderes generales a los apoderados de las liquidaciones, la obligación de cumplir estrictamente con la normatividad vigente en la realización de los activos de la entidad en liquidación.
Durante el periodo del periodo del plan de mejoramiento se dio aplicación de la politica en los casos en que se inició el un proceso liquidatorio.
Se continuara infomrando sobre el cumplimiento de esta politica
</t>
  </si>
  <si>
    <t xml:space="preserve">Octubre:  En el mes de Octubre de 2013, se efectuó reunión con una funcionaria de la Oficina de Calidad, en donde se informó el motivo de la actualización del manual y se modificó la redacción de la pólitica que se incluirá. Por otra parte, la Unidad de Riesgo Operativo, solicitó la validación  y aprobación del mismo.
Noviembre: Se efectuaron los ajustes solicitados por la Unidad de Riesgos Operativos, cambios que fueron validados por dicha área y se instruyó continuar con el trámite de aprobación y divulgación.
Diciembre: El día 24 de Diciembre de 2013, fue aprobado y prublicado la modificación al manual de  procedimientos. 
Anexo manual de procedimientos
</t>
  </si>
  <si>
    <t xml:space="preserve">Octubre:  En el mes de Octubre de 2013, se efectuó comparación de los elementos comercializados, evidenciandose que el valor de venta no corresponde al 100% del valor comercial, sino el valor minimo de venta establecido por el Liquidador. Se encuentra pendiente la comparación de los elementos de una consignación por valor de $327,753
según inventario de la misma, fueron relacionados como "No aparece". Se solicita hacer el cierre del hallazgo dado que se  realizo verificación del del inventario y se presentaron dos informes uno en septiembre y otro en octubre.
Sin embargo, se continuara indagando sobre las diferencias contenidas en los inventarios
Diciembre: Se solicita hacer el cierre del hallazgo, teniendo en cuenta que la actividad se cumplió en el mes de Agosto de 2013.
</t>
  </si>
  <si>
    <t>El día 14 de Agosto de 2013, la Compañía de Seguros Seguros del Estado, contestó la solicitud de reclamación negando el pago. 
Se solicita hacer el cierre del hallazgo, teniendo en cuenta que la actividad se cumplió en el mes de Agosto de 2013.
Diciembre: Se solicita hacer el cierre del hallazgo, teniendo en cuenta que la actividad se cumplió en el mes de Agosto de 2013.</t>
  </si>
  <si>
    <t>Septiembre:  El día 27 de septiembre de 2013, el apoderado general del proceso liquidatorio del la E.S.E Rafael Uribe Uribe radico ante esta Sociedad Fiduciaria el informe de venta de activos de la ESE.
Diciembre: 
El día 27 de septiembre de 2013, el apoderado general del proceso liquidatorio del la E.S.E Rafael Uribe Uribe radico ante esta Sociedad Fiduciaria el informe de venta de activos de la ESE.</t>
  </si>
  <si>
    <t xml:space="preserve">Octubre: se obtuvó los avalúos en septiembre de los Centros de Atención Ambulatoria Costa de Oro, Occidente, Apartado y Rio Negro.
Noviembre:
Se remite en abalo de C.A.A. del Comercio, se adjunta a la repsuesta dada en el mes de nobiembre de 2013, se solicita hacer el cierre del hallazgo dado que ya se cuenta con al totalidad de los avaluos
Anexo Avaluo
Diciembre: 
La totalidad de los avalúos se remtiireron en el mes de noviembre </t>
  </si>
  <si>
    <t>El día 14 de Agosto de 2013, la Compañía de Seguros Seguros del Estado, contestó la solicitud de reclamación negando el pago.</t>
  </si>
  <si>
    <t>Se solicita hacer el cierre del hallazgo, teniendo en cuenta que la actividad se cumplió en el mes de Agosto de 2013.</t>
  </si>
  <si>
    <t>Diciembre: Se solicita hacer el cierre del hallazgo, teniendo en cuenta que la actividad se cumplió en el mes de Agosto de 2013.</t>
  </si>
  <si>
    <t xml:space="preserve">Enero: </t>
  </si>
  <si>
    <t xml:space="preserve">Octubre:  El día 31 de Octubre de 2013, se presentó en sesión de Comité de Supervisión las gestiones adelantadas por el PAR, respecto de la consolidación de los inventarios.
</t>
  </si>
  <si>
    <t>Noviembre: El día 29 de Noviembre  de 2013, se presentó en sesión de Comité de Supervisión las gestiones adelantadas por el PAR, respecto de la consolidación de los inventarios.</t>
  </si>
  <si>
    <t>Diciembre: El día 18 de Diciembre de 2013, se llevó a cabo Comité de Supervisión en el cual se manifestó que  el Patrimonio Autónomo de Remanentes realizó reunión con el Asesor Legal de Fiduprevisora, exponiendo la gestión adelantada durante estos meses en el proceso de conciliación entre los distintos inventarios, donde se consideró la posibilidad de verificar una serie de elementos adicionales que el excontratista Luis Carlos Bermudez reporta como incluidos en el  inventario final presentado por el mismo y que no encontró en el listado de elementos que entregó el liquidador de la extinta ESE, razón por la cual, se solicitó al Comité de Supervisión en virtud del Contrato de Fiducia Mercantil 3-1-0410, la posibilidad de contratar un profesional especializado en el tema, con el fin de avaluar los elementos adicionales reportados por el señor Luis Carlos Bermudez. Sobre el particular, el Comité de Supervisión en consideración a la información suministrada por el Patrimonio Autónomo de Remanentes autorizó efectuar la contratación de un profesional con experiencia en el manejo de elementos  medico quirúrgicos para efectos de efectuar el avalúo de los mismos, teniendo en cuenta la fecha de entrega de los elementos a la Contratista. 
Anexo Acta</t>
  </si>
  <si>
    <t>Septiembre: El día 27 de septiembre de 2013, el apoderado general del proceso liquidatorio del la E.S.E Rafael Uribe Uribe radico ante esta Sociedad Fiduciaria el informe de venta de activos de la ESE.</t>
  </si>
  <si>
    <t>Noviembre:
El día 27 de septiembre de 2013, el apoderado general del proceso liquidatorio del la E.S.E Rafael Uribe Uribe radico ante esta Sociedad Fiduciaria el informe de venta de activos de la ESE.</t>
  </si>
  <si>
    <r>
      <t>Diciembre: 
E</t>
    </r>
    <r>
      <rPr>
        <sz val="10"/>
        <rFont val="Calibri"/>
        <family val="2"/>
      </rPr>
      <t>l día 27 de septiembre de 2013, el apoderado general del proceso liquidatorio del la E.S.E Rafael Uribe Uribe radico ante esta Sociedad Fiduciaria el informe de venta de activos de la ESE.</t>
    </r>
  </si>
  <si>
    <t xml:space="preserve">Octubre:  En el mes de septiembre se obtuvo los bienes muebles e inmuebles vendidos de las UH Víctor Cárdenas Jaramillo, Santa María del Rosario y León XIII
</t>
  </si>
  <si>
    <t xml:space="preserve">Noviembre: 
</t>
  </si>
  <si>
    <t xml:space="preserve">Diciembre: </t>
  </si>
  <si>
    <t>Noviembre:</t>
  </si>
  <si>
    <t>Septiembre:  El día 27 de septiembre de 2013, el apoderado general del proceso liquidatorio del la E.S.E Rafael Uribe Uribe radico ante esta Sociedad Fiduciaria el informe de venta de activos de la ESE.</t>
  </si>
  <si>
    <t>Diciembre: 
El día 27 de septiembre de 2013, el apoderado general del proceso liquidatorio del la E.S.E Rafael Uribe Uribe radico ante esta Sociedad Fiduciaria el informe de venta de activos de la ESE.</t>
  </si>
  <si>
    <t>Octubre: se obtuvó los avalúos en septiembre de los Centros de Atención Ambulatoria Costa de Oro, Occidente, Apartado y Rio Negro.</t>
  </si>
  <si>
    <t>Noviembre:
Se remite en abalo de C.A.A. del Comercio, se adjunta a la repsuesta dada en el mes de nobiembre de 2013, se solicita hacer el cierre del hallazgo dado que ya se cuenta con al totalidad de los avaluos
Anexo Avaluo</t>
  </si>
  <si>
    <t xml:space="preserve">Diciembre: 
La totalidad de los avalúos se remtiireron en el mes de noviembre </t>
  </si>
  <si>
    <t xml:space="preserve">Octubre: En el mes de septiembre se llevo a cabo el poder del Dr. Jose David Morales Villa quien es el apoderado general de la liquidación de la ESE San Francisco Javier de Margarita Bolívar, Liquidación la cual inició el pasado 19 de septiembre de 2013, para lo cual en la minuta del poder en la clausula cuarta literal F y en el contrato en la Clausula 4 numeral 6, se incluyo  la obligación de cumplir estrictamente con la normatividad vigente de los activos de la entidad. </t>
  </si>
  <si>
    <t>Noviembre: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Anexo Poderes</t>
  </si>
  <si>
    <t xml:space="preserve">Diciembre: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</si>
  <si>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 xml:space="preserve">Octubre:  A la fecha no se ha presentado la oportunidad de realizar un poder o contrato con el cual se pueda aplicar la acción de mejora
</t>
  </si>
  <si>
    <t>Noviembre: A la fecha no se ha presentado la oportunidad de realizar un poder o contrato con el cual se pueda aplicar la acción de mejora</t>
  </si>
  <si>
    <t>Diciembre: A la fecha no se ha presentado la oportunidad de realizar un poder o contrato con el cual se pueda aplicar la acción de mejora</t>
  </si>
  <si>
    <t xml:space="preserve">Octubre:  Se obtuvó soportes de venta de vehículos
</t>
  </si>
  <si>
    <t>Noviembre: en el mes de octubre obtuvó soportes de venta de vehículos</t>
  </si>
  <si>
    <t>Diciembre: 
se remiten los sportes de venta de los vehiculos de la ESE Rafael Uribe Uribe
Anexo Soportes</t>
  </si>
  <si>
    <t>Enero:
Se obtuvo los avalúos de los vehiculos de la UH León XIII y Victor Cardenas Jaramillo.
Con relación a la UH Santa Maria del Rosario no tenia vehículos a su cargo.
Se solicita el cierrre del hallazgo
Se anexa soporte</t>
  </si>
  <si>
    <t>Febrero: EL Misniterio de Salud y Protección Social informa que solo se encuentra dentro de los avaluos de vehículo solo se encuentra el del CAA de Apartadó, los restantes no tiene vehículos.
Se remite correo electrónico de Min Salud</t>
  </si>
  <si>
    <t>Octubre El día 26 de septiembre de 2013, la apoderada general del proceso liquidatorio del la E.S.E Francisco de Paula Santander remitió vía correo electrónico ante esta Sociedad Fiduciaria el informe de venta de activos de la ESE</t>
  </si>
  <si>
    <t>Noviembre: El día 26 de septiembre de 2013, la apoderada general del proceso liquidatorio del la E.S.E Francisco de Paula Santander remitió vía correo electrónico ante esta Sociedad Fiduciaria el informe de venta de activos de la ESE</t>
  </si>
  <si>
    <t>Diciembre: 
 El día 26 de septiembre de 2013, la apoderada general del proceso liquidatorio del la E.S.E Francisco de Paula Santander remitió vía correo electrónico ante esta Sociedad Fiduciaria el informe de venta de activos de la ESE</t>
  </si>
  <si>
    <t>Enero:</t>
  </si>
  <si>
    <t xml:space="preserve">Octubre: En el mes de septiembre se llevo a cabo el poder del Dr. Jose David Morales Villa quien es el apoderado general de la liquidación de la ESE San Francisco Javier de Margarita Bolívar, Liquidación la cual inició el pasado 19 de septiembre de 2013, para lo cual en la minuta del poder en la clausula cuarta literal F y en el contrato en la Clausula 4 numeral 6, se incluyo  la obligación de cumplir estrictamente con la normatividad vigente de los activos de la entidad. 
Noviembre: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Anexo Poderes
Diciembre: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</si>
  <si>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 xml:space="preserve">
Octubre:  Se obtuvó avalúo de las Unidades Hospitalarias Clinica de Cúcuta y Clinica Comuneros</t>
  </si>
  <si>
    <t>Noviembre: Se obtuvó avalúo de las Unidades Hospitalarias Clinica de Cúcuta y Clinica Comuneros</t>
  </si>
  <si>
    <t>Diciembre: 
Se obtuvó avalúo de las Unidades Hospitalarias Clinica de Cúcuta y Clinica Comuneros</t>
  </si>
  <si>
    <t xml:space="preserve">Octubre:  A la fecha no se ha presentado la oportunidad de realizar un poder o contrato con el cual se pueda aplicar la acción de mejora
Noviembre: A la fecha no se ha presentado la oportunidad de realizar un poder o contrato con el cual se pueda aplicar la acción de mejora
Diciembre: A la fecha no se ha presentado la oportunidad de realizar un poder o contrato con el cual se pueda aplicar la acción de mejora
</t>
  </si>
  <si>
    <t xml:space="preserve">Octubre:  Se llevó a cabo el poder del Dr. Jose David Morales Villa quien es el apoderado general de la liquidación de la ESE San Francisco Javier de Margarita Bolívar, Liquidación la cual inició el pasado 19 de septiembre de 2013, para lo cual en la minuta del poder en la clausula cuarta literal F y en el contrato en la Clausula 4 numeral 6, se incluyo  la obligación de cumplir estrictamente con la normatividad vigente de los activos de la entidad.
</t>
  </si>
  <si>
    <t xml:space="preserve">Diciembre: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</si>
  <si>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 xml:space="preserve">Octubre:  Se obtuvó soportes de venta de vehículos
Noviembre: en el mes de octubre obtuvó soportes de venta de vehículos
Diciembre: se remiten los sportes de venta de los vehiculos de la ESE Rafael Uribe Uribe
Anexo Soportes
Enero:Se obtuvo los avalúos de los vehiculos de la UH León XIII y Victor Cardenas Jaramillo.
Con relación a la UH Santa Maria del Rosario no tenia vehículos a su cargo.
Se solicita el cierrre del hallazgo
Marzo: Se remiten el valuos de los vehículos del CAA de Apartado
Se solicita el cierrre del hallazgo
Se anexa soporte
Febrero: EL Misniterio de Salud y Protección Social informa que solo se encuentra dentro de los avaluos de vehículo solo se encuentra el del CAA de Apartadó, los restantes no tiene vehículos. Se remite correo electrónico de Min Salud
Se anexa soporte
</t>
  </si>
  <si>
    <t xml:space="preserve">
Octubre:  El día 26 de septiembre de 2013, la apoderada general del proceso liquidatorio del la E.S.E Francisco de Paula Santander remitió vía correo electrónico ante esta Sociedad Fiduciaria el informe de venta de activos de la ESE</t>
  </si>
  <si>
    <t xml:space="preserve">Octubre:  En el mes de septiembre se relacionaron los avaluos de Centro de Atención Ambulatoria Bucarica, Girón, Santa Ana De Ocaña
y Pamplona.
</t>
  </si>
  <si>
    <t xml:space="preserve">Noviembre: En el mes de septiembre se relacionaron los avaluos de Centro de Atención Ambulatoria Bucarica, Girón, Santa Ana De Ocaña
y Pamplona.
</t>
  </si>
  <si>
    <t>Diciembre: 
En el mes de septiembre se relacionaron los avaluos de Centro de Atención Ambulatoria Bucarica, Girón, Santa Ana De Ocaña
y Pamplona.</t>
  </si>
  <si>
    <t xml:space="preserve">Octubre:  Se adjunta los soportes de venta de los activos encontrados por parte de esta Sociedad Fiduciaria en los cuales se relaciona: 
A. CAA Santa Ana de Ocaña se encontró, oferta de compra de los bienes muebles – CORRES 12647, formato de oferta de compra de bienes muebles, factura de venta No. UHIC 3030076, Recibo No. NC 4490, y comprobante de consignación, documentos en los cuales se refleja el valor de la venta por $20.000.000.oo a la Sociedad Inversiones y Negocios Ltda
B. CAA Pamplona, remitimos formato de oferta comercial para compra de bienes muebles CORRES-244, recibo No. NC 4283, No. NC 4284, No. NC 4153, recibo de consignación  y acta de entrega al señor José Fernando Torres Hernández, comprador de dichos bienes por valor de $20.000.000,00
E. Ventas al menudeo (Sede Administrativa, insumos médico quirúrgico sede administrativa, consumo Sede Administrativa), con su respectiva consignación, recibo de caja y en algunos casos oferta de la venta; igualmente se remiten los citados documentos para el CAA, Girón, CAA Bucaramanga y CAA San Gil, por valor de $154.665.794.oo.
F. Vehículos, nos permitimos remitir comprobante de consignación por valor de $900.000 de la venta del vehículo de placas OSJ- 617, modelo 1981 a la señora Yolima Reyes Sánchez y por la venta del campero de placas OSA428 a la señora Sandra Prettel Vanegas, remitimos el formato de oferta comercial para compra de bienes muebles CORRES – 00100 en el cual se encuentra dentro de los bienes de la venta el citado vehículo, recibo No. NC 4150 y factura de venta No. UHIC 30229924.
</t>
  </si>
  <si>
    <t xml:space="preserve">Noviembre: se adjuntan los soportes de los activos por parte de esta Sociedad Fiduciaria en los cuales se relaciona:
B. UH Comuneros se remite factura de venta No. UHIC 3029892 por valor de $3.829.361.100 a favor de los Comuneros Hospital Universitario de Bucaramanga  por concepto de venta de muebles y vehículos de la U.H Comuneros según certificación expedida por la Sociedad Colombiana de Avaluadores; comprobante de contabilidad No. CI-NC-4093 en el cual se refleja el saldo final por concepto de consignación de venta de viene muebles pro valor de $3.596.009.836; nota contable No. 004 por valor de $137.600.000 por ajuste de Factura  No. UHIC 3029892 y certificación de la Sociedad Colombiana de Avaluadores en los cuales consolidan el valor de los bienes muebles y vehículos de la UH Comuneros.
C. CAA Bucarica, nos permitimos remitir recibo No. NC 3897 por valor de $324.751.777 por el anticipo del 20% de la venta de bienes inmuebles y muebles con su respectiva consignación,  comunicación LIQ – 9850 en la cual la ESE Francisco de Paula Santander en Liquidación en la cual informan a la Representante Legal de Salud Total que a la fecha se encuentran cancelados los bienes muebles del CAA Bucarica por valor de $148.848.230 y fueron respectivamente entregados mediante acta de entrega No. 2. (se anexa)
F. Con relación a los vehículos vendidos a los Comuneros Hospital Universitario de Bucaramanga, informamos que dentro de los soportes de venta de bienes muebles de UH Comuneros relacionados en el literal B de la presente comunicación se encuentra los soportes de pago de los vehículos de la Unidad Hospitalaria.
</t>
  </si>
  <si>
    <t>Diciembre: se adjuntan los soportes de los activos por parte de esta Sociedad Fiduciaria en los cuales se relaciona:
F. Certificación No. 7 expedida por la Coordinadora de Comercialización de Venta de Activos de la ESE Francisco de Paula Santander en liquidación, en la cual manifiesta que la venta de los vehículos de la UH Cúcuta a la Universidad de Pamplona – Gobernación de Norte de Santander se encuentra incluida dentro de la venta de bienes muebles, valor que se refleja en la certificación No. 6 citada en el numeral 1 de la presenta comunicación; certificaciones las cuales se anexan a la presente comunicación.</t>
  </si>
  <si>
    <t xml:space="preserve">Octubre:  Se remite promesa de compraventa 
</t>
  </si>
  <si>
    <t xml:space="preserve">Noviembre: 
 Se remite promesa de compraventa </t>
  </si>
  <si>
    <t xml:space="preserve">Diciembre: 
 Se remite promesa de compraventa </t>
  </si>
  <si>
    <t>En el mes de abril de 2014  se recibió de parte de la vicepresidencia Jurídica el documento de ratificación de transferencia de dominio (anexo), mediante el cual se puede ratificar el consentimiento del Fondo para realizar la transferencia de dominio de los bienes entregados materialmente a las entidades en 2013.  Teniendo en cuenta el citado documento, se procederá a solicitar a la gerencia de Contabilidad efectuar el respectivo registro contable</t>
  </si>
  <si>
    <t>En el mes de mayo de 2014, se procedió a elaborar el borrador del formato de informe de bienes entregados a las entidades territoriales, el cual permitirá efectuar un adecuado manejo y control de los activos del FNGRD. Dicho formato proporcionará información acerca del estado y ubicación de cada uno de los bienes entregados a las entidades del Sistema de gestión del Riesgo de Desastres, entre otros datos.</t>
  </si>
  <si>
    <t>En el mes de junio de 2014, se procedió a solicitar a la Oficina de contratos del FNGRD la elaboración y envío del procedimiento de entrega de los bienes adquiridos por el FNGRD. Estamos a la espera de la repuesta porparte de Jurídica</t>
  </si>
  <si>
    <t>Se hizo el cuarto envío de comunicaciones a las entidades solicitando el envío de los soportes de la ejecución de los recursos girados por el Fondo Nacional de Gestión del Riesgo de Desastres (Adjuntamos modelo de comunicación)</t>
  </si>
  <si>
    <t>Se hizo el quinto envío de comunicaciones a las entidades solicitando el envío de los soportes de la ejecución de los recursos girados por el Fondo Nacional de Gestión del Riesgo de Desastres (Adjuntamos modelo de comunicación)</t>
  </si>
  <si>
    <t>Se hizo el sexto envío de comunicaciones a las entidades solicitando el envío de los soportes de la ejecución de los recursos girados por el Fondo Nacional de Gestión del Riesgo de Desastres (Adjuntamos modelo de comunicación)</t>
  </si>
  <si>
    <t>Por tratarse de comunicaciones trimestrales, en el mes de mayo, no se enviaron cartas a las Contralorias, informando el estado de la ejecución de los recursos girados por el Fondo Nacional de Gestión del Riesgo de Desastres, actividad que se realizó el mes pasado. El próximo envío se hará en el mes de julio, con corte a junio de 2014.</t>
  </si>
  <si>
    <t>Por tratarse de comunicaciones trimestrales, en el mes de junio, no se enviaron cartas a las Contralorias, informando el estado de la ejecución de los recursos girados por el Fondo Nacional de Gestión del Riesgo de Desastres, actividad que se realizó el mes pasado. El próximo envío se hará en el mes de julio, con corte a junio de 2014.</t>
  </si>
  <si>
    <t xml:space="preserve">Durante el mes de abril de 2014 no se efectuaron visitas a entidades con saldos pendientes por legalizar de recursos girados por el FNGRD </t>
  </si>
  <si>
    <t xml:space="preserve">Durante el mes de mayo de 2014 no se efectuaron visitas a entidades con saldos pendientes por legalizar de recursos girados por el FNGRD </t>
  </si>
  <si>
    <t xml:space="preserve">Durante el mes de junio de 2014 no se efectuaron visitas a entidades con saldos pendientes por legalizar de recursos girados por el FNGRD </t>
  </si>
  <si>
    <r>
      <t>Se hizo el</t>
    </r>
    <r>
      <rPr>
        <sz val="9"/>
        <color theme="5"/>
        <rFont val="Calibri"/>
        <family val="2"/>
        <scheme val="minor"/>
      </rPr>
      <t xml:space="preserve"> primer </t>
    </r>
    <r>
      <rPr>
        <sz val="9"/>
        <rFont val="Calibri"/>
        <family val="2"/>
        <scheme val="minor"/>
      </rPr>
      <t xml:space="preserve"> envío de comunicaciones a las Contralorias, informando el estado de la ejecución de los recursos girados por el Fondo Nacional de Gestión del Riesgo de Desastres (Adjuntamos modelo de comunicación)</t>
    </r>
  </si>
  <si>
    <t>En plazo</t>
  </si>
  <si>
    <t>En el mes de mayo de 2014l, el  contratista remitió el informe final (anexo), el cual luego de la revisión efectuada fue devuleto con algunas observaciones por parte de la supervisora del contrato (Adjunto mail) A la fceha el contratista se encuentra haciendo los ajustes a que haya lugar.</t>
  </si>
  <si>
    <t>En el mes de junio de 2014, el  contratista remitió el informe final  de gestión corregido (anexo), el cual había sido devuelto en el mes de mayo de 2014. Dicho informe se encuentra siendo revisado en conjunto con la supervisora del contrato.</t>
  </si>
  <si>
    <t>solicitar prorroga ya que que el linforme emitido por el contratista no se ajusta a los requerimietnos de la entidad</t>
  </si>
  <si>
    <t>En el mes de abril  de 2014, el Banco Agrario reintegró a la cuenta del FNGRD abierta en el mismo banco el valor de $66.000.000, correspondiente a los 44 giros girados erroneamente. (Adjunto carta de aprobación de la regional del Banco Agrario)</t>
  </si>
  <si>
    <t>Se cumplió con el objetivo planteado en el plan de acción el cual consistía en Gestionar ante el Banco Agrario el reintegro de los recursos, los cuales fueron reintegrados en el mes de abril de 2014.</t>
  </si>
  <si>
    <t>En el mes de febrero de 2014 el Gerente del Fondo Nacional de Gestion del Riesgo de Desastres, remitió el plan de mejoramiento solicitado (anexo archivo en excel) . Por otro lado, si bien el Director de la Unidad Nacional para la Gestion del Riesgo de Desastre, y como consecuencia de las reiteraciones efectuadas por Fiduprevisora el 6 de mayo de 2014, se adelantó una reunión en la UNGRD, a la que asistieron los responsables del proceso y la oficina de control interno, la cual tuvo como propósito analizar las acciones a adelantar para definir el plan de acción. Con base en el resultado de la reunión, la UNGRD enviará el plan para el presente hallazgo en el mes de junio de 2014.</t>
  </si>
  <si>
    <t>Desde el mes de febrero de 2014 el Gerente del Fondo Nacional de Gestion del Riesgo de Desastres, remitió el plan de mejoramiento solicitado (anexo archivo en excel) . De la misma manera, y como resultado de reunión efectuada el 6 de mayo de 2014, en las instalaciones de la  UNGRD, a la que asistieron los responsables del proceso y la oficina de control interno, la UNGRD envió el plan para el presente hallazgo en el mes de junio de 2014. (Adjuntamos copia de la comunicación)</t>
  </si>
  <si>
    <t xml:space="preserve">El 7 de enero de 2014 se produjo el cierre de interventoría, luego de lo cual el Consorcio recibió la matriz de cumplimiento contractual de diciembre de 2013 sobre la cual se realizó el respectivo plan de mejoramiento. </t>
  </si>
  <si>
    <t xml:space="preserve">El 7 de enero de 2014 se produjo el cierre de interventoría de diciembre de 2013, previo a lo cual se realizaron las respectivas reuniones de precierre financiero, de sistemas y con las subcuentas de compensación, MYT, Solidaridad y ECAT. </t>
  </si>
  <si>
    <t xml:space="preserve">Se anexa el plan de mejoramiento como resultado de la matriz de cumplimiento contractual </t>
  </si>
  <si>
    <t>Se espera el acta del final del proceso de empalme con Fidufosyga, luego de la mesa de trabajo llevada a cabo el 3 de febrero de 2013. Se reiterará la solicitud en el mes de marzo de 2014.</t>
  </si>
  <si>
    <t>Mediante documento del 28 de marzo de 2014 se realizó cierre de temáticas que en consideración del Consorcio SAYP 2011 se encontraban pendientes por parte del consorcio Fidufosyga 2005 en desarrollo del proceso de empalme. Anexo 7</t>
  </si>
  <si>
    <t xml:space="preserve">Se realizaron las actividades proyectadas en el plan de mejormiento contable con un cumplimiento al 100%. Mediante cuadro comparativo de saldos al 31 de enero de 2014 se observa una depuración de cuentas por cobrar en el 94% y de las cuentas por pagar en el 95% de los saldos reportados por la CGR al 31 de diciembre de 2012. La depuración de las partidas restantes dependen de factores ajenos al Consorcio o al cumplimiento de terminos legales. En Febrero se depuraron acreedores de la Subcuenta ECAT por $2.143 millones por el vencimiento de 6 meses en cunplimiento del artículo 115 del decreto Ley 019 de 2012.   </t>
  </si>
  <si>
    <t>Al cierre de la contabilidad de febrero/2014 se compararon  los saldos vencidos al 31 de diciembre de 2012, con los saldos de la visita de la Contraloría, estableciéndose una depuración del 94% de los deudores y del 99,6% de los Acreedores. Anexo 9
Si bien la gestión del Consorcio para la depuración de saldos se realizó al 100% y terminó en enero de 2014, existen saldos que aparecen con vigencia del 2012 y años anteriores por situaciones no imputables a la gestión del Consorcio, sino que están sujetos a factores  externos o entes externos, como son los de la liquidación del contrato Fiduciario del Minsalud con Fidufosyga, pagos indebidos que están siendo objeto de cobro mediante Autos generados en el año 2014  por la Supersalud  o la aprobación por parte del Minsalud de las ordenaciones para el pago de facturas de comisiones de Fidufosyga, entre otros.</t>
  </si>
  <si>
    <t>Al cierre de la contabilidad de marzo/2014 se compararon  los saldos vencidos al 31 de diciembre de 2012, (objeto del hallazgo) con los saldos de la visita de la Contraloría, estableciéndose una depuración del 94% de los deudores y del 99,6% de los Acreedores. Anexo 9.
Si bien la gestión del Consorcio para la depuración de saldos se realizó al 100% y terminó en enero de 2014, los saldos que persisten con vigencia del 2012 y años anteriores, se presentan por situaciones no imputables a la gestión del Consorcio, toda vez que estan incluidos en el acta de liquidación del Consorcio FIDUFOSYGA, ( comisiones - restitución de recursos) , y partidas sujetas a restitución de recursos las cuales estan contempladas dentro de los  Autos generados en el año 2014  por la Superintendencia Nacional de Salud</t>
  </si>
  <si>
    <t>Al cierre de la contabilidad de Junio/2014 se compararon  los saldos vencidos al 31 de diciembre de 2012, (objeto del hallazgo) con los saldos de la visita de la Contraloría, estableciéndose una depuración del 95% de los deudores y del 99,6% de los Acreedores. Anexo 1.
La gestión del Consorcio para la depuración de saldos se realizó al 100% y terminó en enero de 2014, los saldos que persisten con vigencia del 2012 y años anteriores, se presentan por situaciones no imputables a la gestión del Consorcio SAYP. El Ministerio de salud y protección Social aún no ha impartido instrucciones para realizar los registros contables respectivos y depurar el balance de  saldos acreedores por $10.188.626.076 y saldos deudores por $25.800.201.961 
En mayo de 2014 de 2014 se celebró el Comite de Sostenibilidad Contable en el cual se recomendó el retiro de acreencias por $356,3 millones del año 2008, el cual se confirmó en Junio 24 de 2014 mediante resolución 00089. el retiro se realizó con fecha julio 1 de 2014.</t>
  </si>
  <si>
    <t xml:space="preserve">Se encuentra en desarrollo el tiquete SD1227798  hay 5 casos de uso en aprobación por el MSPS  anexo 12   se recibio respuesta del MSPS en el que menciona que le estan haciendo seguimiento a la respuesta que debe entregar la superfinanciera para definir campo en la estructura del desarrollo de la liquidación MUI SOAT FONSAT </t>
  </si>
  <si>
    <t>El dia 12 de junio se realizó reunión de socialización entre el MSPS, todas las aseguradores FASECOLDA y el Consorcio SAYP para dar a conocer la estructura del liquidador, en la presentación surgieron tres cambios autorizados por el Ministerio, y  se identifican con eliminación de la novedad (cambio de vigencia, inclusión de la novedad reactivacion o rehabilitacion y tercero para darle a las aseguradores la posibilidad de tener un liquidador que permita programar el pago con anticipacion, cumpliendo la normatividad.  Como para esto hay que medir el esfuerzo técnico se realizó una reunión con INDRA y se informó que era un  control de cambios del tiquete SD 1355817, por lo que fue necesario hacer una programación de casos de uso para identificar cuales casos seguían igual, cuales sufrían ajustes y cuales se eliminaban; igualmente el MSPS citó reunion extraordinaria el jueves de 26 de junio. Se adjunta ayuda de memoria del 12 de junio, el control de cambios y las Reglas del sistema estructura de Polizas definidas en la reunión del 12-06-2014.  Anexo  2.</t>
  </si>
  <si>
    <t>En el informe de gestión del mes de enero de 2014 remitido el 17 de febrero de 2014 al Ministerio de Salud y Protección Social y a la Firma interventora Jahv Mcgregor se remitió la gestión realizada por el Consorcio en cuanto a restituciones de conformidad con el decreto 971 de 2011 en la Liquidación mensual de Afiliados</t>
  </si>
  <si>
    <t xml:space="preserve">En el mes de Junio/14  se consolidó el resultado de las siguientes auditorias de Presuntos Repetidos, BDEX l y las auditorias complementos a las Fases I, II y III, las cuales se soportan en archivo en excel Anexo 3.
Luego de la comunicación de las auditorias llevadas a cabo en mayo, se programaron reuniones con las EPS para finales de junio y julio, de cuyo resultado se generará el respectivo informe. </t>
  </si>
  <si>
    <t xml:space="preserve">En el informe de gestión del mes de enero de 2014 remitido el 17 de febrero de 2014 al Ministerio de Salud y Protección Social y a la Firma interventora Jahv Mcgregor se remitió la gestión realizada por el Consorcio en cuanto a restituciones de conformidad con el decreto 4023 de 2011 </t>
  </si>
  <si>
    <t>Mediante comunicación CMP-1320-14 se le informó a la firma interventora Jahv Mcgregor la gestión adelantada en relación con la restitución de recursos por presuntas apropiaciones indebidas de acuerdo con lo estipulado en el Decreto Ley 1281 de 2022 y la resolución 3361 de 2013</t>
  </si>
  <si>
    <t>Remitimos informe de restitución de recursos de auditorias I,II y III y el informe de restitucion a mayo 2014. Anexo 3.</t>
  </si>
  <si>
    <t>Durante el mes de Junio la situacion de las partidas en Aportes por Identificar es la siguiente: contamos con 16 partidas que hacen parte de memorandos o correos a VAF- Fideicomisos, contamos con 18 partidas con soportes a presentar  al comité de partidas conciliatorias, 71 partidas con soportes que no son viables para legalización de AxI y 67 partidas que se encuentran en gestion permanante frente a diferentes entidades bancarias,  adicional a las 3 partidas que en el presente mes fueron legalizadas, para un total en gestión realizada a 175 partidas.   
Cabe agregar que sobre la totalidad de las partidas por identificar con corte diciembre de 2012, contamos a la fecha con soportes bancarios de 108 partidas, de las cuales se ha establecido su no identificación plena en 71 casos, las partidas restantes se encuentran en proceso de validación y presentación al Comité de Partidas Conciliatorias de la Dirección de Carteras Colectivas, previas aclaraciones con el área contable.  
Adicionalmente hemos realizado a la fecha las solicitudes a las entidades bancarias de los soportes requeridos para la identificación de los aportantes a las Carteras Colectivas.</t>
  </si>
  <si>
    <t xml:space="preserve">En el mes de junio se dío continuidad al proceso de depuración de AxI, solicitando a las entidades bancarias los soportes de las operaciones. a fin de esclarerecer la identificación de los aportantes a las Carteras Colectivas.
De igual forma se depuraron siete partidas de AxI por valor de $262,546,682,oo,  se realizaron solicitudes a nivel de  VAF requieriendo los soportes e instrucciones respecto a los registros de Aportes por Identificar a nombre de fideicomisos.  
Hemos identificado aportes posteriores a la cancelación de las inversiones, los cuales se encuentran en oproceso de reintegro a los titulares. De lo anterior se han presentado para seguimiento y autorizaciones al Comité de Conciliaciones Carteras Colectivas. </t>
  </si>
  <si>
    <t xml:space="preserve">Durante el mes de mayo se atendieron todas las observaciones ralizadas por el Ente de Control, relacionandolas en el informe mensual de actividades del contratista Comware. Está pendiente realizar visita para validar en sitio lo reportado y tomar evidencia.
Se adjunta informe del contratista.  </t>
  </si>
  <si>
    <t>Las mesas de trabajo se realizarán a partir de julio, con el propósito de identificar riesgos adicionales a los ya solucionados por el contratista en el Sitio Alterno de Operaciones.</t>
  </si>
  <si>
    <t>na</t>
  </si>
  <si>
    <t>Se solicitó a las áreas el reporte correspondiente al periodo del 1 de enero al 30 de junio de 2014 y actualmente se cuenta con un reporte de ejecución de gastos actualizado el cual está en estudio por la Dirección para tomar las acciones correspondientes y así dar cumplimiento a la veracidad de la informacion suministrada.</t>
  </si>
  <si>
    <t xml:space="preserve">Se realizó reunión con las áreas de  Recuros Fisicos, Suppla y la Jefe de Contratos, en la cual se definio que a patrir de la fecha  se organizaran las carpetas en forma cronologica y teniendo en cuenta el formato de series documentales, como la revisión y reorganización de los meses anteriores, esto con el fin de tener una forma estandar en el archivo de las carpetas de los contratos.Se dejo documentado mediante acta el acuerdo suscrito entre las partes. </t>
  </si>
  <si>
    <t>Se eleboró la modificación al procedimiento de supervisión de contratos de empresa y a la fecha se encuentra en etapa de revisión, aprobación y publicación,</t>
  </si>
  <si>
    <t>En cuanto al cumplimiento de la iniciativa estrategica No. 9 correspondiente al desarrollo de los nuevos módulos de Orión, a 28 de febrero esta se encuentra cumplida al 100% en la totalidad de sus actividades y módulos programados es decir (Módulo de cartera, tutelas, Seguros, Comité de conciliaciones, conceptor, derechos de petición, entidades administrativas y consolidador de trámites). Esto es todos los módulos instalados en el servidor de producción.</t>
  </si>
  <si>
    <t>No se ha eleborado informes de supervisión.</t>
  </si>
  <si>
    <t>SEMESTRAL</t>
  </si>
  <si>
    <t>FILA_1</t>
  </si>
  <si>
    <t>2 AVANCE ó SEGUIMIENTO DEL PLAN DE MEJORAMIENTO</t>
  </si>
  <si>
    <t xml:space="preserve">
Se realizan las pruebas integrales conforme a los escenarios de pruebas definidos, se analizan y solucionan incidentes presentados en las pruebas y que son requeridos para la salida a producción, se realiza la capacitación a los funcionarios de la organización y el proceso de migración de información el cual inició el día 23 de diciembre de 2013, se configura el esquema de seguridad de la herramienta y se validan y parametrizan usuarios conforme a los procesos y procedimientos de la organización.
Al corte del mes de diciembre,  se encuentra disponible la infraestructura, base de datos y aplicativo para realizar la salida a producción el día 02 de enero de 2014.
</t>
  </si>
  <si>
    <t xml:space="preserve">
Se realizan las pruebas integrales conforme a los escenarios de pruebas definidos, se analizan y solucionan incidentes presentados en las pruebas y que son requeridos para la salida a producción, se realiza la capacitación a los funcionarios de la organización y el proceso de migración de información el cual inició el día 23 de diciembre de 2013, se configura el esquema de seguridad de la herramienta y se validan y parametrizan usuarios conforme a los procesos y procedimientos de la organización.
Esta pendiente por suscribir convenios con los bancos para obtener la información en línea,</t>
  </si>
  <si>
    <t>Se generó reportes de Cuadro Maestro de Banderas, Máximos y Mínimos y Operadores/Contrapartes, consolidados en un informe, al igual que las operaciones que han sido clasificadas como de seguimiento, el comportamiento global de la fiduciaria y de cada uno de los gestores. Adicionalmente se presentó al Comité de Riesgos las Op de seguimiento y  explicaciones dadas por la Vp Financiera.</t>
  </si>
  <si>
    <t>Se recibió correo electrónico del Gerente de Contabilidad en el cual se informa que fueron dadas instrucción al interior de la Gerencia a la profesional de impuestos para que apoyara la revisión del informe de medios magnéticos previo a su envío, tambien se actualizó el manual de funciones código MF-101060701 del 09 de mayo de 2012 en el cual se incluyó como función del profesional 1 de la oficina de contabilidad empresa e impuestos  "Elaborar  la información en medios magnéticos para enviar a la DIAN y Secretaria de hacienda Distrital, así como a las entidades que así lo requieran.....".</t>
  </si>
  <si>
    <t>Se actualizaron los procedimientos relacionados con pagos de impuestos y se encuentran publicados en Isolución, incluyendo en el procedimiento la actividad 15 consistente en enviar correo electronico a los coordinadores de los negocios fiduciarios informando lños vencimientos y las relaciones de las retenciones a cancelar por cada uno; y solicitando la aprobación del giro para procedecer a la elaboración de las Ordenes de Pago - ORPAS.</t>
  </si>
  <si>
    <t>Se actualizó el procedimiento el 29-Dic-11 y se encuentra publicado en Intranet incluyendo como control: "Enviar a la Oficina de Contabilidad de Empresa e Impuestos, el primer día hábil de la semana, antes de las 10:00.  http://eurito:7028/isolucion/FrameSetGeneral.asp?Pagina=ListadoMaestroDocumentos3.asp</t>
  </si>
  <si>
    <t> Se Recibió correo electrónico del administrador del sistema en el cual indica que se ha implementado  y publicado la Resolución 013 de 2012 referente a la supervisión de contratos</t>
  </si>
  <si>
    <t xml:space="preserve"> A través de la Resolución No. 02 de Febrero de  2012 se modificó el manual unico de contratación de la fiduciaria La Previsora S.A., inclyendo el capitulo 10 correspondiente a la etapa de terminación de la ejecución y liquidación del contrato, en el parágrafo segundo del artículo 59  "acta de liquidacion".</t>
  </si>
  <si>
    <t>La Resolución No. 02 de 2012 mediante la cual se modifica el manual de contratación, adicionando un capítulo sobre liquidación de contratos, definió plazos y documentos para la liquidación de los contratos.</t>
  </si>
  <si>
    <t>Se contrató una firma especializada en archivo que apoya la gestión de archivo del área con un persona para dar apoyo a la Vicepresidencia; Se trasladó el archivo represado en jurídico, se suscribió acuerdo de servicio que determina tiempos y plazos para la gestión de documental para evitar represamientos.</t>
  </si>
  <si>
    <t xml:space="preserve">Se  actualizó el Manual de Gestion Docuental y Control de Registros el 30 de mayo de 2012 y se encuentra publcada la nueva versión el aplicativo Isolución. </t>
  </si>
  <si>
    <t>Se revisó el modelo de competencias presentado por Human Capital en el que se alineó el modelo y se estableció una única escala de evaluación y se actualizaron los formatos requeridos</t>
  </si>
  <si>
    <t>Se realizó la definicion y  documentacion de  la Metodología para la Evaluación de Desempeño orientada a Resultados  (Indicadores y Criterios de Desempeño), Se  adjuntó  el procedimiento de metodologia de construccion de indicadores KP'S. instructivo de metodologia  de calificacion de logros y retroalimentacion y valoracion de desempeño y competencias.</t>
  </si>
  <si>
    <t>Las partidas del año 2010 se encuentran en proceso de depuración, al corte noviembre 30 de 2013 existen 173 partidas por valor de $47.075.341.26, las partidas cuentan con la gestión respectiva, se espera cerrar diciembre con 100 partidas del año 2010 para depurar durante el primer semestre del año 2014. Se adjunta matriz de partidas conciliatorias del mes de noviembre de 2013.</t>
  </si>
  <si>
    <t>En el Comité de Auditoría de 13-Ene-12, se definió y aprobó la política, que previo al inicio de la gestión operativa de los contratos de fiducia mercantil inmobiliaria,  se obtendrá concepto del asesor tributario, sobre las implicaciones tributarias del negocio, tal como se puede corroborar en el Acta No. 1, Punto No. 8 del Orden del día, Pagina 10.</t>
  </si>
  <si>
    <t>La Gerencia Jurídica solicitó el cierre de esta meta, manifestó la improcedencia de la acción por cuanto la Gerencia Comercial indicó que los negocios de fiducia mercantil inmoviloiaria no se encuenttra dentro de los proyectos de la vigencia 2012, indicó que en el evento que la entidad determine participar en este mercado, se procederá a gestionar la correspondiente modificación.</t>
  </si>
  <si>
    <t>Durante el periodo  no se firmaron negocios inmobiliarios, por lo que no se requirió de la asistencia del Asesor Tributario</t>
  </si>
  <si>
    <t>30-Junio 2013:  El 11 de Junio de 2013 las partes suscribieron el Acta de Liquidación del Contrato, acto en el que se reallizó el respectivo cruce de ceuntas y se establecieron las contraprstaciones debidas.</t>
  </si>
  <si>
    <t>Resolución N°. 029 del 20 de diciembre de 2012 mediante el cual se deroga la resolución N° 029 del 29 de diciembre del 2011 y se oficializa el Direccionamiento Estratégico para el periodo comprendido entre el año 2011 y 2015, de acuerdo con las modificaciones presentadas en Junta Directiva N° 280 del 18 de Dic del 2012.</t>
  </si>
  <si>
    <t>En marzo se efectuó la reunión de análisis estratégico en donde se analizó el resultado de los indicadores a Diciembre de 2012 y el estado de las iniciativas a agosto de 2012. De igual forma se realizó la Revisión por la Dirección y efectuó seguimiento de los compromisos de la reunión de Análisis Estratégico y se formularon nuevos planes de acción de acuerdo a los resultados obtenidos</t>
  </si>
  <si>
    <t>En el mes de abril se realizarón los informes de seguimiento de los Indicadores de procesos vigencia 2012 y primer trimestre de 2013 por cada una de las dependencias con el fin de medir el desempeño y crear criterios que permitan fortalecer y determinar el grado de cumpliento .</t>
  </si>
  <si>
    <t>Se radicó cobro en CISA por condena en costas asumido por PAR CAL y se recibió el pago, se solicitó certificación de la cesión de derechos de crédito y litigiosos en las obligaciones vendidas por PAR CAL. Se pactaron memoriales de cesión de las obligaciones estaría a cargo del PAR como vendedor.  Se recibe  respuesta con compromiso para atender los reembolsos solicitados por el PAR CAL.</t>
  </si>
  <si>
    <t xml:space="preserve">En oficio 2012EE00094627 de 10 de Octubre de 2012, la Vp. jurídica emitió el respectivo concepto jurídico con el oficio UG SD 270 de 26 de Octubre de 2012, con el fin de precisar las acciones a implementar en los procesos ejecutivos para evitar declaratorias de perención. El 2-Nov-12, la vicepresidencia jurídica emite su concepto y efectúa las recomendaciones pertinentes.     </t>
  </si>
  <si>
    <t>En todos los procesos ejecutivos iniciados por la entidad que se encontraran en la situación descrita, esto es, con sentencia que ordena seguir adelante con la ejecución, se presentaron solicitudes de impulso procesal para evitar la declaratoria de perención del proceso. Estas acciones consistieron en solicitar la practica de medidas cautelares o la actualización de la liquidación del crédito, en otros casos se presentó el documento de cesión a CISA en virtud de la venta de cartera realizada en cumplimiento del artículo 238 de la Ley 1450 de 2011.</t>
  </si>
  <si>
    <t xml:space="preserve">Se realizó la revelacion en las NOTAS A LOS ESTADOS FINANCIEROS DEL AÑO 2012 la restriccion del disponible en la cuenta del banco de la Republica. </t>
  </si>
  <si>
    <t>Los gastos bancarios de la cuenta del Banco de Republica se registran mensualmente.</t>
  </si>
  <si>
    <t>Se presentó al Comité de Auditoría y a la Junta Directiva el plan estratégico comercial que contiene el plan de negocios y el presupuesto de ingresos de nuevos negocios para el 2013, quedando aprobado. Comité No 8 del 12 de diciembre de 2012 - punto 5 de la agenda.
.</t>
  </si>
  <si>
    <t>Se aprobó en Comité de Auditoría y a la Junta Directiva el plan estratégico comercial que contiene el plan de negocios y el presupuesto de ingresos de nuevos negocios para el 2013, quedando aprobado., posteriomente fue desagregado mediante Resolucuión 027 del 20 de diciembre de 2013,</t>
  </si>
  <si>
    <t>Al cierre de octubre de 2012 ya se cuenta con toda la información por parte de las demás áreas sobre ingresos y egresos esperados, los cuales sirven de insumo para el cálculo de los rendimientos proyectados para el año 2013, con el avance de acciones en 100%</t>
  </si>
  <si>
    <t>Se aprobó en Comité de Auditoría y a la Junta Directiva el plan estratégico comercial que contiene el plan de negocios y el presupuesto de ingresos de carteras colectivas para el 2013, quedando aprobado.</t>
  </si>
  <si>
    <t>El 18 de diciembre de 2012 se presentó a la Junta Directiva el proyecto de presupuesto para la vigencia 2013, siendo aprobado mediante Acuerdo N° 004 de 2012.</t>
  </si>
  <si>
    <t>Se estructuró  el Plan de Compras detallado por centro de costos conforme las iniciativas estrategicas de la entidad para la vigencia 2013.</t>
  </si>
  <si>
    <t>El día 24 de Diciembre de 2013, fue aprobado y prublicado la modificación al manual de  procedimientos. 
Anexo manual de procedimientos</t>
  </si>
  <si>
    <t xml:space="preserve">En el mes de Octubre de 2013, se efectuó comparación de los elementos comercializados, evidenciandose que el valor de venta no corresponde al 100% del valor comercial, sino el valor minimo de venta establecido por el Liquidador. Se encuentra pendiente la comparación de los elementos de una consignación por valor de $327,753
</t>
  </si>
  <si>
    <t>Se solicita hacer el cierre del hallazgo dado que se  realizo verificación del del inventario y se presentaron dos informes uno en septiembre y otro en octubre.
Sin embargo, se continuara indagando sobre las diferencias contenidas en los inventarios. La compeñía de seguros nego la reclamación</t>
  </si>
  <si>
    <t>El día 18 de Diciembre de 2013, se llevó a cabo Comité de Supervisión en el cual se manifestó que  el Patrimonio Autónomo de Remanentes realizó reunión con el Asesor Legal de Fiduprevisora, exponiendo la gestión adelantada durante estos meses en el proceso de conciliación entre los distintos inventarios, donde se consideró la posibilidad de verificar una serie de elementos adicionales que el excontratista Luis Carlos Bermudez reporta como incluidos en el  inventario final presentado por el mismo y que no encontró en el listado de elementos que entregó el liquidador de la extinta ESE, razón por la cual, se solicitó al Comité de Supervisión en virtud del Contrato de Fiducia Mercantil 3-1-0410, la posibilidad de contratar un profesional especializado en el tema, con el fin de avaluar los elementos adicionales reportados por el señor Luis Carlos Bermudez. Sobre el particular, el Comité de Supervisión en consideración a la información suministrada por el Patrimonio Autónomo de Remanentes autorizó efectuar la contratación de un profesional con experiencia en el manejo de elementos  medico quirúrgicos para efectos de efectuar el avalúo de los mismos, teniendo en cuenta la fecha de entrega de los elementos a la Contratista. 
Anexo Acta. Se prorroga a 31 de marzo de 2014</t>
  </si>
  <si>
    <t>El día 27 de septiembre de 2013, el apoderado general del proceso liquidatorio del la E.S.E Rafael Uribe Uribe radico ante esta Sociedad Fiduciaria el informe de venta de activos de la ESE.</t>
  </si>
  <si>
    <t xml:space="preserve">En el mes de septiembre se obtuvo los bienes muebles e inmuebles vendidos de las UH Víctor Cárdenas Jaramillo, Santa María del Rosario y León XIII.  Diciembre: 
se remiten los sportes de venta de los vehiculos de la ESE Rafael Uribe Uribe
Anexo Soportes Se prorroga a 31 de marzo de 2014
</t>
  </si>
  <si>
    <t xml:space="preserve">Se solicita hacer el cierre del hallazgo dado que en ya se establecio entre la Gerencia Juridica y la Gerencia de Liquidaciones y Remanentes de Fiduprevisora incluir dentro de los poderes generales a los apoderados de las liquidaciones, la obligación de cumplir estrictamente con la normatividad vigente en la realización de los activos de la entidad en liquidación.
Durante el periodo del periodo del plan de mejoramiento se dio aplicación de la politica en los casos en que se inició el un proceso liquidatorio.
Se continuara infomrando sobre el cumplimiento de esta politica
</t>
  </si>
  <si>
    <t>Se obtuvó los avalúos en septiembre de los Centros de Atención Ambulatoria Costa de Oro, Occidente, Apartado y Rio Negro. Noviembre:
Se remite en abalo de C.A.A. del Comercio, se adjunta a la repsuesta dada en el mes de nobiembre de 2013, se solicita hacer el cierre del hallazgo dado que ya se cuenta con al totalidad de los avaluos
Anexo Avaluo</t>
  </si>
  <si>
    <t xml:space="preserve">En el mes de septiembre se llevo a cabo el poder del Dr. Jose David Morales Villa quien es el apoderado general de la liquidación de la ESE San Francisco Javier de Margarita Bolívar, Liquidación la cual inició el pasado 19 de septiembre de 2013, para lo cual en la minuta del poder en la clausula cuarta literal F y en el contrato en la Clausula 4 numeral 6, se incluyo  la obligación de cumplir estrictamente con la normatividad vigente de los activos de la entidad.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</si>
  <si>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El día 26 de septiembre de 2013, la apoderada general del proceso liquidatorio del la E.S.E Francisco de Paula Santander remitió vía correo electrónico ante esta Sociedad Fiduciaria el informe de venta de activos de la ESE</t>
  </si>
  <si>
    <t>Se obtuvó avalúo de las Unidades Hospitalarias Clinica de Cúcuta y Clinica Comuneros</t>
  </si>
  <si>
    <t xml:space="preserve">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</si>
  <si>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 xml:space="preserve">En el mes de septiembre se relacionaron los avaluos de Centro de Atención Ambulatoria Bucarica, Girón, Santa Ana De Ocaña
y Pamplona.
</t>
  </si>
  <si>
    <t xml:space="preserve">Se adjunta los soportes de venta de los activos encontrados por parte de esta Sociedad Fiduciaria en los cuales se relaciona: 
A. CAA Santa Ana de Ocaña se encontró, oferta de compra de los bienes muebles – CORRES 12647, formato de oferta de compra de bienes muebles, factura de venta No. UHIC 3030076, Recibo No. NC 4490, y comprobante de consignación, documentos en los cuales se refleja el valor de la venta por $20.000.000.oo a la Sociedad Inversiones y Negocios Ltda
B. CAA Pamplona, remitimos formato de oferta comercial para compra de bienes muebles CORRES-244, recibo No. NC 4283, No. NC 4284, No. NC 4153, recibo de consignación  y acta de entrega al señor José Fernando Torres Hernández, comprador de dichos bienes por valor de $20.000.000,00
E. Ventas al menudeo (Sede Administrativa, insumos médico quirúrgico sede administrativa, consumo Sede Administrativa), con su respectiva consignación, recibo de caja y en algunos casos oferta de la venta; igualmente se remiten los citados documentos para el CAA, Girón, CAA Bucaramanga y CAA San Gil, por valor de $154.665.794.oo.
F. Vehículos, nos permitimos remitir comprobante de consignación por valor de $900.000 de la venta del vehículo de placas OSJ- 617, modelo 1981 a la señora Yolima Reyes Sánchez y por la venta del campero de placas OSA428 a la señora Sandra Prettel Vanegas, remitimos el formato de oferta comercial para compra de bienes muebles CORRES – 00100 en el cual se encuentra dentro de los bienes de la venta el citado vehículo, recibo No. NC 4150 y factura de venta No. UHIC 30229924.
</t>
  </si>
  <si>
    <t xml:space="preserve">
Octubre:  El día 26 de septiembre de 2013, la apoderada general del proceso liquidatorio del la E.S.E Francisco de Paula Santander remitió vía correo electrónico ante esta Sociedad Fiduciaria el informe de venta de activos de la ESE
Noviembre: El día 26 de septiembre de 2013, la apoderada general del proceso liquidatorio del la E.S.E Francisco de Paula Santander remitió vía correo electrónico ante esta Sociedad Fiduciaria el informe de venta de activos de la ESE</t>
  </si>
  <si>
    <t xml:space="preserve">Octubre:  Se llevó a cabo el poder del Dr. Jose David Morales Villa quien es el apoderado general de la liquidación de la ESE San Francisco Javier de Margarita Bolívar, Liquidación la cual inició el pasado 19 de septiembre de 2013, para lo cual en la minuta del poder en la clausula cuarta literal F y en el contrato en la Clausula 4 numeral 6, se incluyo  la obligación de cumplir estrictamente con la normatividad vigente de los activos de la entidad.
En el mes de noviembre se llevo a cabo los poderes del Dr. Felipe Negret Mosquera quien es el apoderado general de las liquidaciones de las ESE´s Hospital San Vicente de Paul de Palmira y Hospital Departamental de Bolívar, Liquidación la cual iniciaron el pasado 30 de octubre y 5 de noivembre respectivamente; igualmente se remite el poder dado al Dr. Jose David Morales Villa quien actua como apoderado general de la Liquidación de la ESE Hospital Regional de Bolívar; para lo cual en las minutas de los poderes en la clausula cuarta literal F y en el contrato en la Clausula 4 numeral 6, se incluyo  la obligación de cumplir estrictamente con la normatividad vigente de los activos de la entidad. 
</t>
  </si>
  <si>
    <t xml:space="preserve">Octubre:  Se adjunta los soportes de venta de los activos encontrados por parte de esta Sociedad Fiduciaria en los cuales se relaciona: 
A. CAA Santa Ana de Ocaña se encontró, oferta de compra de los bienes muebles – CORRES 12647, formato de oferta de compra de bienes muebles, factura de venta No. UHIC 3030076, Recibo No. NC 4490, y comprobante de consignación, documentos en los cuales se refleja el valor de la venta por $20.000.000.oo a la Sociedad Inversiones y Negocios Ltda
B. CAA Pamplona, remitimos formato de oferta comercial para compra de bienes muebles CORRES-244, recibo No. NC 4283, No. NC 4284, No. NC 4153, recibo de consignación  y acta de entrega al señor José Fernando Torres Hernández, comprador de dichos bienes por valor de $20.000.000,00
E. Ventas al menudeo (Sede Administrativa, insumos médico quirúrgico sede administrativa, consumo Sede Administrativa), con su respectiva consignación, recibo de caja y en algunos casos oferta de la venta; igualmente se remiten los citados documentos para el CAA, Girón, CAA Bucaramanga y CAA San Gil, por valor de $154.665.794.oo.
F. Vehículos, nos permitimos remitir comprobante de consignación por valor de $900.000 de la venta del vehículo de placas OSJ- 617, modelo 1981 a la señora Yolima Reyes Sánchez y por la venta del campero de placas OSA428 a la señora Sandra Prettel Vanegas, remitimos el formato de oferta comercial para compra de bienes muebles CORRES – 00100 en el cual se encuentra dentro de los bienes de la venta el citado vehículo, recibo No. NC 4150 y factura de venta No. UHIC 30229924.
Noviembre: se adjuntan los soportes de los activos por parte de esta Sociedad Fiduciaria en los cuales se relaciona:
B. UH Comuneros se remite factura de venta No. UHIC 3029892 por valor de $3.829.361.100 a favor de los Comuneros Hospital Universitario de Bucaramanga  por concepto de venta de muebles y vehículos de la U.H Comuneros según certificación expedida por la Sociedad Colombiana de Avaluadores; comprobante de contabilidad No. CI-NC-4093 en el cual se refleja el saldo final por concepto de consignación de venta de viene muebles pro valor de $3.596.009.836; nota contable No. 004 por valor de $137.600.000 por ajuste de Factura  No. UHIC 3029892 y certificación de la Sociedad Colombiana de Avaluadores en los cuales consolidan el valor de los bienes muebles y vehículos de la UH Comuneros.
C. CAA Bucarica, nos permitimos remitir recibo No. NC 3897 por valor de $324.751.777 por el anticipo del 20% de la venta de bienes inmuebles y muebles con su respectiva consignación,  comunicación LIQ – 9850 en la cual la ESE Francisco de Paula Santander en Liquidación en la cual informan a la Representante Legal de Salud Total que a la fecha se encuentran cancelados los bienes muebles del CAA Bucarica por valor de $148.848.230 y fueron respectivamente entregados mediante acta de entrega No. 2. (se anexa)
F. Con relación a los vehículos vendidos a los Comuneros Hospital Universitario de Bucaramanga, informamos que dentro de los soportes de venta de bienes muebles de UH Comuneros relacionados en el literal B de la presente comunicación se encuentra los soportes de pago de los vehículos de la Unidad Hospitalaria.
 Diciembre: se adjuntan los soportes de los activos por parte de esta Sociedad Fiduciaria en los cuales se relaciona:
F. Certificación No. 7 expedida por la Coordinadora de Comercialización de Venta de Activos de la ESE Francisco de Paula Santander en liquidación, en la cual manifiesta que la venta de los vehículos de la UH Cúcuta a la Universidad de Pamplona – Gobernación de Norte de Santander se encuentra incluida dentro de la venta de bienes muebles, valor que se refleja en la certificación No. 6 citada en el numeral 1 de la presenta comunicación; certificaciones las cuales se anexan a la presente comunicación.
</t>
  </si>
  <si>
    <t xml:space="preserve">Octubre:  Se remite promesa de compraventa 
Noviembre: 
 Se remite promesa de compraventa 
Diciembre: 
 Se remite promesa de compraventa </t>
  </si>
  <si>
    <t>Periodicamente el Consorcio en reauniones y comunicaciones ha reportado al Ministerio de Salud y protección Social el estado de los temas pendientes de cierre en el proceso de empalme con el Consorcio Fidufosyga. Mediante comunicación DCI-113-13 de diciembre 5 2013 se le remitió al Minsalud el estado de los pendientes para filiquitar el proceso de empalme. Soportes adjuntos. 
Se espera el acta del final del proceso de empalme con Fidufosyga, luego de la mesa de trabajo llevada a cabo el 3 de febrero de 2013. Se reiterará la solicitud en el mes de marzo de 2014.
Mediante documento del 28 de marzo de 2014 se realizó cierre de temáticas que en consideración del Consorcio SAYP 2011 se encontraban pendientes por parte del consorcio Fidufosyga 2005 en desarrollo del proceso de empalme. Anexo 7</t>
  </si>
  <si>
    <r>
      <t xml:space="preserve">En acta de comité No. 01 enero 20/14, por parte de la Fiduciaria se mencionó la importancia de la elaboración el reglamento del fondoo de Contingencias y se propone por parte del Min. de Hacienda elaborar un documento que detalle las actividades que realiza tanto la Fuduciaria como el Min. de Hacienda y Crédito Público.
</t>
    </r>
    <r>
      <rPr>
        <b/>
        <sz val="9"/>
        <rFont val="Calibri"/>
        <family val="2"/>
        <scheme val="minor"/>
      </rPr>
      <t>Anexo:</t>
    </r>
    <r>
      <rPr>
        <sz val="9"/>
        <rFont val="Calibri"/>
        <family val="2"/>
        <scheme val="minor"/>
      </rPr>
      <t xml:space="preserve">  Copia dura
1) El día 4 de feb/14 Fiduprevisora remite por correo el primer borrador del reglamento.
2) El día 7 de feb/14 el Ministerio remite unos comentarios los cuales se ajustan por parte de la Fiduprevisora y es devuelto al Ministerio de Hacienda y Credito Público.
Anexo:  Copia dura
1) Durante el mes de abril de 2014, el MHCP informó que se encuentran recopilado el  documento denominado reglamento del Fondo de Contingencias y estarán informando a la Fiduciaria para efectuar mesa de trabajo para ajustarlo y compilarlo.
Anexo: Correo de abr 3/14  Asunto: RE: reglamento operativo- tema sentecias y conciliaciones. 
2) El 14 de mayo/14 el Min. de Hacienda remite nuevamente nuevos comentarios e incluye aoartes de normatividad que contribuyen a ampliar de manaera detallada el documento.</t>
    </r>
  </si>
  <si>
    <t xml:space="preserve">El 17 de feb de 2014  el Min Trabajo expidió la Circular 0014 de 2014 donde informa que el reporte de Información de aoportes al Fondo de Riesgos Laborales  se debe reportar antes del día 28 al mes siguiente reportado, (copia dura de resolución)
Mediante oficio No. 2014EE00014830 de mar 4/14 de la Gerencia de Negocios de la Fiduprevisora se remite un (1) Cd que contiene el informe de empresas o aportantes que no registran aportes reportados al sistema durante Nov y Dic/13 por parte de la Adminsitración de Riesgos Laborales. Las 2,358 empresas reportadas en el informe  corresponden a ARLs distintas de positiva, toda vez que para esta ARL se remitió al al Min. de Trabajo el pasado 31 de ene/14 mediante comunicación FRP-24.
Mediante oficio No. FRP-0139 de may 7/14 de la Gerencia de Negocios de la Fiduprevisora. "Cierre de recaudos del fondo de Riesgos Laborales correspondiente al Informe de las Administradoras de Riesgos Laborales - Recaudos Marzo 2014" que se efectuara con el reporte que remiten las ARLs el cual se debe realizar a partir del 1o. de abril/14 con el nuevo sistema según lo que especifica la Circular No, 00014 de feb 17/14 expedida por el Min. de Trabajo. En Comité de coordinación realizado el 31 de mar/14 el Min. de Trabajo solicito a Fiduprevisora  que se ampliara el alcance del software pre validador y del cargue de recuados para incluir el reporte de los hospitales y clínicas del Sistema General de Particiáción (SGP). Actualmente los cambios al prevalidador se encuentran listos para ser publicados, sin embargo para poder hacerlo el Ministerio debe expedir el alcance a la circular mencionada, puesto que los cambios implementados en la nueva versión del Prevalidador deben reglamentarse en la nueva circular, adicionalmente la ARLs requerirán de un tiempo adicional para ajustar sus desarrollo, incluir las modificaciones para le reporte del SGP y realizar pruebas a que haya lugar.
1) Mediante memorando No. FRP-CI-0015 de abril 11/2014 la Vicepresidencia de Negocios solicita a Control Interno prorroga para el 30 de junio/14 teniendo en cuenta que no se ha podido remitir el informe trimestral de ene a mar/14 al Min. de Trabajo debido a que no se ha realizado el cierre del mes de mar/14 ocasionado por la implementación de la nueva circular como se evidencia en la comunicación del 8 de abr/14 remitida al Min. de Trabajo. El porcentaje de avance de esta actividad es del 60% toda vez que mediante comunicaciones de fecha 31 de ene y 4 de mar/14 se ha notificado al Min. de Trabajo las inconsistencias que vienen presentando al recaudo con corte al 1er. trimestre del año 2013.   
2) Mediante memorando No. FRP-0111 de abril 8/2014 correspondiente al alcance a la circular del Min. de Trabajo No. 14 de feb 17/14 - Reporte giros y legalizaciones del Sistema General de Participaciones - Fondo de Riesgos Laborales del Min. del Trabajo - Contrato 517 de 2011 Fideicomiso 310483. Se remite propuesta del anexo técnicp con el fin de proceder a dar alcance a la Circular No. 00014 de Feb 17/14. Se requiere por parte de la Fiduprevisora modificación del Software Prevalidador de archivos y procesos de cargue, la cual será liberada para pruebas con las Administradoras el 30 de abr/14.
</t>
  </si>
  <si>
    <t>El 31 de mar/14 el Min de Trabajo remite mediante el oficio No. 51968 la expedición de la circular No. 000014 del 17 de feb/14 firmada por el Ministro de Trabajo, en el cual se estableció los plazos de tiempo de prueba y ajustes a las ARL¨S en la plataforma tecnológica, a partir del 1 al 31 de marzo. Y en firme a partir del 1 de abril del 2014. 
La Gerencia de Administración de Negocios mediante correo de may 16/14 informa que la primera visita se procedera a realizar 20 de Junio de 2014. Se adjunta archivo en excel.</t>
  </si>
  <si>
    <t>El 31 de mar/14 el Min de Trabajo remite mediante el oficio No. 51968. Se esta adelantando con Secretaría General a través de su Asesora Janneth Caicedo Cassanova, un plan para fortalecer la recuperación de la cartera con la creación del Grupo Interno de Trabajo de cobro coactivo, tendiente a coordinar con Fiduprevisora y las territoriales el envío y rgistro de las multas y ordenando embargos multas prescriben 6 meses o menos
La Gerencia de Administración de Negocios mediante correo de may 16/14 informa que la primera visita se procedera a realizar 20 de Junio de 2014. Se adjunta archivo en excel.</t>
  </si>
  <si>
    <t>Enviaron las Notas a los estados Financieros, las revelaciones cuentan con la revisión respectiva de la gerencia de Contabilidad y a 31 de enero se enviaron a Revisoría Fiscal para las verificaciones. (1 archivo pdf - notas revisadas por la Gcia Contabilidad)
Los estados financieros fueron verificados por el jefe de area y el Gerente de Contabilidad, adicionalmente en la revisión de la Revisoría fiscal se dispone de tres filtros para la verificación de la información. A la fecha se encuentran debidamente verificados, firmados y aprobados (adjunto 1 archivo notas definitivas)</t>
  </si>
  <si>
    <r>
      <t xml:space="preserve">
</t>
    </r>
    <r>
      <rPr>
        <sz val="9"/>
        <rFont val="Calibri"/>
        <family val="2"/>
        <scheme val="minor"/>
      </rPr>
      <t>Se envio comunicación al Min de Trabajo  el 07/01/14 radicado 2014-EE
El 31 de mar/14 el Min de Trabajo remite mediante el oficio No. 51968. Respuesta del Hallazgo: Anexa documento soporte del Min de Hacienda a través de su sistema SIIF NACION, donde se reintegran los recursos por un valor de $554,747,550,40. Con fecha de giro el 25 de marzo de 2014 a la Fiduprevisora S.A. (Copia dura documento de pago)</t>
    </r>
  </si>
  <si>
    <t>Se solicitó a la Oficina de Calidad el proyecto de actualización del documento "IN-PLA-01-001", con el fin de dar inicio al proceso de actualización del mismo. Se revisó y validó los capítulos: Objeto, Alcance, Glosario, Responsable y Documentos Relacionados.
Se continutó con el proceso de actualización del documento "IN-PLA-01-001", se encuentra en revisión y validación  el último capítulo del documento llamado "Desarrollo".
Se continuó con el proceso de actualización del documento "IN-PLA-01-001"; dentro  del capítulo  "Desarrollo",  se incluyó un mayor detalle sobre el  diligenciamiento de los tres formatos que se usan al momento de Incluir, Modificar o Eliminar Iniciativas Estratégicas, de manera que se facilite su entendimiento.
Se llevó a acabo la actualización del IN-PLA-01-001, para el cual se cambió el nombre de "Planteamiento de Iniciativas estratégicas" a        " Planteamiento y Seguimiento de iniciativas estratégicas",  dicha actualización contempla un mayor alcance frente al diligenciamiento de los formatos para efectuar el proceso de inclusión, modificación, reprogramación y/o eliminación de las iniciativas estratégicas, al igual que la inclusión de un numeral donde se describe la forma en que se debe hacer seguimiento a las mismas y la forma en que se deben relacionar las Iniciativas Estratégicas vs. Objetivos Corporativos Impactados. La versión 1 del Instructivo " Planteamiento y Seguimiento de iniciativas estratégicas"  fue aprobado, firmado y publicado en el aplicativo Isolución el día 30 de Mayo de 2014.
Soporte: 
Publicación  IN-PLA-01-001 en Isolución.
Actualización FR-PLA-01-004 - Inclusión o Eliminación de iniciativas estratégicas.
Actualización FR-PLA-01-003 - Modificación a las iniciativas estratégicas.</t>
  </si>
  <si>
    <t>Se solicitó a la Oficina de Calidad el proyecto de actualización del documento "MP- PLA -01-001", con el fin de dar inicio al proceso de actualización del mismo. Se revisó y validó los capítulos: Objeto, Alcance y Glosario.
Se continuó con el proceso de actualización del manual  Planeación Estratégica"MP- PLA -01-001", se revisó y validó todos los capítulos del documento, incluyendo actualizaciones a lo largo del  mismo. Este manual se encuentra en revisión por parte del Gerente Nacional de Planeación con el fin de recibir su validación para posterior ajuste y publicación.
Se llevaron a cabo los ajustes remitidos por el Gerente Nacional de Planeación  y  se continuo con el proceso de validación del documento por parte de la Oficina de Calidad y la Gerencia de Riesgos. 
La versión 8 del Manual de Procedimientos "Planeación Estratégica"  fue aprobado, firmado y publicado en el aplicativo Isolución el día 25 de abril de 2014. 
Soporte:
MP-PLA-01-001- Planeación Estratégica.pdf</t>
  </si>
  <si>
    <r>
      <t xml:space="preserve">Se llevó a cabo la actualización del formato mediante la inclusión de dos columnas con el fin de establecer las fechas de inicio y finalización de cada una de las actividades que conforman la iniciativa; adicionalmente el espacio de Programación y Ejecución Financiera se actualizó de manera que se especificaran los conceptos de Presupuesto 
Aprobado,  además de  lo planeado y  lo ejecutado por cada uno de los siguientes conceptos: Valor Recursos Expedidos (CDP),  Valor Recursos Comprometidos (CRP) y Programación de Pagos. El formato FR-PLA-01-005 versión 2 fue aprobado y publicado en el aplicativo Isolución el día 19 de Febrero de 2014. 
De igual forma, se efectuará una revisión posterior de acuerdo a los cambios establecidos en los instructivos y procedimientos.
</t>
    </r>
    <r>
      <rPr>
        <b/>
        <sz val="9"/>
        <rFont val="Calibri"/>
        <family val="2"/>
        <scheme val="minor"/>
      </rPr>
      <t xml:space="preserve">Soporte FR-PLA-01-005 _V2
No se generó ninguna observación respecto al  FR-PLA-01-005 versión 2. Una vez actualizado el procedimiento de Planeación Estratégica y el Instructivo de Iniciativas, se procederá a revisar si se requiere una nueva actualización de este formato.
No se generó ninguna observación respecto al  FR-PLA-01-005 versión 2. Una vez actualizado el Instructivo de Iniciativas, se procederá a revisar si se requiere una nueva actualización de este formato.
Acorde a la actualización del Instructivo " Planteamiento y Seguimiento de iniciativas estratégicas", no se presentaron ajustes adicionales para este formato.
</t>
    </r>
  </si>
  <si>
    <t>Enviaron listado de Asistencia  a  las   capacitaciones programadas con las siguientes area: Planeacion, Fomag y Comercial. (1 archivo pdf - Lista de asistencia)
Se culminaron las capcitaciones realizadas a las diferentes area:  Planeacion, Fomag y Comercial realizadas en el mes de Enero y Gerencia Administrativa y Contabilidad realizadas en el mes de Febrero.  Para un 100% de cumplimiento.</t>
  </si>
  <si>
    <t>La Gerencia Administrativa envió Memorando el 7 de enero de 2014 a la Gerencia nacional de Planeacion con  la iniciativa   relacionada con rediseño de estructura organizacional, de los procesos y valoración de cargos, para la  implementación  modelo que permita ENLAZAR - ENGRANAR los procesos funcionales que actualmente están activos en materia de Planeación y Desarrollo de Recursos Humanos, llevando a cabo un proyecto Modernización Organizacional. (1 archivo pdf - Memo Iniciativas)
La Gerencia Nacional  de Planeación  procedio a la aprobación de la iniciativa   relacionada con rediseño de estructura organizacional, de los procesos y valoración de cargos, para la  implementación  modelo que permita ENLAZAR - ENGRANAR los procesos funcionales que actualmente están activos en materia de Planeación y Desarrollo de Recursos Humanos, llevando a cabo un proyecto Modernización Organizacional. Se adjunta memo de aprobación.</t>
  </si>
  <si>
    <t>Se realiza cronograma de alto nivel para el cumplimiento de los objetivos específicos, así:
- Planeación: Marzo - Mayo 2014
- Ejecución: Junio - Octubre 2014
- Monitoreo y Control:  Noviembre - Diciembre 2014
- Cierre: Enero 2015
Se definen los recursos humanos y técnicos requeridos para la ejecución del plan de mejoramiento, así:
Recursos Humano - Roles:
Planificador/Aprobador 1-Documentador del Proceso/Aprobador 2 Publicador
Áreas Involucradas: Oficina de Calidad  Gerencia Nacional de Planeación
Recursos Técnicos Computador Programas informáticos Correo Electronico Documentos</t>
  </si>
  <si>
    <t>Se cumplido en su totalidad con la actualización del Maual de Contratación el cual fue modoficado mediante la  resolución 011 de 2014.</t>
  </si>
  <si>
    <t>A la fecha no se han llevado a cabo las capacitaciones debido a que se realizó una Modificación general a Procedimiento  de Supervisión de Contratos. No obstante se elaboró circular interna donde se dan las recomendaciones pertinentes sobre las funciones que deben realizar los supervisores.</t>
  </si>
  <si>
    <t>Se eleboró la modificación al procedimiento de supervisión de contratos de empresa y a la fecha se encuentra para revisión y aprobación.Se solicito prorroga lo anterior a que el procedimiento se  encuentra en revisión en el área de Calidad</t>
  </si>
  <si>
    <t>Se eleboró la modificación al procedimiento de supervisión de contratos de empresa y a la fecha se encuentra para revisión y aprobación.
Se solicito prorroga lo anterior a que el procedimiento se  encuentra en revisión en el área de Calidad</t>
  </si>
  <si>
    <t>A la fecha no se han llevado a cabo las capacitaciones debido a que se realizó una Modificación general a Procedimiento  de Supervisión de Contratos. No obstante se elaboró circular interna donde se dan las recomendaciones pertinentes sobre las funciones que deben realizar los supervisores.   
Se solicito prorroga lo anterior a que el procedimiento se  encuentra en revisión en el área de Calidad</t>
  </si>
  <si>
    <t>No aplica seguimiento para el periodo</t>
  </si>
  <si>
    <t>no paplica seguimietno para el periodo</t>
  </si>
  <si>
    <t>no aplica seguimietno para el periodo</t>
  </si>
  <si>
    <t>Esta actividad no tiene seguimiento ya que se encuentra en fase de contratación para el desarrollo</t>
  </si>
  <si>
    <t>no aplica seguimiento para el periodo</t>
  </si>
  <si>
    <t>Con el fin de proveer una herramienta tecnológica que consolide la información de los clientes y prospectos de la Fiduciaria y por medio de la cual se apoye y monitoree la gestión comercial y el proceso de PQR`s de la entidad. Se documento el diagnostico que se encuentra depurado por el responsable de Servicio al Cliente, el cual  ha sido socializado en mesas de trabajo con  la Gerencia de Tecnología y está pendiente la entrega formal para solicitud de elaboración del caso de negocio, actividad que se realiza de manera coordinada con la Gerencia de Tecnología y los proveedores.
Teniendo en cuenta los lineamientos de Gobierno en línea la entidad  a dispuesto diferentes canales para recepcionar los requerimientos de nuestros consumidores financieros, así:
1. Las Comunicaciones oficiales (comunicaciones escritas) que recibe la entidad son recepcionadas en el CRI Centro de Recursos de la información y son radicadas en el aplicativo BPM, donde son asignados a los funcionarios responsables de dar respuesta.
2. Centro de Atención al Usuario: Ubicado en el primer piso de Fiduprevisora, se encuentran ubicado un buzón de sugerencias físico, con un  formato con los datos para gestionar el requerimiento que dejan por este medio. Adicionalmente se encuentra un buzón en carteras colectivas.
Estos buzones son revisados por la oficina de Servicio al Cliente y posteriormente ingresados al Aplicativo Isolucion y se asignan al área responsable de dar respuesta.
3. El Call Center (People Contact) administra las llamadas  recibidas del PBX y los correos electrónicos de servicioalcliente@fiduprevisora.com.co; el cual esta vinculado a la página web de Fiduprevisora. Para el manejo de Quejas y Reclamos, el proveedor desarrollo un aplicativo PQR en una plataforma web que permite el gestionamiento, semaforización  de acuerdo a los tiempos establecidos y consulta de reportes en línea de la de la situación actual, la asignación de los caso es manejada con un árbol de tipificación de responsables según el caso.
4.  Los requerimientos del Defensor del Consumidor en atención  a ley  1328 de 2009 y a la circular externa 019 de 2007 y sus modificaciones. Son atendidas por el Defensor del Consumidor Financiero quien a su vez envía los requerimientos a través de correo electrónico a la Gerencia Jurídica, los que son enviados a través de ORION-Modulo Defensor del Consumidor Financiero. El cual permite la trazabilidad de los casos con el ánimo de responder a tiempo las solicitudes al Defensor del Consumidor Financiero en los tiempos establecidos.(1 archivo excel)
Se realizaron mesas de trabajo con la Gerencia de Tecnología y la dirección  de carteras colectivas,  donde se realizaron observaciones y los respectivos ajustes al documento soporte para ser socializado  con los diferentes proveedores
Anexo: (1 archivo excel)</t>
  </si>
  <si>
    <t>Se adelantaron reuniónes de seguimiento con el Gerencia de Tecnología; en las que se solicito adelantar el caso de negocio para remitir a los diferentes proveedores la informacion necesaria para el aplicativo, se establecieron compromisos,  llegando a acuerdos de remitir los formatos con los ajustes solicitados por la Gerencia de Tecnología los cuales fueron remitidos el 21 de Marzo de 2014.. (1 archivo excel)
Se diseño el concepto del caso de negocio grafico, de manera que sea claro y entendible el proceso de PQR´s de la entidad. Identificando los diferentes actores en cada una de las etapas. Y las herramientas que interactúan en cada uno de los canales dispuesto para nuestros consumidores Financieros.
Anexo: (1 archivo excel)</t>
  </si>
  <si>
    <r>
      <t xml:space="preserve">Enviaron reporte del aplicativo al corte del 31 de enero de 2014, con el inventario de controles definidos. Es de mencionar que la matriz base para la información es al corte del 31 de diciembre de 2013.
En cuanto a los riesgos operativos, se cuenta con un total de 284 riesgos, al corte de diciembre de 2013. (Ver anexo adjunto) </t>
    </r>
    <r>
      <rPr>
        <b/>
        <i/>
        <sz val="9"/>
        <color theme="1"/>
        <rFont val="Calibri"/>
        <family val="2"/>
        <scheme val="minor"/>
      </rPr>
      <t>Se adjunta archivo, Inventario de Riesgos Operativos.
Al corte del 28 de febrero de 2014, se realizó el inventario de riegsos y controles, con base en la matriz de RO Dic_2013. 
Se adjunta archivo, Inventario de Riesgos Operativos y cronograma definido.</t>
    </r>
  </si>
  <si>
    <t>En el mes de marzo, se realizó la actualización de la matriz, de acuerdo con los cambios presentados en la mesa de trabajo del proceso EJECUCIÓN PRESUPUESTAL.
En el mes de abril, se realizó la actualización de la matriz, de acuerdo con los cambios presentados en las mesas de trabajo de los procesos:
- ADMINISTRACIÓN DE SERVICIOS DE SALUD
- PRESTACIONES ECONÓMICAS
- AFILIACIONES
- NÓMINA DE PRESTACIONES SOCIALES
Evidencia: Aplicativo CERO
En el mes de mayo, se realizó la actualización de la matriz, de acuerdo con los cambios presentados en las mesas de trabajo de los procesos:
- PAGOS - Tesorería
- INGRESOS
- INVERSIONES
Evidencia: Aplicativo CEROEvidencia: Aplicativo CERODe acuerdo con el cronograma definido, para el mes de junio no se tenia programada autoevaluación de riesgos, debido a la progrmación de vacaciones del funcioanrio de Riesgo Operativo.</t>
  </si>
  <si>
    <r>
      <t xml:space="preserve">La política de realizar los traslados presupuestales hasta después del segundo del semestre de la vigencia fiscal, con las excepciones de fuerza mayor que se puedan presentar, generó una reducción en el número de solicitudes realizadas para la vigencia del 2013, pasando de 130 traslados presupuestales efectuados en la vigencia 2012 a 103 en la vigencia 2013. Además de reducir el número de traslados solicitados, la Gerencia Nacional de Planeación estudia la creación de mecanismos para lograr reducir el valor total de los traslados realizados durante una vigencia fiscal, con el fin de evidenciar una optimización de la planeación y ejecución presupuestal. No se presentaron traslados presupuestales adicionales al registrado en el mes de mayo, el cual equivalia al 0,0008% del total de gastos, haciendo evidente la  efectivadad de  la política incluida en el procedimiento MP-GFI-03-003.
Para el mes de Mayo se registró un traslado presupuestal por valor de $973.600 del rubro Seguros (Sub rubro: póliza de Vida de empleados) al Rubro Impuestos con el fin de cubrir el pago de Impuesto predial por la insuficiencia de los recursos asignados versus el incremento proyectado por la Secretaría de Hacienda del Distrito. 
Se realizó el borrador de la Resolución que modifica la Resolución 037 del 2013 por la cual se desagregó y se distribuyó el presupuesto de Ingresos y Gastos para la Vigencia 2014. El valor del traslado modifica la apropiación inicial en 0,0008%
Se elaboró la Resolución por medio de la cual se aprueba la modificación a la desagregación del presupuesto de Ingresos y Gastos de Fiduciaria La Previsora S.A. para la vigencia fiscal del año 2014, y se remitió copia  a la Vicepresidecia Jurídica, con el fin de recibir su aprobación y visto bueno.
</t>
    </r>
    <r>
      <rPr>
        <b/>
        <sz val="9"/>
        <rFont val="Calibri"/>
        <family val="2"/>
        <scheme val="minor"/>
      </rPr>
      <t xml:space="preserve">Soporte
Remisión copia Resolución
</t>
    </r>
  </si>
  <si>
    <r>
      <t xml:space="preserve">Se aprobó por parte de la Junta Directiva la modificación del Sistema Presupuestal mediante Acuerdo No. 001 de 2014 suscrito por el Presidente y el Secretario de Junta Directiva, el día 4 de marzo de 2014.
</t>
    </r>
    <r>
      <rPr>
        <b/>
        <sz val="9"/>
        <rFont val="Calibri"/>
        <family val="2"/>
        <scheme val="minor"/>
      </rPr>
      <t>Soporte: Acuerdo de Junta No. 001 de 2014.</t>
    </r>
  </si>
  <si>
    <t>Desde el mes de Julio de 2013 se dio inicio a la elaboración del estatuto de presupuesto, documento directriz de los procesos de planeación y ejecución presupuestal que establece el procedimiento para la programación, modificación, ejecución y seguimiento del presupuesto anual aprobado por la Junta directiva. En el mes de Agosto la firma F&amp;C consultores quien apoya a la Gerencia Nacional de Planeación en la elaboración del documento efectuó la entrega de la primera versión, la cual fue sometida a los ajustes emanados por parte de la Gerencia Nacional de Planeación; una vez la firma consultora remitió la versión No 2 del estatuto de presupuesto se procedió a presentar el documento proyecto al Comité de Auditoría, dando a conocer los aspectos más relevantes a través de un comparativo entre el proyecto y el estatuto vigente, el cual está aprobado mediante Acuerdo N° 002 de 1997. Posterior a la presentación del estatuto, se ajustó nuevamente el documento consolidándose la versión No 3 del mismo; esta versión se someterá a aprobación de la Junta Directiva (pendiente por confirmar).
e efectuaron los ajustes solicitados por la  Dr. Maria Margarita Escobar y el Dr. German Quintero, miembros de Junta Directiva, para  posterior presentación del Estatuto de Presupuesto  en el Comité de Auditoría N° 2 del 21 de febrero de 2014, fecha en la cual fué aprobado, con el fin de proceder con la presentación a Junta Directiva.
Posteriormente, se presentó en la sesión de Junta Directiva N° 298 del 25 de febrero de 2014 quedando aprobado, por lo cual se procedio a elaborar el  Acuerdo de Junta por el cual se modifica el Sistema Presupuestal de la Entidad.
Soporte: Acta N° 2 del Comité de Auditoría                  Borrador del Acuerdo de Junta Directiva.
Se aprobó por parte de la Junta Directiva la modificación del Sistema Presupuestal mediante Acuerdo No. 001 de 2014 suscrito por el Presidente y el Secretario de Junta Directiva, el día 4 de marzo de 2014.
Soporte: Acuerdo de Junta No. 001 de 2014.</t>
  </si>
  <si>
    <r>
      <t xml:space="preserve">En el mes de marzo se elaboraron las siguientes actividades: 
a) Notificación al Comité de Presidencia de la aprobación del Acuerdo N° 001 de 2014
b) Publicación del Estatuto presupuetal en la herramienta del Sistema de Gestión de Calidad.
c) Inicio del Plan de Divulgación mediante Tips enviados por el correo institucional (Somos intranet)
d) Programación de capacitaciones dirigidas a cada una de las dependencias de la Entidad.
</t>
    </r>
    <r>
      <rPr>
        <b/>
        <sz val="9"/>
        <rFont val="Calibri"/>
        <family val="2"/>
        <scheme val="minor"/>
      </rPr>
      <t>Soportes: 
Memorando de Notificación.
Pantallazó de la Publicación en Isolución
Pantallazos de los Tips de Estatuto Presupuestal enviados
En e mes de Abril se llevaron a cabo las siguientes actividades: 
a) Capacitaciones sobre el Estatuto Presupuestal, dichas reuniones se realizaron los días 4,7,8 y 9 de abril.
b) Se remitieron por el canal de comunicación institucional SOMOS los Tips 11, 12, 13, 14 y 15 referentes al nuevo estatuto presupuestal especificamente a los siguientes temas: Cuentas por pagar, expedición de CDD y RP previo a la contratación de un bien o servicio, Vigencias Futuras, Ordenación del Gasto y Cajas menores
c) Se remitio el día 25 de abril se remitio memorando informativo a las Vicepresidencias y Gerencias de la Fiduciaria en el que se indicaba la ruta de acceso en el aplicativo I-Solución al Estatuto de presupuesto de la compañía y recordando que su entrada en vigencia definitiva era el día 1 de mayo.
Soportes: 
Listados de asistencia a las capacitaciones.
Presentación del Estatuto Presupuestal.
Pantallazos de los Tips de Estatuto Presupuestal enviados
Memorando Informativo</t>
    </r>
  </si>
  <si>
    <t>Cada vez que se presentan requerimietnos en la entidad se da respuesta oportuna acorde a los plazo fijados</t>
  </si>
  <si>
    <t>Actualmente se esta adelantando los estudios para cumplir con este hallazgo</t>
  </si>
  <si>
    <t>NO APLICA SEGUIMIETNO PARA ESTE PERIODO</t>
  </si>
  <si>
    <t>NO APLICA SEGUIMIENTO PARA EL PERIODO</t>
  </si>
  <si>
    <r>
      <t xml:space="preserve">Se envío memorandos a los Jefes de Dependencia solicitando la depuración de los saldos de los CRp's a su cargo, adjuntando el informe detallado de los registros presupuestales vigentes.
</t>
    </r>
    <r>
      <rPr>
        <b/>
        <sz val="10"/>
        <color theme="1"/>
        <rFont val="Calibri"/>
        <family val="2"/>
      </rPr>
      <t>Soportes: 
Memorando para la Gerencia Administrativa
Memorando para la Gerencia de Operaciones
Memorando para la Gerencia de Riesgos
Memorando para la Gerenica de Tecnología e Información
Memorando para la Vicepresidencia Comercial y de Mercadeo
Memorando para la Vicepresidencia de Administració fiduciaria
Memorando para la Vicepresidencia Financiera
Memorando para la Vicepresidencia Fondo de Prestaciones
Memorando para la Vicepresidencia Juridica</t>
    </r>
  </si>
  <si>
    <r>
      <t xml:space="preserve">Las areas enviaron memorandos de respuesta, indicando cuales CRP's permanecian vigentes o no, en caso de anulación las áreas adjuntaron Certificación.                                                        
</t>
    </r>
    <r>
      <rPr>
        <b/>
        <sz val="10"/>
        <color theme="1"/>
        <rFont val="Calibri"/>
        <family val="2"/>
      </rPr>
      <t>Soportes: 
Memorando de la Gerencia Administrativa
Memorando de la Gerencia de operaciones
Memorando de la Gerencia de riesgos
Memorando de la Gerencia de tecnología e información
Memorando de la Vicepresidencia Comercial y de Mercadeo
Memorando de la Vicepresidencia de administración fiduciaria
Memorando de la Vicepresidencia Financiera
Memorando de la Vicepresidencia Juridica
Muestra de certificaciones para la anulación de CRP's.</t>
    </r>
  </si>
  <si>
    <r>
      <t xml:space="preserve">Se generó la base de datos de CRP's de Vigencias Anteriores que continuan con saldos vigentes al 30 de Abril de 2014.
Se efectuaron reuniones con los lideres de las áreas en las que se revisaron los CRP`s de vigencias anteriores a 2013, clasificándolos en 3 categorias según la duración del contrato y forma de pago en : 
Contratos con duración indeterminada
Certificados con cierre total ates del 31 de Agosto de 2014
Certificados con cierre total ates del 31 de Diciembre de 2014.
Adicionalmente, se establecieron compromisos de cierre de registro dentro de los plazos arriba mencionados. 
</t>
    </r>
    <r>
      <rPr>
        <b/>
        <sz val="10"/>
        <color theme="1"/>
        <rFont val="Calibri"/>
        <family val="2"/>
      </rPr>
      <t>Soportes:
Base de datos de CRP's vigencias Anteriores con fecha 30 de abril.
Acta Rev. Vig. Anteriores Vic. Administración Fiduciaria
Acta Rev. Vig. Anteriores Ger. Nacional de Planeación
Acta Rev. Vig. Anteriores Ger. Administrativa
Acta Rev. Vig. Anteriores Presidencia y Vic. Jurídica
Acta Rev. Vig. Anteriores Gerencia de Riesgos</t>
    </r>
    <r>
      <rPr>
        <sz val="10"/>
        <color theme="1"/>
        <rFont val="Calibri"/>
        <family val="2"/>
      </rPr>
      <t xml:space="preserve">
</t>
    </r>
  </si>
  <si>
    <r>
      <t xml:space="preserve">Se envió memorando a cada una de las dependencias mediante el cual se remitió el informe de saldos de CRP's de vigencias anteriores con corte al 31 de Mayo , con el fin de obtener un pronunciamiento sobre el trámite que se debía dar a cada uno de los registros. Posteriormente se recibió respuesta de cada dependecia sobre los CRP's que deberían permanecen vigentes o no.
La Dirección de planeación procederá al análisis de cada caso, solicitando a las áreas una certificación en casos de anulación de saldos y procederá a realizar los ajustes en el aplicativo correspondiente.
</t>
    </r>
    <r>
      <rPr>
        <b/>
        <sz val="10"/>
        <color theme="1"/>
        <rFont val="Calibri"/>
        <family val="2"/>
      </rPr>
      <t>Soportes:
Informe Saldos CRP's Vig. ant. 31 de Mayo GAD
Informe Saldos CRP's Vig. ant. 31 de Mayo G. O.
Informe Saldos CRP's Vig. ant. 31 de Mayo G. Riesgos
Informe Saldos CRP's Vig. ant. 31 de Mayo G.de Tecnologia.
Informe Saldos CRP's Vig. ant. 31 de Mayo GAGE
Informe Saldos CRP's Vig. ant. 31 de Mayo V. Comercial
Informe Saldos CRP's Vig. ant. 31 de Mayo VAF
Informe Saldos CRP's Vig. ant. 31 de Mayo V. Financiera
Informe Saldos CRP's Vig. ant. 31 de Mayo FOMAG
Informe Saldos CRP's Vig. ant. 31 de  Mayo V. Juridica.</t>
    </r>
  </si>
  <si>
    <r>
      <t xml:space="preserve">La Vicepresidencia de Administración Fiduciaria envía memorando respuesta sobre el trámite que se debe realia a los CRP's de vigencias anteriores pertenecientes a su depedencia:
Vigentes: 8 registros
Pendientes de revisión: 2 registros
</t>
    </r>
    <r>
      <rPr>
        <b/>
        <sz val="10"/>
        <color theme="1"/>
        <rFont val="Calibri"/>
        <family val="2"/>
      </rPr>
      <t>Soporte
Memo Estado de CRPs de VAF</t>
    </r>
  </si>
  <si>
    <r>
      <t xml:space="preserve">La Vicepresidencia de Fondo de Prestaciones envía memorando respuesta sobre el trámite que se debe realia a los CRP's de vigencias anteriores pertenecientes a su depedencia:
Anulación: 4 registros
Vigentes: 2 registros
</t>
    </r>
    <r>
      <rPr>
        <b/>
        <sz val="10"/>
        <color theme="1"/>
        <rFont val="Calibri"/>
        <family val="2"/>
      </rPr>
      <t>Soporte
Memo Estado de CRPs de FOMAG</t>
    </r>
  </si>
  <si>
    <r>
      <t xml:space="preserve">La Vicepresidencia Comercial y de Mercadeo envía memorando respuesta sobre el trámite que se debe realia a los CRP's de vigencias anteriores pertenecientes a su depedencia:
Terminados: 3 registros
Vigentes: 1 registro
</t>
    </r>
    <r>
      <rPr>
        <b/>
        <sz val="10"/>
        <color theme="1"/>
        <rFont val="Calibri"/>
        <family val="2"/>
      </rPr>
      <t>Soporte
Memo Estado de CRPs de V. Comercial</t>
    </r>
  </si>
  <si>
    <r>
      <t xml:space="preserve">La Gerencia de Tecnología envía memorando respuesta sobre el trámite que se debe realia a los CRP's de vigencias anteriores pertenecientes a su área:
Anulación: 2 registros
Vigentes: 33 registros
Pendientes de revisión con el área supervisora: 16 registros
</t>
    </r>
    <r>
      <rPr>
        <b/>
        <sz val="10"/>
        <color theme="1"/>
        <rFont val="Calibri"/>
        <family val="2"/>
      </rPr>
      <t>Soporte
Memo Estado de CRPs de Ger. de Tecnología</t>
    </r>
  </si>
  <si>
    <r>
      <t xml:space="preserve">La Gerencia de Contabilidad envía memorando respuesta sobre el trámite que se debe realia a los CRP's de vigencias anteriores pertenecientes a su área:
Anulación: 3 registros
Vigentes: 5 registros
</t>
    </r>
    <r>
      <rPr>
        <b/>
        <sz val="10"/>
        <color theme="1"/>
        <rFont val="Calibri"/>
        <family val="2"/>
      </rPr>
      <t>Soporte
Memo Estado de CRPs de G.O</t>
    </r>
  </si>
  <si>
    <r>
      <t xml:space="preserve">La Gerencia de Riesgos envía memorando respuesta sobre el trámite que se debe realia a los CRP's de vigencias anteriores pertenecientes a su área:
Anulación: 3 registros
Vigentes: 2 registros
</t>
    </r>
    <r>
      <rPr>
        <b/>
        <sz val="10"/>
        <color theme="1"/>
        <rFont val="Calibri"/>
        <family val="2"/>
      </rPr>
      <t>Soporte
Memo Estado de CRPs de G. Riesgos</t>
    </r>
  </si>
  <si>
    <r>
      <t xml:space="preserve">
</t>
    </r>
    <r>
      <rPr>
        <sz val="10"/>
        <rFont val="Calibri"/>
        <family val="2"/>
      </rPr>
      <t xml:space="preserve">Se envio comunicación al MinTrabajo el 07/01/14 - Soporte adjunto </t>
    </r>
  </si>
  <si>
    <r>
      <t xml:space="preserve">
</t>
    </r>
    <r>
      <rPr>
        <sz val="10"/>
        <rFont val="Calibri"/>
        <family val="2"/>
      </rPr>
      <t>Se envio comunicación al Min Hacienda el 07/01/14 radicado 2014-EE-00001130</t>
    </r>
  </si>
  <si>
    <r>
      <t xml:space="preserve">
</t>
    </r>
    <r>
      <rPr>
        <sz val="10"/>
        <rFont val="Calibri"/>
        <family val="2"/>
      </rPr>
      <t>Se envio comunicación al Min Hacienda el 07/01/14 radicado 2014-EE-00001130 y ANIF 2014-EE-00001134</t>
    </r>
  </si>
  <si>
    <r>
      <t xml:space="preserve">
</t>
    </r>
    <r>
      <rPr>
        <sz val="10"/>
        <rFont val="Calibri"/>
        <family val="2"/>
      </rPr>
      <t>Se envio comunicación al Min de Trabajo  el 07/01/14 radicado 2014-EE</t>
    </r>
  </si>
  <si>
    <r>
      <t xml:space="preserve">
</t>
    </r>
    <r>
      <rPr>
        <sz val="10"/>
        <rFont val="Calibri"/>
        <family val="2"/>
      </rPr>
      <t>Se envio comunicación al Min de Trabajo  el 07/01/14 radicado 2014-EE
El 31 de mar/14 el Min de Trabajo remite mediante el oficio No. 51968. Respuesta del Hallazgo: Anexa documento soporte del Min de Hacienda a través de su sistema SIIF NACION, donde se reintegran los recursos por un valor de $554,747,550,40. Con fecha de giro el 25 de marzo de 2014 a la Fiduprevisora S.A. (Copia dura documento de pago)</t>
    </r>
  </si>
  <si>
    <r>
      <t xml:space="preserve">Se llevó a cabo la actualización del formato mediante la inclusión de dos columnas con el fin de establecer las fechas de inicio y finalización de cada una de las actividades que conforman la iniciativa; adicionalmente el espacio de Programación y Ejecución Financiera se actualizó de manera que se especificaran los conceptos de Presupuesto 
Aprobado,  además de  lo planeado y  lo ejecutado por cada uno de los siguientes conceptos: Valor Recursos Expedidos (CDP),  Valor Recursos Comprometidos (CRP) y Programación de Pagos. El formato FR-PLA-01-005 versión 2 fue aprobado y publicado en el aplicativo Isolución el día 19 de Febrero de 2014. 
De igual forma, se efectuará una revisión posterior de acuerdo a los cambios establecidos en los instructivos y procedimientos.
</t>
    </r>
    <r>
      <rPr>
        <b/>
        <sz val="10"/>
        <rFont val="Calibri"/>
        <family val="2"/>
      </rPr>
      <t xml:space="preserve">Soporte FR-PLA-01-005 _V2
No se generó ninguna observación respecto al  FR-PLA-01-005 versión 2. Una vez actualizado el procedimiento de Planeación Estratégica y el Instructivo de Iniciativas, se procederá a revisar si se requiere una nueva actualización de este formato.
No se generó ninguna observación respecto al  FR-PLA-01-005 versión 2. Una vez actualizado el Instructivo de Iniciativas, se procederá a revisar si se requiere una nueva actualización de este formato.
Acorde a la actualización del Instructivo " Planteamiento y Seguimiento de iniciativas estratégicas", no se presentaron ajustes adicionales para este formato.
</t>
    </r>
  </si>
  <si>
    <r>
      <t xml:space="preserve">La Gerencia Nacional de Planeación inició el proceso de ajuste del aplicativo Isolución, módulo de mejoramiento "Planes y Programas". El objetivo de estas modificaciones es poder suministrar una herramienta mas funcional para realizar el analisis y seguimiento a las Iniciativas Estratégicas implementadas en la entidad.
A la fecha se cuenta con la propuesta de estas modificaciones, teniendo en cuenta que la estructura básica resultado de estas modificaciones guardara concordancia con los soportes que maneja la Dirección de Planeación para las Reuniones de Análsis Estratégicas.
</t>
    </r>
    <r>
      <rPr>
        <b/>
        <sz val="10"/>
        <rFont val="Calibri"/>
        <family val="2"/>
      </rPr>
      <t>Soporte: 
Documento propuesta para la modificación del modulo de seguimiento a Iniciativas Estratégicas en el aplicativo Isolucion.</t>
    </r>
  </si>
  <si>
    <r>
      <t xml:space="preserve">Se llevó a acabo la actualización del IN-PLA-01-001, para el cual se cambió el nombre de "Planteamiento de Iniciativas estratégicas" a   " Planteamiento y Seguimiento de iniciativas estratégicas", dicha actualización contempla la inclusión de un numeral donde se describe la forma en que se debe hacer seguimiento a las Iniciativas Estratégicas. La versión 1 del Instructivo " Planteamiento y Seguimiento de iniciativas estratégicas"  fue aprobado, firmado y publicado en el aplicativo Isolución el día 30 de Mayo de 2014.
</t>
    </r>
    <r>
      <rPr>
        <b/>
        <sz val="10"/>
        <rFont val="Calibri"/>
        <family val="2"/>
      </rPr>
      <t>Soporte: 
Publicación  IN-PLA-01-001 en Isolución.</t>
    </r>
  </si>
  <si>
    <r>
      <t xml:space="preserve">Se llevó a acabo la actualización del IN-PLA-01-001, para el cual se cambió el nombre de "Planteamiento de Iniciativas estratégicas" a        " Planteamiento y Seguimiento de iniciativas estratégicas", dicha actualización contempla  la forma en que se deben relacionar las Iniciativas Estratégicas vs. Objetivos Corporativos Impactados. La versión 1 del Instructivo " Planteamiento y Seguimiento de iniciativas estratégicas"  fue aprobado, firmado y publicado en el aplicativo Isolución el día 30 de Mayo de 2014.
</t>
    </r>
    <r>
      <rPr>
        <b/>
        <sz val="10"/>
        <rFont val="Calibri"/>
        <family val="2"/>
      </rPr>
      <t xml:space="preserve">
Soporte: 
Publicación  IN-PLA-01-001 en Isolución.</t>
    </r>
  </si>
  <si>
    <r>
      <t xml:space="preserve">Se llevó a acabo la actualización del IN-PLA-01-001, para el cual se cambió el nombre de "Planteamiento de Iniciativas estratégicas" a        " Planteamiento y Seguimiento de iniciativas estratégicas", dicha actualización contempla la inclusión de un numeral donde se describa la forma en que se debe hacer seguimiento a las Iniciativas Estratégicas. La versión 1 del Instructivo " Planteamiento y Seguimiento de iniciativas estratégicas"  fue aprobado, firmado y publicado en el aplicativo Isolución el día 30 de Mayo de 2014.
</t>
    </r>
    <r>
      <rPr>
        <b/>
        <sz val="10"/>
        <rFont val="Calibri"/>
        <family val="2"/>
      </rPr>
      <t>Soporte: 
Publicación  IN-PLA-01-001 en Isolución.</t>
    </r>
  </si>
  <si>
    <r>
      <t xml:space="preserve">En el mes de Junio/2014 se realizaron Reuniones de Análisis Estratégico por dependencia, con las siguientes áreas: Vicepresidencia Comercial y de mercadeo y Vicepresidencia Fondo de prestaciones; en ellas se  revisaron indicadores y objetivos a cargo de cada una de estas dependencias, verificando la pertinencia y el grado de cumplimiento de los mismos, llegando a compromisos de ajuste que propendan por el mejoramiento contínuo del desempeño de los procesos.
</t>
    </r>
    <r>
      <rPr>
        <b/>
        <sz val="10"/>
        <rFont val="Calibri"/>
        <family val="2"/>
      </rPr>
      <t xml:space="preserve">Soporte
Lista de Asistencia RAE-COMERCIAL-11-06-2014
Lista de Asistencia RAE-FOMAG-27-06-2014
</t>
    </r>
  </si>
  <si>
    <r>
      <t xml:space="preserve">Se llevó a cabo la actualización del Formato "Inclusión y modificación de indicadores" de manera integral, incluyendo en el espacio de Aprobación un campo para el visto bueno por parte del Jefe Oficina de Calidad, para la verificación del tipo de indicador. Adicionalmente con el fin de facilitar su diligenciamiento se incluyó al respaldo del formato las Instrucciones para el diligenciamiento.  La versión  del FR-PLA-01-001  fue aprobada, firmada y publicada en el aplicativo Isolución el día 30 de Mayo de 2014.
</t>
    </r>
    <r>
      <rPr>
        <b/>
        <sz val="10"/>
        <rFont val="Calibri"/>
        <family val="2"/>
      </rPr>
      <t>Soporte: 
Publicación  FR - PLA - 01 - 001 en Isolución.
Actualización FR - PLA - 01 - 001.</t>
    </r>
  </si>
  <si>
    <r>
      <t>Se actualizó el formato y se encuentra publicado en Isolución FR-GAD-01-033   </t>
    </r>
    <r>
      <rPr>
        <b/>
        <sz val="10"/>
        <rFont val="Calibri"/>
        <family val="2"/>
      </rPr>
      <t xml:space="preserve">Versión: </t>
    </r>
    <r>
      <rPr>
        <sz val="10"/>
        <rFont val="Calibri"/>
        <family val="2"/>
      </rPr>
      <t>2   </t>
    </r>
    <r>
      <rPr>
        <b/>
        <sz val="10"/>
        <rFont val="Calibri"/>
        <family val="2"/>
      </rPr>
      <t xml:space="preserve">Fecha: </t>
    </r>
    <r>
      <rPr>
        <sz val="10"/>
        <rFont val="Calibri"/>
        <family val="2"/>
      </rPr>
      <t>07/Abr/2014</t>
    </r>
  </si>
  <si>
    <r>
      <t xml:space="preserve">La política de realizar los traslados presupuestales hasta después del segundo del semestre de la vigencia fiscal, con las excepciones de fuerza mayor que se puedan presentar, generó una reducción en el número de solicitudes realizadas para la vigencia del 2013, pasando de 130 traslados presupuestales efectuados en la vigencia 2012 a 103 en la vigencia 2013. Además de reducir el número de traslados solicitados, la Gerencia Nacional de Planeación estudia la creación de mecanismos para lograr reducir el valor total de los traslados realizados durante una vigencia fiscal, con el fin de evidenciar una optimización de la planeación y ejecución presupuestal. No se presentaron traslados presupuestales adicionales al registrado en el mes de mayo, el cual equivalia al 0,0008% del total de gastos, haciendo evidente la  efectivadad de  la política incluida en el procedimiento MP-GFI-03-003.
Para el mes de Mayo se registró un traslado presupuestal por valor de $973.600 del rubro Seguros (Sub rubro: póliza de Vida de empleados) al Rubro Impuestos con el fin de cubrir el pago de Impuesto predial por la insuficiencia de los recursos asignados versus el incremento proyectado por la Secretaría de Hacienda del Distrito. 
Se realizó el borrador de la Resolución que modifica la Resolución 037 del 2013 por la cual se desagregó y se distribuyó el presupuesto de Ingresos y Gastos para la Vigencia 2014. El valor del traslado modifica la apropiación inicial en 0,0008%
Se elaboró la Resolución por medio de la cual se aprueba la modificación a la desagregación del presupuesto de Ingresos y Gastos de Fiduciaria La Previsora S.A. para la vigencia fiscal del año 2014, y se remitió copia  a la Vicepresidecia Jurídica, con el fin de recibir su aprobación y visto bueno.
</t>
    </r>
    <r>
      <rPr>
        <b/>
        <sz val="10"/>
        <rFont val="Calibri"/>
        <family val="2"/>
      </rPr>
      <t xml:space="preserve">Soporte
Remisión copia Resolución
</t>
    </r>
  </si>
  <si>
    <r>
      <t xml:space="preserve">En el mes de marzo se elaboraron las siguientes actividades: 
a) Notificación al Comité de Presidencia de la aprobación del Acuerdo N° 001 de 2014
b) Publicación del Estatuto presupuetal en la herramienta del Sistema de Gestión de Calidad.
c) Inicio del Plan de Divulgación mediante Tips enviados por el correo institucional (Somos intranet)
d) Programación de capacitaciones dirigidas a cada una de las dependencias de la Entidad.
</t>
    </r>
    <r>
      <rPr>
        <b/>
        <sz val="10"/>
        <rFont val="Calibri"/>
        <family val="2"/>
      </rPr>
      <t>Soportes: 
Memorando de Notificación.
Pantallazó de la Publicación en Isolución
Pantallazos de los Tips de Estatuto Presupuestal enviados
En e mes de Abril se llevaron a cabo las siguientes actividades: 
a) Capacitaciones sobre el Estatuto Presupuestal, dichas reuniones se realizaron los días 4,7,8 y 9 de abril.
b) Se remitieron por el canal de comunicación institucional SOMOS los Tips 11, 12, 13, 14 y 15 referentes al nuevo estatuto presupuestal especificamente a los siguientes temas: Cuentas por pagar, expedición de CDD y RP previo a la contratación de un bien o servicio, Vigencias Futuras, Ordenación del Gasto y Cajas menores
c) Se remitio el día 25 de abril se remitio memorando informativo a las Vicepresidencias y Gerencias de la Fiduciaria en el que se indicaba la ruta de acceso en el aplicativo I-Solución al Estatuto de presupuesto de la compañía y recordando que su entrada en vigencia definitiva era el día 1 de mayo.
Soportes: 
Listados de asistencia a las capacitaciones.
Presentación del Estatuto Presupuestal.
Pantallazos de los Tips de Estatuto Presupuestal enviados
Memorando Informativo</t>
    </r>
  </si>
  <si>
    <r>
      <t xml:space="preserve"> La versión 0 del manual de politicas ML-PLA-02-001 "Manual de Gastos"  fue aprobado, firmado y publicado en el aplicativo Isolución el día 20 de Junio de 2014. El objeto de  este manual es identificar los gastos a imputar por cada rubro, fortaleciendo el seguimiento, evaluación y control del presupuesto de Fiduprevisora S.A., a través del establecimiento de cada uno de los conceptos con su respectiva relación presupuestal y contable.
</t>
    </r>
    <r>
      <rPr>
        <b/>
        <sz val="10"/>
        <rFont val="Calibri"/>
        <family val="2"/>
      </rPr>
      <t xml:space="preserve">Soportes: 
Publicación  ML-PLA-02-001 en Isolución. </t>
    </r>
    <r>
      <rPr>
        <sz val="10"/>
        <rFont val="Calibri"/>
        <family val="2"/>
      </rPr>
      <t xml:space="preserve">
</t>
    </r>
  </si>
  <si>
    <t>Octubre El día 26 de septiembre de 2013, la apoderada general del proceso liquidatorio del la E.S.E Francisco de Paula Santander remitió vía correo electrónico ante esta Sociedad Fiduciaria el informe de venta de activos de la ESE
Noviembre: El día 26 de septiembre de 2013, la apoderada general del proceso liquidatorio del la E.S.E Francisco de Paula Santander remitió vía correo electrónico ante esta Sociedad Fiduciaria el informe de venta de activos de la ESE
Diciembre: 
 El día 26 de septiembre de 2013, la apoderada general del proceso liquidatorio del la E.S.E Francisco de Paula Santander remitió vía correo electrónico ante esta Sociedad Fiduciaria el informe de venta de activos de la ESE</t>
  </si>
  <si>
    <t xml:space="preserve">El 21 de mar/14 la Gerencia de Negocios mediante memorando No. 2014IE00003104. Da respuesta al hallazgo: La Agencia Nal de Infraestructura en oficio No. 2014-602-005018-1, recibido por la Fiduciaria el 17 de mar/14, remitió las gestiones adelantadas ante el Min de Hacienda y Credito Publico en el cual solicitan los recursos necesarios que le permitan a dicha entidad cumplir con la cancelación de los aportes aprobados para la vigencia 2014 y el valor pendiente del año 2013. (copia dura 11 folios)
1) Mediante comunicación de fecha 24 de abril de 2014 se realizó la gestión de cobro por parte de la Fiduciaria sin obtener respuesta positiva frente a los aportes adeudados.
Anexo: Se adjunta 1 archivo PDF Asunto-Gestión de Cobro Aportes del Fondo de Contingencias Contractuales de las Entidades Estatales. (abr 24/14). Y se anexa copia dura del oficio de Fiduprevisora 2014EE00024210 de abr 24/14
2) De otra parte se solicito a la ANI, copia de actas de reuiniones u oficios en los cuales se esté llevando a cabo la solicitud de recursos para terminar de cancelar los aportes faltantes de la vigencia 2013.
Anexo: copia dura 
</t>
  </si>
  <si>
    <r>
      <t xml:space="preserve">Mediante comunicación No. 201433210608817 radicada en la Fiduprevisora el 13 de mayo/2014, en la que se remite el avance al Plan de Mejoramiento elaborado por la Dirección de administración de Fondos de la Protección Social del Min. de Salud y Protección Social.  Se anexa documento correspondiente al proceso de emplame entre los administradores fiduciarios entrante Consocio Sayp 2011 y saliente Consorcio Fidufosyga. En consideración a lo anterior el Ministerio de Salud da por cerrado el tema de partidas pendientes por identificar de la Subcuenta de Solidaridad.
</t>
    </r>
    <r>
      <rPr>
        <b/>
        <sz val="10"/>
        <color indexed="8"/>
        <rFont val="Calibri"/>
        <family val="2"/>
      </rPr>
      <t xml:space="preserve">Anexo: </t>
    </r>
    <r>
      <rPr>
        <sz val="10"/>
        <color indexed="8"/>
        <rFont val="Calibri"/>
        <family val="2"/>
      </rPr>
      <t>Copia dura comunicación No. 201433210608817</t>
    </r>
  </si>
  <si>
    <r>
      <t xml:space="preserve">Se llevó a cabo la actualización del documento  el cual paso de ser Instructivo a Manual de Procedimientos, debido a la magnitud e importancia de su contenido.  El MP-PLA-01-003 " Seguimiento, Medición y Análisis a los procesos" se actualizó de manera integral, y se incluyó a la Oficina de Calidad como responsable para la evaluación y pertinencia del Tipo de Indicador   (eficacia, eficiencia y efectividad), con el objeto de establecer uniformidad entre la estructura de los indicadores y los lineamientos del SGC. La versión 4 del documento  fue aprobado, firmada y publicada en el aplicativo Isolución el día 30 de Mayo de 2014. 
</t>
    </r>
    <r>
      <rPr>
        <b/>
        <sz val="10"/>
        <color indexed="8"/>
        <rFont val="Calibri"/>
        <family val="2"/>
      </rPr>
      <t xml:space="preserve">
Soporte: 
Publicación  MP-PLA-01-003 en Isolución.</t>
    </r>
  </si>
  <si>
    <r>
      <t xml:space="preserve">Enviaron reporte del aplicativo al corte del 31 de enero de 2014, con el inventario de controles definidos. Es de mencionar que la matriz base para la información es al corte del 31 de diciembre de 2013.
En cuanto a los riesgos operativos, se cuenta con un total de 284 riesgos, al corte de diciembre de 2013. (Ver anexo adjunto) </t>
    </r>
    <r>
      <rPr>
        <b/>
        <i/>
        <sz val="10"/>
        <color indexed="8"/>
        <rFont val="Calibri"/>
        <family val="2"/>
      </rPr>
      <t>Se adjunta archivo, Inventario de Riesgos Operativos.
Al corte del 28 de febrero de 2014, se realizó el inventario de riegsos y controles, con base en la matriz de RO Dic_2013. 
Se adjunta archivo, Inventario de Riesgos Operativos y cronograma definido.</t>
    </r>
  </si>
  <si>
    <t>Cada vez que se presentan requerimientos en la entidad se da respuesta oportuna acorde a los plazo fijados</t>
  </si>
  <si>
    <r>
      <t xml:space="preserve">
</t>
    </r>
    <r>
      <rPr>
        <sz val="10"/>
        <color indexed="8"/>
        <rFont val="Calibri"/>
        <family val="2"/>
      </rPr>
      <t>Se hizo la retransmisióna la CGR en formulario M-p Gestión Contractual donde sa aclara que no adiciona ni valor ni tiempo 2013/09/30 (ver anexo adjunto)</t>
    </r>
  </si>
  <si>
    <r>
      <t xml:space="preserve">Las areas enviaron memorandos de respuesta, indicando cuales CRP's permanecian vigentes o no, en caso de anulación las áreas adjuntaron Certificación.                                                        
</t>
    </r>
    <r>
      <rPr>
        <b/>
        <sz val="10"/>
        <color indexed="8"/>
        <rFont val="Calibri"/>
        <family val="2"/>
      </rPr>
      <t>Soportes: 
Memorando de la Gerencia Administrativa
Memorando de la Gerencia de operaciones
Memorando de la Gerencia de riesgos
Memorando de la Gerencia de tecnología e información
Memorando de la Vicepresidencia Comercial y de Mercadeo
Memorando de la Vicepresidencia de administración fiduciaria
Memorando de la Vicepresidencia Financiera
Memorando de la Vicepresidencia Juridica
Muestra de certificaciones para la anulación de CRP's.</t>
    </r>
  </si>
  <si>
    <r>
      <t xml:space="preserve">Se generó la base de datos de CRP's de Vigencias Anteriores que continuan con saldos vigentes al 30 de Abril de 2014.
Se efectuaron reuniones con los lideres de las áreas en las que se revisaron los CRP`s de vigencias anteriores a 2013, clasificándolos en 3 categorias según la duración del contrato y forma de pago en : 
Contratos con duración indeterminada
Certificados con cierre total ates del 31 de Agosto de 2014
Certificados con cierre total ates del 31 de Diciembre de 2014.
Adicionalmente, se establecieron compromisos de cierre de registro dentro de los plazos arriba mencionados. 
</t>
    </r>
    <r>
      <rPr>
        <b/>
        <sz val="10"/>
        <color indexed="8"/>
        <rFont val="Calibri"/>
        <family val="2"/>
      </rPr>
      <t>Soportes:
Base de datos de CRP's vigencias Anteriores con fecha 30 de abril.
Acta Rev. Vig. Anteriores Vic. Administración Fiduciaria
Acta Rev. Vig. Anteriores Ger. Nacional de Planeación
Acta Rev. Vig. Anteriores Ger. Administrativa
Acta Rev. Vig. Anteriores Presidencia y Vic. Jurídica
Acta Rev. Vig. Anteriores Gerencia de Riesgos</t>
    </r>
    <r>
      <rPr>
        <sz val="10"/>
        <color indexed="8"/>
        <rFont val="Calibri"/>
        <family val="2"/>
      </rPr>
      <t xml:space="preserve">
</t>
    </r>
  </si>
  <si>
    <r>
      <t xml:space="preserve">Se envió memorando a cada una de las dependencias mediante el cual se remitió el informe de saldos de CRP's de vigencias anteriores con corte al 31 de Mayo , con el fin de obtener un pronunciamiento sobre el trámite que se debía dar a cada uno de los registros. Posteriormente se recibió respuesta de cada dependecia sobre los CRP's que deberían permanecen vigentes o no.
La Dirección de planeación procederá al análisis de cada caso, solicitando a las áreas una certificación en casos de anulación de saldos y procederá a realizar los ajustes en el aplicativo correspondiente.
</t>
    </r>
    <r>
      <rPr>
        <b/>
        <sz val="10"/>
        <color indexed="8"/>
        <rFont val="Calibri"/>
        <family val="2"/>
      </rPr>
      <t>Soportes:
Informe Saldos CRP's Vig. ant. 31 de Mayo GAD
Informe Saldos CRP's Vig. ant. 31 de Mayo G. O.
Informe Saldos CRP's Vig. ant. 31 de Mayo G. Riesgos
Informe Saldos CRP's Vig. ant. 31 de Mayo G.de Tecnologia.
Informe Saldos CRP's Vig. ant. 31 de Mayo GAGE
Informe Saldos CRP's Vig. ant. 31 de Mayo V. Comercial
Informe Saldos CRP's Vig. ant. 31 de Mayo VAF
Informe Saldos CRP's Vig. ant. 31 de Mayo V. Financiera
Informe Saldos CRP's Vig. ant. 31 de Mayo FOMAG
Informe Saldos CRP's Vig. ant. 31 de  Mayo V. Juridica.</t>
    </r>
  </si>
  <si>
    <t>En el mes de junio de 2014, se procedió a solicitar a la Oficina de contratos del FNGRD la elaboración y envío del procedimiento de entrega de los bienes adquiridos por el FNGRD. Estamos a la espera de la repuesta por parte de Jurídica</t>
  </si>
  <si>
    <t>|</t>
  </si>
  <si>
    <t>FILA_2</t>
  </si>
  <si>
    <t>FILA_3</t>
  </si>
  <si>
    <t>FILA_4</t>
  </si>
  <si>
    <t>FILA_5</t>
  </si>
  <si>
    <t>FILA_6</t>
  </si>
  <si>
    <t>FILA_7</t>
  </si>
  <si>
    <t>FILA_8</t>
  </si>
  <si>
    <t>FILA_9</t>
  </si>
  <si>
    <t>FILA_10</t>
  </si>
  <si>
    <t>FILA_11</t>
  </si>
  <si>
    <t>FILA_12</t>
  </si>
  <si>
    <t>FILA_13</t>
  </si>
  <si>
    <t>FILA_14</t>
  </si>
  <si>
    <t>FILA_15</t>
  </si>
  <si>
    <t>FILA_16</t>
  </si>
  <si>
    <t>FILA_17</t>
  </si>
  <si>
    <t>FILA_18</t>
  </si>
  <si>
    <t>FILA_19</t>
  </si>
  <si>
    <t>FILA_20</t>
  </si>
  <si>
    <t>FILA_21</t>
  </si>
  <si>
    <t>FILA_22</t>
  </si>
  <si>
    <t>FILA_23</t>
  </si>
  <si>
    <t>FILA_24</t>
  </si>
  <si>
    <t>FILA_25</t>
  </si>
  <si>
    <t>FILA_26</t>
  </si>
  <si>
    <t>FILA_27</t>
  </si>
  <si>
    <t>FILA_28</t>
  </si>
  <si>
    <t>FILA_29</t>
  </si>
  <si>
    <t>FILA_30</t>
  </si>
  <si>
    <t>FILA_31</t>
  </si>
  <si>
    <t>FILA_32</t>
  </si>
  <si>
    <t>FILA_33</t>
  </si>
  <si>
    <t>FILA_34</t>
  </si>
  <si>
    <t>FILA_35</t>
  </si>
  <si>
    <t>FILA_36</t>
  </si>
  <si>
    <t>FILA_37</t>
  </si>
  <si>
    <t>FILA_38</t>
  </si>
  <si>
    <t>FILA_39</t>
  </si>
  <si>
    <t>FILA_40</t>
  </si>
  <si>
    <t>FILA_41</t>
  </si>
  <si>
    <t>FILA_42</t>
  </si>
  <si>
    <t>FILA_43</t>
  </si>
  <si>
    <t>FILA_44</t>
  </si>
  <si>
    <t>FILA_45</t>
  </si>
  <si>
    <t>FILA_46</t>
  </si>
  <si>
    <t>FILA_47</t>
  </si>
  <si>
    <t>FILA_48</t>
  </si>
  <si>
    <t>FILA_49</t>
  </si>
  <si>
    <t>FILA_50</t>
  </si>
  <si>
    <t>FILA_51</t>
  </si>
  <si>
    <t>FILA_52</t>
  </si>
  <si>
    <t>FILA_53</t>
  </si>
  <si>
    <t>FILA_54</t>
  </si>
  <si>
    <t>FILA_55</t>
  </si>
  <si>
    <t>FILA_56</t>
  </si>
  <si>
    <t>FILA_57</t>
  </si>
  <si>
    <t>FILA_58</t>
  </si>
  <si>
    <t>FILA_59</t>
  </si>
  <si>
    <t>FILA_60</t>
  </si>
  <si>
    <t>FILA_61</t>
  </si>
  <si>
    <t>FILA_62</t>
  </si>
  <si>
    <t>FILA_63</t>
  </si>
  <si>
    <t>FILA_64</t>
  </si>
  <si>
    <t>FILA_65</t>
  </si>
  <si>
    <t>FILA_66</t>
  </si>
  <si>
    <t>FILA_67</t>
  </si>
  <si>
    <t>FILA_68</t>
  </si>
  <si>
    <t>FILA_69</t>
  </si>
  <si>
    <t>FILA_70</t>
  </si>
  <si>
    <t>FILA_71</t>
  </si>
  <si>
    <t>FILA_72</t>
  </si>
  <si>
    <t>FILA_73</t>
  </si>
  <si>
    <t>FILA_74</t>
  </si>
  <si>
    <t>FILA_75</t>
  </si>
  <si>
    <t>FILA_76</t>
  </si>
  <si>
    <t>FILA_77</t>
  </si>
  <si>
    <t>FILA_78</t>
  </si>
  <si>
    <t>FILA_79</t>
  </si>
  <si>
    <t>FILA_80</t>
  </si>
  <si>
    <t>FILA_81</t>
  </si>
  <si>
    <t>FILA_82</t>
  </si>
  <si>
    <t>FILA_83</t>
  </si>
  <si>
    <t>FILA_84</t>
  </si>
  <si>
    <t>FILA_85</t>
  </si>
  <si>
    <t>FILA_86</t>
  </si>
  <si>
    <t>FILA_87</t>
  </si>
  <si>
    <t>FILA_88</t>
  </si>
  <si>
    <t>FILA_89</t>
  </si>
  <si>
    <t>FILA_90</t>
  </si>
  <si>
    <t>FILA_91</t>
  </si>
  <si>
    <t>FILA_92</t>
  </si>
  <si>
    <t>FILA_93</t>
  </si>
  <si>
    <t>FILA_94</t>
  </si>
  <si>
    <t>FILA_95</t>
  </si>
  <si>
    <t>FILA_96</t>
  </si>
  <si>
    <t>FILA_97</t>
  </si>
  <si>
    <t>FILA_98</t>
  </si>
  <si>
    <t>FILA_99</t>
  </si>
  <si>
    <t>FILA_100</t>
  </si>
  <si>
    <t>FILA_101</t>
  </si>
  <si>
    <t>FILA_102</t>
  </si>
  <si>
    <t>FILA_103</t>
  </si>
  <si>
    <t>FILA_104</t>
  </si>
  <si>
    <t>FILA_105</t>
  </si>
  <si>
    <t>FILA_106</t>
  </si>
  <si>
    <t>FILA_107</t>
  </si>
  <si>
    <t>FILA_108</t>
  </si>
  <si>
    <t>FILA_109</t>
  </si>
  <si>
    <t>FILA_110</t>
  </si>
  <si>
    <t>FILA_111</t>
  </si>
  <si>
    <t>FILA_112</t>
  </si>
  <si>
    <t>FILA_113</t>
  </si>
  <si>
    <t>FILA_114</t>
  </si>
  <si>
    <t>FILA_115</t>
  </si>
  <si>
    <t>FILA_116</t>
  </si>
  <si>
    <t>FILA_117</t>
  </si>
  <si>
    <t>FILA_118</t>
  </si>
  <si>
    <t>FILA_119</t>
  </si>
  <si>
    <t>FILA_120</t>
  </si>
  <si>
    <t>FILA_121</t>
  </si>
  <si>
    <t>FILA_122</t>
  </si>
  <si>
    <t>FILA_123</t>
  </si>
  <si>
    <t>FILA_124</t>
  </si>
  <si>
    <t>FILA_125</t>
  </si>
  <si>
    <t>FILA_126</t>
  </si>
  <si>
    <t>FILA_127</t>
  </si>
  <si>
    <t>FILA_128</t>
  </si>
  <si>
    <t>FILA_129</t>
  </si>
  <si>
    <t>FILA_130</t>
  </si>
  <si>
    <t>FILA_131</t>
  </si>
  <si>
    <t>FILA_132</t>
  </si>
  <si>
    <t>FILA_133</t>
  </si>
  <si>
    <t>FILA_134</t>
  </si>
  <si>
    <t>FILA_135</t>
  </si>
  <si>
    <t>FILA_136</t>
  </si>
  <si>
    <t>FILA_137</t>
  </si>
  <si>
    <t>FILA_138</t>
  </si>
  <si>
    <t>FILA_139</t>
  </si>
  <si>
    <t>FILA_140</t>
  </si>
  <si>
    <t>FILA_141</t>
  </si>
  <si>
    <t>FILA_142</t>
  </si>
  <si>
    <t>FILA_143</t>
  </si>
  <si>
    <t>FILA_144</t>
  </si>
  <si>
    <t>FILA_145</t>
  </si>
  <si>
    <t>FILA_146</t>
  </si>
  <si>
    <t>FILA_147</t>
  </si>
  <si>
    <t>FILA_148</t>
  </si>
  <si>
    <t>FILA_149</t>
  </si>
  <si>
    <t>FILA_150</t>
  </si>
  <si>
    <t>FILA_151</t>
  </si>
  <si>
    <t>FILA_152</t>
  </si>
  <si>
    <t>FILA_153</t>
  </si>
  <si>
    <t>FILA_154</t>
  </si>
  <si>
    <t>FILA_155</t>
  </si>
  <si>
    <t>FILA_156</t>
  </si>
  <si>
    <t>FILA_157</t>
  </si>
  <si>
    <t>FILA_158</t>
  </si>
  <si>
    <t>FILA_159</t>
  </si>
  <si>
    <t>FILA_160</t>
  </si>
  <si>
    <t>FILA_161</t>
  </si>
  <si>
    <t>FILA_162</t>
  </si>
  <si>
    <t>FILA_163</t>
  </si>
  <si>
    <t>FILA_164</t>
  </si>
  <si>
    <t>FILA_165</t>
  </si>
  <si>
    <t>FILA_166</t>
  </si>
  <si>
    <t>FILA_167</t>
  </si>
  <si>
    <t>FILA_168</t>
  </si>
  <si>
    <t>FILA_169</t>
  </si>
  <si>
    <t>FILA_170</t>
  </si>
  <si>
    <t>FILA_171</t>
  </si>
  <si>
    <t>FILA_172</t>
  </si>
  <si>
    <t>FILA_173</t>
  </si>
  <si>
    <t>FILA_174</t>
  </si>
  <si>
    <t>FILA_175</t>
  </si>
  <si>
    <t>FILA_176</t>
  </si>
  <si>
    <t>FILA_177</t>
  </si>
  <si>
    <t>FILA_178</t>
  </si>
  <si>
    <t>FILA_179</t>
  </si>
  <si>
    <t>FILA_181</t>
  </si>
  <si>
    <t>FILA_182</t>
  </si>
  <si>
    <t>FILA_183</t>
  </si>
  <si>
    <t>FILA_184</t>
  </si>
  <si>
    <t>FILA_185</t>
  </si>
  <si>
    <t>FILA_186</t>
  </si>
  <si>
    <t>FILA_187</t>
  </si>
  <si>
    <t>FILA_188</t>
  </si>
  <si>
    <t>FILA_189</t>
  </si>
  <si>
    <t>FILA_190</t>
  </si>
  <si>
    <t>FILA_191</t>
  </si>
  <si>
    <t>FILA_192</t>
  </si>
  <si>
    <t>FILA_193</t>
  </si>
  <si>
    <t>FILA_194</t>
  </si>
  <si>
    <t>FILA_195</t>
  </si>
  <si>
    <t>FILA_196</t>
  </si>
  <si>
    <t>FILA_197</t>
  </si>
  <si>
    <t>FILA_198</t>
  </si>
  <si>
    <t>FILA_199</t>
  </si>
  <si>
    <t>FILA_200</t>
  </si>
  <si>
    <t>FILA_201</t>
  </si>
  <si>
    <t>FILA_202</t>
  </si>
  <si>
    <t>FILA_203</t>
  </si>
  <si>
    <t>FILA_204</t>
  </si>
  <si>
    <t>FILA_205</t>
  </si>
  <si>
    <t>FILA_206</t>
  </si>
  <si>
    <t>OBSERVACION</t>
  </si>
  <si>
    <r>
      <t xml:space="preserve">Unificación de Criterios
</t>
    </r>
    <r>
      <rPr>
        <sz val="11"/>
        <color theme="1"/>
        <rFont val="Calibri"/>
        <family val="2"/>
      </rPr>
      <t xml:space="preserve">Fiduciaria no cuenta con la unidad de criterios con lo cual no existe pronunciamiento institucional, basado en las normas contables que le aplican y la concepción legal y financiera de las transferencias que según el Decreto mencionado debe realizar la Fiduciaria a los Entes Territoriales.  
</t>
    </r>
  </si>
  <si>
    <r>
      <t xml:space="preserve">Inventarios del Fondo Nacional de Gestión del Riesgo de desastres - Subcuenta 100504
</t>
    </r>
    <r>
      <rPr>
        <sz val="11"/>
        <color theme="1"/>
        <rFont val="Calibri"/>
        <family val="2"/>
      </rPr>
      <t xml:space="preserve">Una vez realizado el análisis y seguimiento a los inventarios de propiedad del Fondo, se observa que a Octubre 31 de 2013, aún no se ha culminado el trámite de levantamiento e identificación de los inventarios físicos de los activos a nivel nacional; de igual manera, no se ha recolectado la documentación jurídica necesaria y requerida según la normatividad mencionada, para hacer entrega en propiedad de los bienes a los Entes Territoriales. 
</t>
    </r>
  </si>
  <si>
    <r>
      <t xml:space="preserve">Partidas Pendientes por Identificar </t>
    </r>
    <r>
      <rPr>
        <sz val="11"/>
        <color theme="1"/>
        <rFont val="Calibri"/>
        <family val="2"/>
      </rPr>
      <t xml:space="preserve">
existen partidas por identificar en la subcuenta de Solidaridad vigencias 2005-2010, por recaudos que ascienden a $139 millones aproximadamente, </t>
    </r>
  </si>
  <si>
    <r>
      <t xml:space="preserve">Notas a los Estados Financieros 
</t>
    </r>
    <r>
      <rPr>
        <sz val="9"/>
        <color theme="1"/>
        <rFont val="Calibri"/>
        <family val="2"/>
      </rPr>
      <t xml:space="preserve">Las cuentas de orden acreedoras a 31 de diciembre de 2012 y 2011 presenta un saldo por $3.258.607.930,64 y $1.136.052.262,50 correspondientes  a contratos pendientes de liquidar. </t>
    </r>
  </si>
  <si>
    <r>
      <t xml:space="preserve">Saldos cuenta 7817405
</t>
    </r>
    <r>
      <rPr>
        <sz val="9"/>
        <color theme="1"/>
        <rFont val="Calibri"/>
        <family val="2"/>
      </rPr>
      <t xml:space="preserve">Al realizar los cruces y verificaciones correspondientes a los estados financieros aprobados y dictaminados del contrato fiduciario 517 de 2011 “Fondo de Riesgos Laborales” con corte a 31/12/2012, se encontró que el saldo existente en las cuentas de orden 7817405, la cual corresponde al valor de mercado  y nominal del portafolio administrado, pertenece a los saldos del mes de noviembre de 2012 y no al saldo al cierre de Diciembre.
</t>
    </r>
  </si>
  <si>
    <r>
      <t xml:space="preserve">Carteras Colectivas 
 Por cuanto </t>
    </r>
    <r>
      <rPr>
        <sz val="9"/>
        <color theme="1"/>
        <rFont val="Calibri"/>
        <family val="2"/>
      </rPr>
      <t>los soportes con los que cuenta la entidad no permiten identificar al inversionista de la cartera colectiva se presenta partidas por identificar en carteras colectivas, que asciende a $1.234 millones, incluidos rendimientos, situación que no facilita presentar saldos depurados y establecer a quienes corresponden los recursos</t>
    </r>
  </si>
  <si>
    <r>
      <t>Refleja debilidades en el seguimiento y la supervisión</t>
    </r>
    <r>
      <rPr>
        <sz val="9"/>
        <color rgb="FFFF0000"/>
        <rFont val="Calibri"/>
        <family val="2"/>
      </rPr>
      <t xml:space="preserve"> </t>
    </r>
    <r>
      <rPr>
        <sz val="9"/>
        <rFont val="Calibri"/>
        <family val="2"/>
      </rPr>
      <t>del contrato</t>
    </r>
  </si>
  <si>
    <r>
      <t xml:space="preserve">Programación de Iniciativas </t>
    </r>
    <r>
      <rPr>
        <sz val="9"/>
        <color theme="1"/>
        <rFont val="Calibri"/>
        <family val="2"/>
      </rPr>
      <t xml:space="preserve">
lo cual afectó directamente el cumplimiento de los cronogramas inicialmente realizados para la vigencia 2012, que requirieron la reprogramación de actividades, las cuales tenían continuidad para el año 2013 iniciando en forma tardía su ejecución.</t>
    </r>
  </si>
  <si>
    <r>
      <t xml:space="preserve">Objetivos Corporativos
</t>
    </r>
    <r>
      <rPr>
        <sz val="9"/>
        <color theme="1"/>
        <rFont val="Calibri"/>
        <family val="2"/>
      </rPr>
      <t>Los objetivos a los cuales les apuntan las iniciativas estratégicas, consignados en la Matriz de Relación Objetivos Corporativos vs. Iniciativas Estratégicas 2012 numeral 5.4.2 del Direccionamiento Estratégico 2011-2015, conforme a la Resolución 029 de Diciembre de 2011,  no corresponden a los consignados en el documento Excel enviado por la Gerencia de Planeación donde se registra el avance, cronograma e indicadores de las iniciativas 4, 5,5 y 9. Adicionalmente, Se encontraron identificadas dos iniciativa 5 con actividades diferentes, correspondiente a la renovación tecnológica  fase I y fase II.</t>
    </r>
  </si>
  <si>
    <r>
      <t>Trazabilidad de Iniciativas Estratégicas</t>
    </r>
    <r>
      <rPr>
        <sz val="9"/>
        <color theme="1"/>
        <rFont val="Calibri"/>
        <family val="2"/>
      </rPr>
      <t xml:space="preserve">
No fue posible realizar la trazabilidad correspondiente a las iniciativas 4, 5 Fase I, 5 Fase II y 9 desde la fecha de inicio al cierre. Lo anterior, por cuanto el Excel enviado no permite concatenar las iniciativas, con los objetivos e indicadores. En la herramienta I-Solución los líderes responsables no especifican el avance por actividad, conforme a lo consignado en los cronogramas de actividades y las reprogramaciones realizadas durante el proceso de ejecución de las iniciativas. Adicionalmente, los entregables en el caso de actas no se adicionan al seguimiento pues  la herramienta lo permite. De igual manera, los indicadores registrados en el link indicadores que aparecen en dicha herramienta, muestra los mismos resultados durante varios periodos y corresponde a indicadores de eficacia y no eficiencia como lo estipulan en el link y apuntan a la perspectiva  financiera, dejando sin medición las metas y por ende las iniciativas.</t>
    </r>
  </si>
  <si>
    <r>
      <t>Seguimiento a Indicadores</t>
    </r>
    <r>
      <rPr>
        <sz val="9"/>
        <color theme="1"/>
        <rFont val="Calibri"/>
        <family val="2"/>
      </rPr>
      <t xml:space="preserve"> 
Se observaron debilidades en el diseño de las variables que componen el indicador y su denominación; </t>
    </r>
  </si>
  <si>
    <r>
      <rPr>
        <b/>
        <sz val="9"/>
        <color theme="1"/>
        <rFont val="Calibri"/>
        <family val="2"/>
      </rPr>
      <t>Resultado de Iniciativa
L</t>
    </r>
    <r>
      <rPr>
        <sz val="9"/>
        <color theme="1"/>
        <rFont val="Calibri"/>
        <family val="2"/>
      </rPr>
      <t xml:space="preserve">as actividades relacionadas con Reorganización de grupos internos de trabajo y Divulgación y capacitación de, la nueva conformación de los grupos internos de trabajo: no se lograron dentro de la vigencia prevista y en cronogramas propuestos, 
</t>
    </r>
  </si>
  <si>
    <r>
      <t xml:space="preserve">Proceso Contractual 1-9000-142-10 – Proyecto Retos (D)
</t>
    </r>
    <r>
      <rPr>
        <sz val="9"/>
        <color theme="1"/>
        <rFont val="Calibri"/>
        <family val="2"/>
      </rPr>
      <t xml:space="preserve">. Se observa falta de diligencia y cuidado en los trámites que anteceden a las modificaciones del contrato y en la oportunidad, así: el otrosí No.2 del 8 de mayo de 2012, mediante el cual se prorrogó la duración del contrato hasta el 31 de octubre de 2011 y se adicionó el valor del mismo en $276.2 millones, se realiza la sustentación ante el Comité de Contratación hasta el 8 de mayo de 2012, según acta No.014 e igualmente hasta esta fecha se remite el Memorando 1010902-IE firmado por los supervisores y el presidente de la Fiduciaria dirigido al Gerente Administrativo para la solicitud de este Otro Sí No.2, es decir un día antes de vencer el plazo contractual, lo cual genera el riesgo de modificarse el plazo vencido el término de ejecución del contrato.  
Esta modificación corresponde entre otros, a 1.276 horas por valor de $191.2 millones para ejecución de 14 controles de cambio o nuevas funcionalidades, para el módulo BPM – Correspondencia, necesarias para mejora de funcionalidad.   A 10 noviembre de 2013, los controles de cambio aún no están en producción, lo cual denota debilidades de planeación. 
b. El 31 de octubre de 2012, se suscribe el adendo modificatorio No.4, adicionando el valor del contrato en $103 millones con prórroga hasta el 29 de marzo de 2013. Con el Memorando 1010902-IE 23537 se remite a la Gerencia Administrativa por el Gerente Nacional de Planeación el otro sí No.4, que incluía el valor a contratar por $103 millones, el cual tiene fecha de recibido por dicha Gerencia el 23 de noviembre de 2012, indicando que por éste se realiza solicitud formal de suscripción del otrosí No.4. Sin embargo, éste se firma el 31 de octubre de 2012. 
c. El 26 de marzo de 2013 se suscribe el Otrosí No.5, mediante el cual se adicionó el contrato en $695.5 millones y se prorrogó la duración hasta el 30 de agosto de 2013. </t>
    </r>
  </si>
  <si>
    <r>
      <t xml:space="preserve">Planeación, Otro sí contratos, Garantía de cumplimiento y cumplimiento obligación contractual. 
</t>
    </r>
    <r>
      <rPr>
        <sz val="9"/>
        <color theme="1"/>
        <rFont val="Calibri"/>
        <family val="2"/>
      </rPr>
      <t xml:space="preserve">Del seguimiento y análisis de los contratos  Nos. 1-9000-42-2010  y 1-9000-42-2011 se observan las siguientes situaciones:
Respecto al primer contrato: 
1. Debilidades en la oportunidad para el trámite de justificación  y legalización del otrosí No. 1 suscrito el 30 de junio de 2012, teniendo en cuenta que el plazo del contrato de seguros vencía este mismo día y sólo en esta misma fecha se suscribe el respectivo otrosí para ampliar el plazo de ejecución contractual, lo que genera el riesgo que los amparos contratados queden desprotegidos y la entidad tenga que asumir con su patrimonio siniestros y/o hechos relacionados con los mismos,
Con relación al segundo contrato No.  1-9000-42-2011: No se pudo evidenciar que el contratista cumplió con la obligación b) de la Cláusula Tercera relacionada con la realización de un programa de capacitación en temas relacionados con la administración de pólizas de seguros
se observa imprecisión en el clausulado del contrato y sus modificaciones, así el contrato mencionado prevé en su  cláusula segunda. </t>
    </r>
  </si>
  <si>
    <r>
      <t xml:space="preserve">Formato “Informe de Supervisión de Contratos y Órdenes de Empresa
</t>
    </r>
    <r>
      <rPr>
        <sz val="9"/>
        <color theme="1"/>
        <rFont val="Calibri"/>
        <family val="2"/>
      </rPr>
      <t>Se observa que el formato “informe de supervisión de contratos y órdenes de empresa” adoptado por la entidad sólo contiene información sobre las generalidades del contrato y la relación de los pagos realizados al contratista, sin incluir la totalidad de las obligaciones legales, técnicas, financieras previstas en la Resolución 013 de 2012, que faciliten y garanticen la correcta, oportuna y eficiente supervisión, de tal manera que se blinde esta labor.  Lo anterior se presenta por deficiencias en el sistema de gestión de calidad y los mecanismos previstos para el ejercicio de la supervisión; situación que impide evidenciar el seguimiento técnico, administrativo, financiero, contable y jurídico sobre el cumplimiento del objeto y las obligaciones contractuales y/o las órdenes de adquisición de bienes y/o servicios, celebrados por la entidad.</t>
    </r>
  </si>
  <si>
    <r>
      <rPr>
        <b/>
        <sz val="9"/>
        <color theme="1"/>
        <rFont val="Calibri"/>
        <family val="2"/>
      </rPr>
      <t>Seguimiento Plan de Compras</t>
    </r>
    <r>
      <rPr>
        <sz val="9"/>
        <color theme="1"/>
        <rFont val="Calibri"/>
        <family val="2"/>
      </rPr>
      <t xml:space="preserve">
La información suministrada a la Comisión Auditora relacionada con el Plan de Compras 2012 y su seguimiento, no permite realizar una evaluación y seguimiento de lo programado y lo efectivamente  ejecutado, dado que las variables utilizadas no son claras y entendibles. 
</t>
    </r>
  </si>
  <si>
    <r>
      <t xml:space="preserve">Archivo Carpetas de Contratación 
</t>
    </r>
    <r>
      <rPr>
        <sz val="9"/>
        <color theme="1"/>
        <rFont val="Calibri"/>
        <family val="2"/>
      </rPr>
      <t xml:space="preserve">Se evidencian debilidades en el archivo y organización de las siguientes carpetas:19000-142-2010, 1-9000-022-2012, 1-9000-131-2012, 1-9000-025-2012, 1-9000-83-2012, 1-9000-136-2011, 19000-130-2010, 1-9000-90-08, 1-9000-12-2011, 1-9000-131-2012, 1-9000-126-2012, 19000-12-2012, 1-9000-124-2012, 1-9000-033-2012, 1-9000-24-2011, 1-9000-30-2012, 1-9000-113-2012 y 1-9000-118-2012, que conforman el expediente de los procesos contractuales celebrados por la entidad y objeto de evaluación, las mismas no contienen la totalidad de las actuaciones generadas en sus diferentes etapas; no se encuentran organizadas ni con un orden cronológico, ni foliadas, algunas incluyen varias copias de la misma actuación, y en ocasiones obran documentos de otros contratos; y/o los folios al contrario. No cuentan con una hoja de ruta y/o índice del contenido de las mismas.
</t>
    </r>
  </si>
  <si>
    <r>
      <t>Sitio Alterno de Operaciones</t>
    </r>
    <r>
      <rPr>
        <sz val="9"/>
        <color theme="1"/>
        <rFont val="Calibri"/>
        <family val="2"/>
      </rPr>
      <t xml:space="preserve">
Durante la visita realizada por la CGR, al sitio alterno de operaciones de Fiduprevisora, se observan las siguientes vulnerabilidades: - La bodega cuenta con ventanas y rejas de bajo calibre, vidrios de 3 mm, que dan hacia el lado occidental de la bodega, esto permite visualizar tanto los equipos como el personal desde un conjunto de casas residenciales de 2 pisos quedando vulnerable a posibles ataques de terceros (terrorismo, vandalismo, etc.) ...
-Durante la visita los equipos de cómputo portátiles previstos para activar el Plan de Continuidad del negocio de Fiduprevisora se encontraban instalados y en servicio; posteriormente se informa que éstos, son guardados en sus respectivas cajas originales para su protección y evitar el deterioro , la suciedad y el polvo.</t>
    </r>
  </si>
  <si>
    <r>
      <t xml:space="preserve">Sistema de información  </t>
    </r>
    <r>
      <rPr>
        <sz val="9"/>
        <color theme="1"/>
        <rFont val="Calibri"/>
        <family val="2"/>
      </rPr>
      <t xml:space="preserve">Se evidenció que la entidad no cuenta con una herramienta que integre los diferentes mecanismos de participación ciudadana como son: usuarios, defensor del consumidor financiero, servicio al cliente, entre otros,  por tanto se tiene que recurrir a diferentes aplicativos para verificar y efectuar su seguimiento.  </t>
    </r>
  </si>
  <si>
    <r>
      <t xml:space="preserve">Revisar integralmente la matriz de riesgo operativo, contemplando la validación de los controles documentados actualmente o nuevos controles diseñados, que sean puntuales y coherentes, evitando la generalidad en su descripción y permitiendo la mitigación del riesgo.
</t>
    </r>
    <r>
      <rPr>
        <i/>
        <sz val="9"/>
        <color theme="1"/>
        <rFont val="Calibri"/>
        <family val="2"/>
      </rPr>
      <t>Nota: Labor a realizar de manera conexa con el plan de trabajo de validación y revisión de riesgos planeado por la Gerencia de Riesgos anualmente con los líderes de procesos y el cual actualmente se ha venido desarrollando.</t>
    </r>
  </si>
  <si>
    <r>
      <t xml:space="preserve">Anteproyecto y proyecto de Presupuesto
</t>
    </r>
    <r>
      <rPr>
        <sz val="9"/>
        <color theme="1"/>
        <rFont val="Calibri"/>
        <family val="2"/>
      </rPr>
      <t>Se presentaron modificaciones y traslados presupuestales (130) en la ejecución del mismo, durante la vigencia 2012.</t>
    </r>
  </si>
  <si>
    <r>
      <t xml:space="preserve">Actualización de la normativa presupuestal
</t>
    </r>
    <r>
      <rPr>
        <sz val="9"/>
        <color theme="1"/>
        <rFont val="Calibri"/>
        <family val="2"/>
      </rPr>
      <t>no está debidamente actualizado de acuerdo con los diferentes procesos, negocios y actos que se manejan al interior de la entidad</t>
    </r>
  </si>
  <si>
    <r>
      <t>Identificación de Gastos por Rubro</t>
    </r>
    <r>
      <rPr>
        <sz val="9"/>
        <color theme="1"/>
        <rFont val="Calibri"/>
        <family val="2"/>
      </rPr>
      <t xml:space="preserve">
La fiduciaria no cuenta con un documento debidamente aprobado que identifique los gastos a imputar por cada rubro, de tal manera que facilite el seguimiento y control del presupuesto para cada gasto, situación que impide ejercer control, seguimiento y legalidad al mismo.</t>
    </r>
  </si>
  <si>
    <r>
      <t xml:space="preserve">Sistematización Saldos en Cuentas Corrientes y de Ahorro </t>
    </r>
    <r>
      <rPr>
        <u/>
        <sz val="9"/>
        <color theme="1"/>
        <rFont val="Calibri"/>
        <family val="2"/>
      </rPr>
      <t>S</t>
    </r>
    <r>
      <rPr>
        <sz val="9"/>
        <color theme="1"/>
        <rFont val="Calibri"/>
        <family val="2"/>
      </rPr>
      <t>e evidenció que en tesorería no se cuenta con un sistema que automatice el manejo de cuentas corrientes y de ahorro, por cuanto este proceso se adelanta manualmente en el Tablero Diario de Tesorería, dado que no se cuenta con un sistema integrado para este tipo de información, Situación que genera riesgos por cuanto su manualidad,</t>
    </r>
  </si>
  <si>
    <r>
      <t xml:space="preserve">Segregación de Funciones 
</t>
    </r>
    <r>
      <rPr>
        <sz val="9"/>
        <color theme="1"/>
        <rFont val="Calibri"/>
        <family val="2"/>
      </rPr>
      <t>En la gerencia de contabilidad en la vigencia 2012 se desarrollaron actividades de contabilización de movimientos de la fiduciaria y el manejo del presupuesto, traslados y modificaciones al mismo, que no corresponden a una adecuada segregación de funciones.</t>
    </r>
  </si>
  <si>
    <r>
      <rPr>
        <b/>
        <sz val="9"/>
        <color theme="1"/>
        <rFont val="Calibri"/>
        <family val="2"/>
      </rPr>
      <t>Obligaciones de Agente retenedor ICA</t>
    </r>
    <r>
      <rPr>
        <sz val="9"/>
        <color theme="1"/>
        <rFont val="Calibri"/>
        <family val="2"/>
      </rPr>
      <t xml:space="preserve">
La Fiduciaria en calidad de agente retenedor del impuesto de industria y comercio, no realizo las retenciones del impuesto ICA al contratista Ernest &amp; Young Audit Ltda.[1],  para las vigencias 2012 y 2013
El contratista argumentó que al ostentar la calidad de autoretenedor de este impuesto, lo practicó, declaró y pago, para tal efecto certificó y adjuntó los “formularios de autoliquidación electrónica asistencia del Impuesto de Industria y Comercio, avisos y tableros” cancelados por los períodos gravables 2012 y 2013 (bimensual), respecto a los ingresos percibidos en su actividad económica principal (69201), como una sociedad comercial prestadora de servicios profesionales en Revisoría Fiscal.   
</t>
    </r>
  </si>
  <si>
    <r>
      <t xml:space="preserve">Pagos sin afectación presupuestal (D)
</t>
    </r>
    <r>
      <rPr>
        <sz val="10"/>
        <color theme="1"/>
        <rFont val="Calibri"/>
        <family val="2"/>
      </rPr>
      <t xml:space="preserve">FIDUPREVISORA, realizo un pago por concepto de Multas y Sanciones por $1.9 millones sin afectación presupuestal, es decir sin el correspondiente Certificado de Disponibilidad ni el registro presupuestal situación soportada por la entidad así: “La Gerencia Administrativa efectúo el pago constatando que la solicitud de pago cumpliera con lo establecido en numeral 6.2.4 del manual de Procedimiento –Pagos de Empresa (Código MPGAD-01-014.- 6.2.4. Otros…cuando el pago no afecte el presupuesto en la solicitud firmada por el Vicepresidente indicar en la solicitud del pago el motivo por el cual no afecta presupuesto y justificar el uso de recursos no presupuestados”    </t>
    </r>
  </si>
  <si>
    <r>
      <rPr>
        <b/>
        <sz val="10"/>
        <color theme="1"/>
        <rFont val="Calibri"/>
        <family val="2"/>
      </rPr>
      <t>Registros presupuiestales  CRP
A</t>
    </r>
    <r>
      <rPr>
        <sz val="10"/>
        <color theme="1"/>
        <rFont val="Calibri"/>
        <family val="2"/>
      </rPr>
      <t xml:space="preserve">nalizadas las bases datos de los certificados de Registros Presupuestales, se evidencia que existen saldos de compromisos por   $3.191.7 millones que datan desde el 2007 y $17.000.2 millones sin ejecutar al cierre de la vigencia 2013. Situación que  evidencia que los contratos no se cumplieron, en razón a que no se obligaron, esto es, que los beneficiarios (contratistas) no presentaron los documentos soportes de cumplimientos del objeto de cada uno de los contratos y por ende son reservas presupuestales que fenecen a la vigencia siguiente de expedido el Registro Presupuestal. 
</t>
    </r>
  </si>
  <si>
    <r>
      <rPr>
        <b/>
        <sz val="10"/>
        <color theme="1"/>
        <rFont val="Calibri"/>
        <family val="2"/>
        <scheme val="minor"/>
      </rPr>
      <t>Registros presupuestales  CRP
A</t>
    </r>
    <r>
      <rPr>
        <sz val="10"/>
        <color theme="1"/>
        <rFont val="Calibri"/>
        <family val="2"/>
        <scheme val="minor"/>
      </rPr>
      <t xml:space="preserve">nalizadas las bases datos de los certificados de Registros Presupuestales, se evidencia que existen saldos de compromisos por   $3.191.7 millones que datan desde el 2007 y $17.000.2 millones sin ejecutar al cierre de la vigencia 2013. Situación que  evidencia que los contratos no se cumplieron, en razón a que no se obligaron, esto es, que los beneficiarios (contratistas) no presentaron los documentos soportes de cumplimientos del objeto de cada uno de los contratos y por ende son reservas presupuestales que fenecen a la vigencia siguiente de expedido el Registro Presupuestal. 
</t>
    </r>
  </si>
  <si>
    <t xml:space="preserve">Se envió carta a Banco Agrario el 07/01/2014 radicada con 2014EE00001479  (copia dura)
Se cumplió con el objetivo planteado en el plan de acción el cual consistía en Gestionar ante el Banco Agrario el reintegro de los recursos, los cuales fueron reintegrados en el mes de abril de 2014. </t>
  </si>
  <si>
    <t>En el mes de noviembre de 2013 se realizaron los ajustes contables respectivos para el registro de las transferencias como un pago de fideicomiso, por lo tanto se procedió a legalizar la cuenta por cobrar por concepto de anticipos hasta los valores clasificados como transferencias, la provsión se reversó registrando un menor valor del gasto y/o un ingreso por recuperación según cuadro anexo.
A la fecha el registro fue presentado y soportado a la Revisoría Fiscal y el balance cuenta con la certificación.
Los comprobantes de ajuste son:
1. 904-100-13000555 
2. 904-100-13000557 
3. 904-100-13000558
4. 904-100-13000611
5. 904-100-13000613
6. 904-100-13000614
Todos los comprobantes en fecha 30-nov-2013
Adjunto como soporte los comprobantes y las comunicaciones remitidas por las diferentes áreas.(6 archivo pdf)</t>
  </si>
  <si>
    <t>Respuesta de aceptación de reintegro delos $66,000,000 por parte del BancoAgrario 19 de febrero de 2014.
Envió de comuinicación por parte den Bco Agrario informando la autorización de reintegro  de los valores de 20 de marzo
 En razón que el Banco Agrario reconoció el reintegro de los giros efectuadosde manera errada, no  se iniciaron acciones jurídicas en su contra.</t>
  </si>
  <si>
    <t>***revisar CD y copiar archivo</t>
  </si>
  <si>
    <t>Se envió carta a la unidad de FNGRD el 22 de enero de 2014 traslado del hallazgo de la CGR con radicado 2014EE0004163</t>
  </si>
  <si>
    <t>Periodicamente el Consorcio en reauniones y comunicaciones ha reportado al Ministerio de Salud y protección Social el estado de los temas pendientes de cierre en el proceso de empalme con el Consorcio Fidufosyga. Mediante comunicación DCI-113-13 de diciembre 5 2013 se le remitió al Minsalud el estado de los pendientes para finiquitar el proceso de empalme. Soportes adjuntos. 
Se espera el acta del final del proceso de empalme con Fidufosyga, luego de la mesa de trabajo llevada a cabo el 3 de febrero de 2013. Se reiterará la solicitud en el mes de marzo de 2014.
Mediante documento del 28 de marzo de 2014 se realizó cierre de temáticas que en consideración del Consorcio SAYP 2011 se encontraban pendientes por parte del consorcio Fidufosyga 2005 en desarrollo del proceso de empalme.(Adjunto copia dura Acta Anexo 7)</t>
  </si>
  <si>
    <r>
      <t xml:space="preserve">
</t>
    </r>
    <r>
      <rPr>
        <sz val="10"/>
        <rFont val="Calibri"/>
        <family val="2"/>
      </rPr>
      <t>Se envio comunicación al Min Hacienda el 07/01/14 radicado 2014-EE-00000 con ello se cumple la acción en termino</t>
    </r>
  </si>
  <si>
    <t>se envio comuniación el 7 de enro de 2014 con radicado 2014EE00001002 dando cumplienmto con la acción</t>
  </si>
  <si>
    <t>Se ha cumplido por parte de la fiduciaria la emisión de Informes, sin embargo el Ministerio no ha reglamentado la forma de presentar  los recuados. La Fiduciaria e a través de varios comunicados a solicitado que aclare los criterios para dicha rendición. Por otra parte la entidad ajustara los informes as los lineamientos a penas sean reglamentados por el Ministerio.
Informe No. 1  emitido el 30 de enero de 2014 radicado 2014EE0007693 dirigido a Dra Gloria Lucia Ospina Solozarno (copia dura)</t>
  </si>
  <si>
    <r>
      <t xml:space="preserve">
</t>
    </r>
    <r>
      <rPr>
        <sz val="10"/>
        <rFont val="Calibri"/>
        <family val="2"/>
      </rPr>
      <t>Se envio comunicación al Min de Trabajo  el 07/01/14 radicado 2014-EE000011430</t>
    </r>
  </si>
  <si>
    <t xml:space="preserve">
Se envio comunicación al Min de Trabajo  el 07/01/14 radicado 2014-EE000011430</t>
  </si>
  <si>
    <t xml:space="preserve">Publicado en Isolución: Manual de Procedimientos: Aportes al Régimen de Seguridad Social y Parafiscales Código: MP-GTH-03-004 Versión 6 de marzo 31 de 2014  (Se incorporan conceptos para la liquidación de aportes parafiscales de acuerdo a las normas vigentes)
</t>
  </si>
  <si>
    <t>Se implemto en excerl una herramietnay se publico en isolucion para el uso unificado de la entidad para poder realizar los seguimientos acorde cobn los lieamientos establecidos para ello</t>
  </si>
  <si>
    <t>En el mes de marzo, se realizó la actualización de la matriz, de acuerdo con los cambios presentados en la mesa de trabajo del proceso EJECUCIÓN PRESUPUESTAL.
En el mes de abril, se realizó la actualización de la matriz, de acuerdo con los cambios presentados en las mesas de trabajo de los procesos:
- ADMINISTRACIÓN DE SERVICIOS DE SALUD
- PRESTACIONES ECONÓMICAS
- AFILIACIONES
- NÓMINA DE PRESTACIONES SOCIALES
Evidencia: Aplicativo CERO
En el mes de mayo, se realizó la actualización de la matriz, de acuerdo con los cambios presentados en las mesas de trabajo de los procesos:
- PAGOS - Tesorería
- INGRESOS
- INVERSIONES
Evidencia: Aplicativo CEROEvidencia: Aplicativo CERODe acuerdo con el cronograma definido, para el mes de junio no se tenia programada autoevaluación de riesgos, debido a la progrmación de vacaciones del funcioanrio de Riesgo Operativo.
En marzo se publico el Nuevo Estatuto de presupuesto</t>
  </si>
  <si>
    <r>
      <rPr>
        <b/>
        <sz val="9"/>
        <color theme="1"/>
        <rFont val="Calibri"/>
        <family val="2"/>
      </rPr>
      <t xml:space="preserve">Restitución. (D) </t>
    </r>
    <r>
      <rPr>
        <sz val="9"/>
        <color theme="1"/>
        <rFont val="Calibri"/>
        <family val="2"/>
      </rPr>
      <t xml:space="preserve">
se presentan aproximadamente $834.463 millones, involucrados en pagos inconsistentes, cifra que no se ha depurado para determinar los valores que deben restituir las entidades obligadas a compensar.
</t>
    </r>
  </si>
  <si>
    <r>
      <t xml:space="preserve">Restitución. (D) </t>
    </r>
    <r>
      <rPr>
        <b/>
        <sz val="9"/>
        <color theme="1"/>
        <rFont val="Calibri"/>
        <family val="2"/>
      </rPr>
      <t xml:space="preserve">
</t>
    </r>
    <r>
      <rPr>
        <sz val="9"/>
        <color theme="1"/>
        <rFont val="Calibri"/>
        <family val="2"/>
      </rPr>
      <t xml:space="preserve">se presentan aproximadamente $834.463 millones, involucrados en pagos inconsistentes, cifra que no se ha depurado para determinar los valores que deben restituir las entidades obligadas a compensar.
</t>
    </r>
  </si>
  <si>
    <r>
      <rPr>
        <b/>
        <sz val="9"/>
        <color theme="1"/>
        <rFont val="Calibri"/>
        <family val="2"/>
      </rPr>
      <t xml:space="preserve">Pago de Multas, Sanciones e Intereses de mora (F) (D) </t>
    </r>
    <r>
      <rPr>
        <sz val="9"/>
        <color theme="1"/>
        <rFont val="Calibri"/>
        <family val="2"/>
      </rPr>
      <t xml:space="preserve">
En en lo corrido de los años 2012 y 2013 FIDUPREVISORA S.A canceló por concepto de multas sanciones e intereses de mora: 
- TESORERÍA MUNICIPAL DE ARMENIA: FIDUPREVISORA S.A según comprobante de egreso No. 12004114 del 04-10-2012 canceló sanción por enviar de manera extemporánea la información exógena en medio magnético de las retenciones aplicadas en el año 2011, lo anterior en virtud del pliego de cargos No. 020 proferido contra FIDEICOMISOS PATRIMONIOS AUTÓNOMOS FIDUCIARIA LA PREVISORA S.A, en su calidad de agente retenedor. Valor de la sanción cancelada fue de $ 402.000. 
- DIRECCION DE IMPUESTOS Y ADUANAS NACIONALES: Con resolución No. 312412013000095 del 8 de octubre de 2013 la DIAN impuso sanción a FIDUPREVISORA S.A por valor de $ 10.167.000, lo anterior con fundamento en el suministro de información exógena inconsistente (con errores) por el año gravable 2009 en cuanto a lo reportado frente a dos (2) contribuyentes, esto conforme pliego  cargos No. 312382013000038 del 14 de marzo de 2013.
La sanción reducida en valor fue cancelada según comprobante de egreso No. 13001509 del 22-04-2013 por valor de $ 1.017.000.
- GRAVAMEN MOVIMIENTOS FINANCIEROS: La Gerencial de contabilidad de FIDUPREVISORA evidenció que sí hubo lugar a retenciones GMF en la semana 50 de años 2012 las cuales no habían sido declaradas de la DIAN procediendo a presentar la declaración de forma voluntaria.
FIDUPREVISORA S.A canceló por extemporaneidad en la declaración del GMF periodo 50 del año 2012 y según comprobante de egreso No. 13003032 del 31-07-2013 la suma de $ 272.000.
- SECRETARIA DE HACIENDA DEL DISTRITO DE BOGOTÁ: Según requerimiento especial No. RE- 2013EE141313 expedido por la Subdirección de Impuestos a la Propiedad de la Oficina de Fiscalización de la Secretaria de Hacienda Distrital el día 14 de junio de 2013 se sancionó a FIDUPREVISORA S.A por inexactitud en las declaraciones del impuesto predial año 2012 respecto seis (6) predios identificados con matrículas inmobiliarias Nos. 50C1175982, 50C1175983, 50C1175984, 50C1175988, 50C1175989 y 50C1176001.
Según comprobante de egreso No. 13003850 del 26-09-2013 FIDUPREVISORA S.A canceló  valor de $23.424.000 discriminados así: $ 9.813.000 obedecen a la sanción y $ 13.611.000 son intereses de mora, lo anterior certificado por el gerente de contabilidad de la fiduciaria el día 8 del mes de abril de 2014.
</t>
    </r>
  </si>
  <si>
    <r>
      <rPr>
        <b/>
        <sz val="9"/>
        <color theme="1"/>
        <rFont val="Calibri"/>
        <family val="2"/>
      </rPr>
      <t xml:space="preserve">Información Contractual rendida en la cuenta fiscal 2012 </t>
    </r>
    <r>
      <rPr>
        <sz val="9"/>
        <color theme="1"/>
        <rFont val="Calibri"/>
        <family val="2"/>
      </rPr>
      <t xml:space="preserve">
De los cruces realizados entre la información contractual registrada en el SIRECI, con la reportada por la Entidad durante el proceso auditor se evidenció que la entidad registró el contrato No.1-9000-130- 2010 por $8.443.796.002 cuando el valor real según documentación es de $84.437.960,02</t>
    </r>
  </si>
  <si>
    <t>Trazabilidad de Iniciativas Estratégicas
No fue posible realizar la trazabilidad correspondiente a las iniciativas 4, 5 Fase I, 5 Fase II y 9 desde la fecha de inicio al cierre. Lo anterior, por cuanto el Excel enviado no permite concatenar las iniciativas, con los objetivos e indicadores. En la herramienta I-Solución los líderes responsables no especifican el avance por actividad, conforme a lo consignado en los cronogramas de actividades y las reprogramaciones realizadas durante el proceso de ejecución de las iniciativas. Adicionalmente, los entregables en el caso de actas no se adicionan al seguimiento pues  la herramienta lo permite. De igual manera, los indicadores registrados en el link indicadores que aparecen en dicha herramienta, muestra los mismos resultados durante varios periodos y corresponde a indicadores de eficacia y no eficiencia como lo estipulan en el link y apuntan a la perspectiva  financiera, dejando sin medición las metas y por ende las iniciativas.</t>
  </si>
  <si>
    <t>Luego de efectuar una nueva revisión al informe presentado por la firma Iquartil, este  fue devuelto para su corrección, toda vez que no cumple con los requerimientos mínimos para su aprobación. A corte 31 de julio de 2014, el informe se encuentra siendo completado por el contratista y no ha sido remitido nuevamente a Fiduprevisora.</t>
  </si>
  <si>
    <t xml:space="preserve">
El contratista presenta el Informe final del contrato, (Anexo copia de la comunicación) finalizando el mes de agosto. A la fecha de corte se encuentra en revisión por parte del Supervisor del Contrato.</t>
  </si>
  <si>
    <t>El documento de ratificación de bajas de activos fue remitido por la Gerencia Jurídica el 17 de octubre de 2014. (Anexamos copia del documento) el cual se encuentra en tramite de firmas.</t>
  </si>
  <si>
    <t>En el mes de noviembre de 2014 se remitió al ordenador del gasto del Fondo Nacional de Gestión del Riesgo de Desastres, dos comunicaciones así (Anexamos copia): 
1. Solicitud de instrucción para elaboración de las actas de ratificación de transferencia de propiedad y contratos de comodato
2. Acta de Cierre del Proceso de Depuración de Inventarios y Bajas de Activos, mediante el cual se ratifican las bajas efectuadas en el trabajo de campo adelantado porla firma Iquartil
Al 30 de noviembre no han sido recibidos los documentos solicitados, por lo que se procedió a su reiteración.</t>
  </si>
  <si>
    <t>Durante el periodo del periodo del plan de mejoramiento se dio aplicación de la politica en los casos en que se inició el un proceso liquidatorio</t>
  </si>
  <si>
    <t>Las Gerencis Juridica y Liquidaciones y Remanentes de Fiduprevisora incluirán dentro de los poderes generales a los apoderados de las liquidaciones, la obligación de cumplir estrictamente con la normatividad vigente en la realización de los activos de la entidad en liquidación.</t>
  </si>
  <si>
    <t>Desde el mes de febrero de 2014 el Gerente del Fondo Nacional de Gestion del Riesgo de Desastres, remitió el plan de mejoramiento solicitado (anexo archivo en excel) . De la misma manera, y como resultado de reunión efectuada el 6 de mayo de 2014, en las instalaciones de la  UNGRD, a la que asistieron los responsables del proceso y la oficina de control interno, la UNGRD envió el plan para el presente hallazgo en el mes de junio de 2014. (Adjuntamos copia de la comunicación CD)</t>
  </si>
  <si>
    <t>El  contratista remitió nuevamente el informe final  de gestión corregido (anexo), el cual había sido devuelto en el mes de mayo de 2014. Dicho informe despues de revisado por el supervisor del contrato, se ajusta a los requisitos mínimos del contrato (Iquartil).</t>
  </si>
  <si>
    <t>Se recibió por parte del ordenador del gasto del Fondo Nacional de Gestión del Riesgo de Desastres, los siguientes documentos así 1. Instrucción para elaboración de las actas de ratificación de transferencia de propiedad y contratos de comodato2. Acta de Cierre del Proceso de Depuración de Inventarios y Bajas de Activos, mediante el cual se ratifican las bajas efectuadas en el trabajo de campo adelantado porla firma Iquartil. Con base en lo anterior la Vicepresidencia Jurídica procedió a elaborar las respectivas actas. De la misma manera se solicitó a la Gerencia de Contabilidad efectuar los registros contables correspondientes. Con esta actividad se depurará y actualizará la base de datos de activos del FNGRD dando,  de esta forma cumplimiento a lo establecido en el Plan de Acción. (se adjuntan 2 archivos pdf)</t>
  </si>
  <si>
    <t>Se hizo el duodécimo envío de comunicaciones a las entidades solicitando el envío de los soportes de la ejecución de los recursos girados por el Fondo Nacional de Gestión del Riesgo de Desastres (Adjuntamos modelo de comunicación)</t>
  </si>
  <si>
    <t>Por tratarse de comunicaciones trimestrales, en el mes de diciembre de 2014, no se enviaron cartas a las Contralorias, informando el estado de la ejecución de los recursos girados por el Fondo Nacional de Gestión del Riesgo de Desastres, actividad que se realizó el mes pasado. 
El último envío fue con corte al mes de septiembre de 2014 y el próximo envío se hará en el mes de enero de 2015, correspondiente al trimestre octubre - diciembre de 2014.</t>
  </si>
  <si>
    <t>Se realizó una visita al departamento del Cauca, con el fin de legalizar los recursos girados por el FNGRD a los municipios de ese departamento. (Adjunto copia del soporte de la visita)</t>
  </si>
  <si>
    <t>El otrosí No.4 con el cual se modificará la claúsula 8 del contrato denominado " Reglamento del Fondo de Contingencias se firmo por parte de Fiduciaria la Previsora y se remitió al Ministerio de Hacienda y Crédito Público para su firma en el mes de diciembre, de acuerdo con las observaciones remitidas por este último. Adjuntamos otrosi remitido.(archivo pdf)</t>
  </si>
  <si>
    <t>Acta de Comité de 20 de Enero de 2014, el objetivo fue el seguimietno a Contrato del Encargo Fiduciarios y particularmente los recusros administrados (copia dura acta).Mediante acta de seguimiento de fecha 06 de junio de 2014 adelantada en las instalaciones de la ANI, se realizo seguimiento a las actividades adelantadas por dicha entidad ante el Ministerio de Hacienda y Crédito Público para la consecuión de los recursos y cumplir con los pagos de las concesiones Ruta del Sol Sector II y Bosa - Granada - Girardot. Se realizó el acta No. 1 de seguimiento con la ANI la cual se encuentra firmada, dicho documento se remitió a la Gerencia Asesora de Gestión y Enlace el 01 de agosto de 2014, junto con los soportes de gestiones de la Agencia Nacional de Infraestructura ante el Ministerio de Hacienda y Crédito Público. Mediante acta de seguimiento No.2 de fecha 29 de julio de 2014 adelantada en las instalaciones de la ANI, se realizó seguimiento a las actividades adelantadas por dicha entidad ante el Ministerio de Hacienda y Crédito Público.</t>
  </si>
  <si>
    <t>La Gerencia de Administración de Negocios  la primera visita se realizó 25 de Junio de 2014.Posterioremente en noviembre y diciembre se realizó análisis de la gestión. (Se adjuntan 2 archivos pdf)</t>
  </si>
  <si>
    <t xml:space="preserve">El procedimiento se encuentra en la Jefatura de Contratos de Negocios Especiales y la Jefatura de Negocios.
</t>
  </si>
  <si>
    <t>Una vez realizada la mesa de trabajo con la Gerencia de Tecnología y revisadas las necesidades funcionales del modulo PQR's,  se realizó solicitud formal por medio del formato de  requerimientos para Tecnología. Para ser evaluado y presupuestado con el proveedor de ORFEO. Soporte: Formato de solictud de requerimientos FR-GTE-01-002.</t>
  </si>
  <si>
    <t>Se viene realizando revisión a las obligaciones tributarias en forma aleatoria y dejando conclusiones en el informe (6 archivos pdf)</t>
  </si>
  <si>
    <t>Se encuentra en proceso de automatizacion en el aplicativo People Soft. Se adjunta cronograma y avances. Anexo 1</t>
  </si>
  <si>
    <t>Esta actividad esta sujeta a la culminación del punto anteriuor para ajustar los perfiles y responsabilidades</t>
  </si>
  <si>
    <t>Con los conceptos emitidos por el Ordenador del gasto se procederá a realizar los ajustes despues de dar la baja de bienes  y la depuración</t>
  </si>
  <si>
    <r>
      <t xml:space="preserve">La versión 0 del manual de politicas ML-PLA-02-001 "Manual de Gastos"  fue aprobado, firmado y publicado en el aplicativo Isolución el día 20 de Junio de 2014. Como plan de divulgación y sensibilización se programaron reuniones de capacitación para presentar el manual así como la publicación de 4 Tip´s informativos indicando la funcionalidad del Manual de Gastos como herramienta de consulta para los funcionarios de la entidad en actividades relacionadas con la planeación y ejecución presupuestal.
</t>
    </r>
    <r>
      <rPr>
        <b/>
        <sz val="9"/>
        <rFont val="Calibri"/>
        <family val="2"/>
        <scheme val="minor"/>
      </rPr>
      <t xml:space="preserve">Soportes: 
Lista de Asistencia a capacitaciones.
Publicación Tip ´s Manual de Gastos </t>
    </r>
  </si>
  <si>
    <t>Se realiza la validación en el sistema a partir de las solicitudes de anulaciones de saldos enviadas por las áreas, obteniendo el siguiente resultado; de 41 solicitudes de anulación, 14 se han gestionado efectivamente en el sistema y 27 se encuentran pendientes, en razón a que se estaba culminando la última etapa de la puesta en producción del desarrollo que permite la generación y contabilización del gravamén en el movimiento financiero de cada RP. Esta información se presenta a la Gerencia Asesora de Gestión y Enlace para su conocimiento</t>
  </si>
  <si>
    <r>
      <t xml:space="preserve">El procedimiento se alineó con lo dispuesto en el Artículo 6 - Principio de anualidad - del Estatuto Presupuestal, se incluyeron los conceptos de cuentas por pagar (Artículo 30 del Estatuto Presupuestal) y fenicimiento de los CDP's  (Artículo 27 del Estatuto Presupuestal).
El procedimiento de cierre de ejecución presupuestal de los gastos para la vigecia fiscal, conlleva a la constitución de cuentas por pagar derivadas de la prolongación de los registros presupuestales a la siguiente vigencia fiscal.
El documento se encuentra revisado, firmado y  publicado en el Aplicativo Isolucion
</t>
    </r>
    <r>
      <rPr>
        <b/>
        <sz val="10"/>
        <color theme="1"/>
        <rFont val="Calibri"/>
        <family val="2"/>
        <scheme val="minor"/>
      </rPr>
      <t>Soporte:
MP-GFI-02-003 Cierre Vigencia Fiscal V8</t>
    </r>
  </si>
  <si>
    <r>
      <t xml:space="preserve">Se efectuó una reunión entre el vicepresidente Jurídico, el Gerente Nacional de Planeación y la Directora en la cual se hizo un análisis del estado de los RP's de vig. Anteriores, profundizando en aquellos que soportan contratos con duración indeterminada. Se acordó que la Vicepresidencia Jurídica enviaría un memorando con su pronuncimianto sobre este tema.
Posteriormente, la Vicepresidencia Jurídica envía memorando en el que indica el estado actual de cada registro y la gestión que se dará a cada uno de ellos: 
1. solicita liberar el saldo de 6 RP's
2. Indica que el saldo de 5 registros se cancelará en lo que resta de la vigencia
3. Explica que 3 de los registros se encuentran sujetos a la expedición del acta de liquidación 
4. Reitera que 18 de los registros soportan contratos vigentes a los cuales se les procederá a realizar un otrosí.
CRP's cuyos saldos se ejecutaron en su totalidad durante este periodo: 2
Anulados: 6 regitros
Vigentes: 26 registros
</t>
    </r>
    <r>
      <rPr>
        <b/>
        <sz val="10"/>
        <color theme="1"/>
        <rFont val="Calibri"/>
        <family val="2"/>
        <scheme val="minor"/>
      </rPr>
      <t>Soporte:
Informe Saldos CRP's Vig. ant. 31- Oct V. Jurídica.</t>
    </r>
  </si>
  <si>
    <r>
      <t xml:space="preserve">La Vicepresidencia de Admnistración Fiduciaria no envía memorando respuesta por lo cual la Dirección de Planeación procederá a enviar memorando recordatorio. 
CRP's cuyos saldos se ejecutaron en su totalidad durante este periodo: 1
Vigentes: 2 registros, sujetos a aprobación del informe final para pago 
</t>
    </r>
    <r>
      <rPr>
        <b/>
        <sz val="10"/>
        <color theme="1"/>
        <rFont val="Calibri"/>
        <family val="2"/>
        <scheme val="minor"/>
      </rPr>
      <t xml:space="preserve">
Soporte:
Informe Saldos CRP's Vig. ant. 31- Oct VAF
</t>
    </r>
    <r>
      <rPr>
        <sz val="10"/>
        <color theme="1"/>
        <rFont val="Calibri"/>
        <family val="2"/>
        <scheme val="minor"/>
      </rPr>
      <t xml:space="preserve">
</t>
    </r>
  </si>
  <si>
    <r>
      <t xml:space="preserve">La Vicepresidencia Financiera  no envía memorando respuesta por lo cual la Dirección de Planeación procederá a enviar memorando recordatorio. 
Vigentes: 2 registros
</t>
    </r>
    <r>
      <rPr>
        <b/>
        <sz val="10"/>
        <color theme="1"/>
        <rFont val="Calibri"/>
        <family val="2"/>
        <scheme val="minor"/>
      </rPr>
      <t xml:space="preserve">Soporte:
Informe Saldos CRP's Vig. ant. 31- Oct V. Financiera
</t>
    </r>
  </si>
  <si>
    <r>
      <t xml:space="preserve">La Vicepresidencia Fondo de Prestaciones Sociales no envía memorando respuesta, por lo cual la Dirección de Planeación procede a enviar memorando recordatorio.
Vigentes: 2 registros
</t>
    </r>
    <r>
      <rPr>
        <b/>
        <sz val="10"/>
        <color theme="1"/>
        <rFont val="Calibri"/>
        <family val="2"/>
        <scheme val="minor"/>
      </rPr>
      <t>Soporte:
Informe Saldos CRP's Vig. ant. 31- Oct FOMAG</t>
    </r>
  </si>
  <si>
    <r>
      <t xml:space="preserve">La Vicepresidencia Comercial y de Mercadeo envía memorando respuesta sobre el trámite que se debe realizar a los CRP's de vigencias anteriores pertenecientes a su depedencia.
Vigente: 1 registro, sujeto a aprobación del informe final para pago
</t>
    </r>
    <r>
      <rPr>
        <b/>
        <sz val="10"/>
        <color theme="1"/>
        <rFont val="Calibri"/>
        <family val="2"/>
        <scheme val="minor"/>
      </rPr>
      <t>Soporte:
Informe Saldos CRP's Vig. ant. 31-Oct V. Comercial
Memo Respuesta - V Comercial</t>
    </r>
  </si>
  <si>
    <r>
      <t xml:space="preserve">La Gerencia de Tecnología envía memorando respuesta sobre el trámite que se debe realizar a los CRP's de vigencias anteriores pertenecientes a su depedencia.
Se efectuó una reunión en la que se revisó uno a uno los registro de la Gerencia de tecnología y se estableció:
1. Informar a las áreas encargadas de la supervisión de contratos con presupuesto en la GTI, el estado actual de sus contatos con el objeto de obtener un pronunciamiento sobre la gestión que se debía realizar con cada uno de ellos, recordándoles que dichos saldos debían cerrase antes del 31 de Diciembre.
2. Tramitar la anulación de aquellos saldos que no tendrian más ejecución hasta finalizar la actual vigencia.
3. Establecer, para los contratos vigentes el pago total antes del 31 de Diciembre. (en acuerdo con el proveedor)
La Gerencia de Riesgos como supervisora del contrato, solicita la liberación del saldo de un registro cuyo presupuesto pertenece a la GTI.
CRP's cuyos saldos se ejecutaron en su totalidad durante este periodo: 1
Total vigentes: 24 registros
Anulados: 9 registros
</t>
    </r>
    <r>
      <rPr>
        <b/>
        <sz val="10"/>
        <color theme="1"/>
        <rFont val="Calibri"/>
        <family val="2"/>
        <scheme val="minor"/>
      </rPr>
      <t xml:space="preserve">Soporte:
Informe Saldos CRP's Vig. ant. 31- Oct GTI
Memo Respuesta - G. Tecnología
Acta Reunión Vig Anteriores
</t>
    </r>
  </si>
  <si>
    <r>
      <t xml:space="preserve">La Gerencia Administrativa  no envía memorando respuesta. La Dirección de Planeación procede a enviar memorando recordatorio.
Se efectuó una reunión en la que se revisó uno a uno los registro de la Gerencia de tecnología y se estableció:
1. Informar a las áreas encargadas de la supervisión de contratos con presupuesto en la GAD el estado actual de sus contatos con el objeto de obtener un pronunciamiento sobre la gestión que se debía realizar con cada uno de ellos, recordándoles que dichos saldos debían cerrase antes del 31 de Diciembre.
2. Tramitar la anulación de aquellos saldos que no tendrian más ejecución hasta finalizar la actual vigencia.
3. Establecer, para los contratos vigentes el pago total antes del 31 de Diciembre. (en acuerdo con el proveedor)
Vigentes: 26 registros
CRP's cuyos saldos se ejecutaron en su totalidad durante este periodo: 1
</t>
    </r>
    <r>
      <rPr>
        <b/>
        <sz val="10"/>
        <color theme="1"/>
        <rFont val="Calibri"/>
        <family val="2"/>
        <scheme val="minor"/>
      </rPr>
      <t>Soporte:
Informe Saldos CRP's Vig. ant. 31- Oct GAD
Acta Reunión Vig Anteriores</t>
    </r>
  </si>
  <si>
    <r>
      <t xml:space="preserve">La Gerencia de Operaciones no envía memorando respuesta. La Dirección de Planeación procede a enviar memorando recordatorio.
CRP's cuyos saldos se ejecutaron en su totalidad durante este periodo: 1
Vigentes: 7 registros
</t>
    </r>
    <r>
      <rPr>
        <b/>
        <sz val="10"/>
        <color theme="1"/>
        <rFont val="Calibri"/>
        <family val="2"/>
        <scheme val="minor"/>
      </rPr>
      <t>Soporte:
Informe Saldos CRP's Vig. ant. 31-Oct GO</t>
    </r>
  </si>
  <si>
    <r>
      <t xml:space="preserve">La Gerencia de Riesgos envía memorando respuesta sobre el trámite que se debe realizar a los CRP's de vigencias anteriores pertenecientes a su depedencia.
Vigente: 1 registro
</t>
    </r>
    <r>
      <rPr>
        <b/>
        <sz val="10"/>
        <color theme="1"/>
        <rFont val="Calibri"/>
        <family val="2"/>
        <scheme val="minor"/>
      </rPr>
      <t>Soporte:
Informe Saldos CRP's Vig. ant. 31-Oct G. RIESGOS
Memo Respuesta - G. Riesgos</t>
    </r>
  </si>
  <si>
    <r>
      <t xml:space="preserve">La Gerencia  Asesora de Gestión y Enlace envía memorando respuesta sobre el trámite que se debe realizar a los CRP's de vigencias anteriores pertenecientes a su depedencia.
Vigente: 1 registro
</t>
    </r>
    <r>
      <rPr>
        <b/>
        <sz val="10"/>
        <color theme="1"/>
        <rFont val="Calibri"/>
        <family val="2"/>
        <scheme val="minor"/>
      </rPr>
      <t>Soporte:
Informe Saldos CRP's Vig. ant. 30-Sep GAGE
Memo Respuesta - GAGE</t>
    </r>
  </si>
  <si>
    <t xml:space="preserve">Se recibieron memorandos por parte de 5 de las dependencias emitiendo su pronunciamiento sobre el trámite que se debía dar a los CRP's de vigencias anteriores, con el fin ratificar su vigencia.
Anulados: 9 registros
</t>
  </si>
  <si>
    <t>Se recibieron memorandos por parte de 5 de las dependencias emitiendo su pronunciamiento sobre el trámite que se debía dar a los CRP's de vigencias anteriores, con el fin ratificar su vigencia.
Anulados: 6 registros
Terminados: 6 registros</t>
  </si>
  <si>
    <t>Se realizó la capacitación a los funcionarios de la entidad encargados de ejercer la supervisión de contratos y ordenes de adquisición de bienes y servicios. Con el fin de dar a conocer las obligaciones a cargo desde cuano inicia y finaliza dicha actividad y las implicaciones de no realizar debida forma tal designación</t>
  </si>
  <si>
    <t>Se eleboró la modificación al procedimiento de supervisión de contratos de empresa y a la fecha se encuentra publicado en Isolucion</t>
  </si>
  <si>
    <t>Se eleboró la modificación al procedimiento de supervisión de contratos de empresa y a la fecha se encuentra publiucado en Isolcuón</t>
  </si>
  <si>
    <t>La doble pantalla se implemento</t>
  </si>
  <si>
    <t xml:space="preserve">Se consolidó el resultado de las siguientes auditorias de Presuntos Repetidos, BDEX l y las auditorias complementos a las Fases I, II y III, las cuales se soportan en archivo en excel Anexo 3.
</t>
  </si>
  <si>
    <t xml:space="preserve">Se realizó capacitaión a los funcioanarios responsables de definir Iniciativas (se anexa listado de asistencia) y se aplico una evaluación del tema visto </t>
  </si>
  <si>
    <t>Se encuentran actulalizados , revisados y publicados en Isolución 78 manuales de  funciones,  quedando pendiente 11 manuales .</t>
  </si>
  <si>
    <t>x</t>
  </si>
  <si>
    <t>Se eleboró la modificación al procedimiento de supervisión de contratos de empresa y a la fecha se encuentra publicado en Isolcuón</t>
  </si>
  <si>
    <t xml:space="preserve">Se verifico  el pago oportuno de Enero a Diciembre de 2014 delos aportes de  Seguridad Social, se adjunta planilla de control.
Se adjuntas las planillas en pdf
 </t>
  </si>
  <si>
    <t>Se eleboró la modificación al procedimiento de supervisión de contratos de empresa y a la fecha se encuentra publicado en Isolución</t>
  </si>
  <si>
    <t>Se realizó capacitación , a los funcionarios delegados y responsables en cada área. (1 archivo pdf lista de asistencia)</t>
  </si>
  <si>
    <t>De acuerdo a la respuesta dada por la Gerencia de Técnologia de Informaciónya esta implementado el apliativo doble pantalla de la herramienta Orión</t>
  </si>
  <si>
    <t xml:space="preserve">Se realizaron mesas de trabajo con los lideres para la autoevaluación de riesgo operativo (anexo actas de reuniones ) </t>
  </si>
  <si>
    <t>Se realizó la actualización de la matriz, de acuerdo con los cambios presentados en la mesa de trabajo del proceso EJECUCIÓN PRESUPUESTAL.
En el mes de abril, se realizó la actualización de la matriz, de acuerdo con los cambios presentados en las mesas de trabajo de los procesos:
- ADMINISTRACIÓN DE SERVICIOS DE SALUD
- PRESTACIONES ECONÓMICAS
- AFILIACIONES
- NÓMINA DE PRESTACIONES SOCIALES
Evidencia: Aplicativo CERO
En el mes de mayo, se realizó la actualización de la matriz, de acuerdo con los cambios presentados en las mesas de trabajo de los procesos:
- PAGOS - Tesorería
- INGRESOS
- INVERSIONES
Evidencia: Aplicativo CEROEvidencia: Aplicativo CERODe acuerdo con el cronograma definido, para el mes de junio no se tenia programada autoevaluación de riesgos, debido a la progrmación de vacaciones del funcioanrio de Riesgo Operativo.</t>
  </si>
  <si>
    <t>Se obtuvo diagnostico de la viabilidad de contar con la herramienta a través  de ERP.</t>
  </si>
  <si>
    <t xml:space="preserve">El dia 30/10/2014 se realizo capacitaciones con  el funcionario del área administrativa que tiene a su cargo el trámite y liquidación de Pagos. Anexo 2.Permanentemente se atienden las consultas solicitadas por los funcionarios del area administrativa.  </t>
  </si>
  <si>
    <t>Se eleboró la modificación al procedimiento depagos de empresa y a la fecha se encuentra publicado en Isolución</t>
  </si>
  <si>
    <t>Se envió oficios a los abogados externos indicandoles el cumplimientos de los terminos legales parfa el cumplimiento de las diferentes instancias (se anexan copia de oficios)</t>
  </si>
  <si>
    <t>Se incluyó la cluasula en los contratos, siembargo a la fecha no se han generado contratos por estos conceptos,</t>
  </si>
  <si>
    <t>HERNANDO FRANCISCO CHICA ZUCARDI</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</si>
</sst>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41" formatCode="_(* #,##0_);_(* \(#,##0\);_(* &quot;-&quot;_);_(@_)"/>
    <numFmt numFmtId="43" formatCode="_(* #,##0.00_);_(* \(#,##0.00\);_(* &quot;-&quot;??_);_(@_)"/>
    <numFmt numFmtId="164" formatCode="d\-mmm\-yy"/>
    <numFmt numFmtId="165" formatCode="dd/mm/yyyy;@"/>
    <numFmt numFmtId="166" formatCode="d/mm/yyyy;@"/>
    <numFmt numFmtId="167" formatCode="_(* #,##0_);_(* \(#,##0\);_(* &quot;-&quot;??_);_(@_)"/>
    <numFmt numFmtId="168" formatCode="yyyy/mm/dd"/>
    <numFmt numFmtId="169" formatCode="&quot;$&quot;\ #,##0"/>
    <numFmt numFmtId="170" formatCode="dd\-mmm\-yyyy"/>
  </numFmts>
  <fonts count="87" x14ac:knownFonts="1">
    <font>
      <sz val="11"/>
      <color theme="1"/>
      <name val="Calibri"/>
      <family val="2"/>
      <scheme val="minor"/>
    </font>
    <font>
      <b/>
      <sz val="11"/>
      <color theme="1"/>
      <name val="Calibri"/>
      <family val="2"/>
      <scheme val="minor"/>
    </font>
    <font>
      <b/>
      <sz val="12"/>
      <name val="Calibri"/>
      <family val="2"/>
      <scheme val="minor"/>
    </font>
    <font>
      <sz val="12"/>
      <name val="Calibri"/>
      <family val="2"/>
      <scheme val="minor"/>
    </font>
    <font>
      <b/>
      <sz val="8"/>
      <color indexed="81"/>
      <name val="Tahoma"/>
      <family val="2"/>
    </font>
    <font>
      <sz val="8"/>
      <color indexed="81"/>
      <name val="Tahoma"/>
      <family val="2"/>
    </font>
    <font>
      <sz val="9"/>
      <color theme="1"/>
      <name val="Calibri"/>
      <family val="2"/>
      <scheme val="minor"/>
    </font>
    <font>
      <b/>
      <sz val="9"/>
      <color theme="1"/>
      <name val="Calibri"/>
      <family val="2"/>
      <scheme val="minor"/>
    </font>
    <font>
      <sz val="9"/>
      <color theme="1"/>
      <name val="Calibri"/>
      <family val="2"/>
    </font>
    <font>
      <b/>
      <sz val="9"/>
      <color theme="1"/>
      <name val="Calibri"/>
      <family val="2"/>
    </font>
    <font>
      <sz val="9"/>
      <name val="Calibri"/>
      <family val="2"/>
      <scheme val="minor"/>
    </font>
    <font>
      <sz val="9"/>
      <name val="Calibri"/>
      <family val="2"/>
    </font>
    <font>
      <sz val="10"/>
      <name val="Calibri"/>
      <family val="2"/>
      <scheme val="minor"/>
    </font>
    <font>
      <b/>
      <sz val="9"/>
      <name val="Calibri"/>
      <family val="2"/>
    </font>
    <font>
      <b/>
      <sz val="9"/>
      <name val="Calibri"/>
      <family val="2"/>
      <scheme val="minor"/>
    </font>
    <font>
      <u/>
      <sz val="9"/>
      <color theme="1"/>
      <name val="Calibri"/>
      <family val="2"/>
      <scheme val="minor"/>
    </font>
    <font>
      <u/>
      <sz val="11"/>
      <color theme="10"/>
      <name val="Calibri"/>
      <family val="2"/>
    </font>
    <font>
      <vertAlign val="superscript"/>
      <sz val="9"/>
      <color theme="1"/>
      <name val="Calibri"/>
      <family val="2"/>
    </font>
    <font>
      <u/>
      <sz val="9"/>
      <color theme="10"/>
      <name val="Calibri"/>
      <family val="2"/>
    </font>
    <font>
      <i/>
      <sz val="9"/>
      <color theme="1"/>
      <name val="Calibri"/>
      <family val="2"/>
    </font>
    <font>
      <sz val="11"/>
      <color theme="0"/>
      <name val="Calibri"/>
      <family val="2"/>
      <scheme val="minor"/>
    </font>
    <font>
      <b/>
      <sz val="11"/>
      <name val="Arial"/>
      <family val="2"/>
    </font>
    <font>
      <sz val="10"/>
      <name val="Arial"/>
      <family val="2"/>
    </font>
    <font>
      <sz val="10"/>
      <color theme="0"/>
      <name val="Arial"/>
      <family val="2"/>
    </font>
    <font>
      <b/>
      <sz val="12"/>
      <color theme="0"/>
      <name val="Calibri"/>
      <family val="2"/>
      <scheme val="minor"/>
    </font>
    <font>
      <sz val="12"/>
      <color theme="0"/>
      <name val="Calibri"/>
      <family val="2"/>
      <scheme val="minor"/>
    </font>
    <font>
      <sz val="9"/>
      <color theme="0"/>
      <name val="Calibri"/>
      <family val="2"/>
      <scheme val="minor"/>
    </font>
    <font>
      <b/>
      <sz val="9"/>
      <color theme="0"/>
      <name val="Calibri"/>
      <family val="2"/>
      <scheme val="minor"/>
    </font>
    <font>
      <sz val="9"/>
      <name val="Arial"/>
      <family val="2"/>
    </font>
    <font>
      <b/>
      <sz val="9"/>
      <name val="Arial"/>
      <family val="2"/>
    </font>
    <font>
      <sz val="11"/>
      <color theme="1"/>
      <name val="Calibri"/>
      <family val="2"/>
      <scheme val="minor"/>
    </font>
    <font>
      <sz val="11"/>
      <color theme="1"/>
      <name val="Calibri"/>
      <family val="2"/>
    </font>
    <font>
      <i/>
      <sz val="9"/>
      <color theme="1"/>
      <name val="Calibri"/>
      <family val="2"/>
      <scheme val="minor"/>
    </font>
    <font>
      <sz val="9"/>
      <color rgb="FFFF0000"/>
      <name val="Calibri"/>
      <family val="2"/>
      <scheme val="minor"/>
    </font>
    <font>
      <sz val="9"/>
      <color theme="0"/>
      <name val="Arial"/>
      <family val="2"/>
    </font>
    <font>
      <b/>
      <sz val="11"/>
      <name val="Calibri"/>
      <family val="2"/>
    </font>
    <font>
      <b/>
      <sz val="12"/>
      <name val="Calibri"/>
      <family val="2"/>
    </font>
    <font>
      <sz val="9"/>
      <color rgb="FF000000"/>
      <name val="Calibri"/>
      <family val="2"/>
      <scheme val="minor"/>
    </font>
    <font>
      <b/>
      <sz val="11"/>
      <color theme="1"/>
      <name val="Calibri"/>
      <family val="2"/>
    </font>
    <font>
      <sz val="11"/>
      <color theme="0"/>
      <name val="Arial"/>
      <family val="2"/>
    </font>
    <font>
      <sz val="11"/>
      <name val="Arial"/>
      <family val="2"/>
    </font>
    <font>
      <b/>
      <sz val="9"/>
      <color indexed="8"/>
      <name val="Calibri"/>
      <family val="2"/>
    </font>
    <font>
      <sz val="9"/>
      <color indexed="8"/>
      <name val="Calibri"/>
      <family val="2"/>
    </font>
    <font>
      <b/>
      <sz val="9"/>
      <color theme="0"/>
      <name val="Calibri"/>
      <family val="2"/>
    </font>
    <font>
      <b/>
      <sz val="10"/>
      <color indexed="9"/>
      <name val="Arial"/>
      <family val="2"/>
    </font>
    <font>
      <b/>
      <sz val="10"/>
      <color indexed="13"/>
      <name val="Arial"/>
      <family val="2"/>
    </font>
    <font>
      <sz val="8"/>
      <name val="Calibri"/>
      <family val="2"/>
    </font>
    <font>
      <sz val="8"/>
      <color theme="1"/>
      <name val="Calibri"/>
      <family val="2"/>
    </font>
    <font>
      <sz val="12"/>
      <color theme="1"/>
      <name val="Calibri"/>
      <family val="2"/>
      <scheme val="minor"/>
    </font>
    <font>
      <b/>
      <sz val="10"/>
      <name val="Calibri"/>
      <family val="2"/>
      <scheme val="minor"/>
    </font>
    <font>
      <b/>
      <i/>
      <sz val="9"/>
      <color theme="1"/>
      <name val="Calibri"/>
      <family val="2"/>
      <scheme val="minor"/>
    </font>
    <font>
      <b/>
      <sz val="11"/>
      <name val="Calibri"/>
      <family val="2"/>
      <scheme val="minor"/>
    </font>
    <font>
      <sz val="10"/>
      <color theme="1"/>
      <name val="Calibri"/>
      <family val="2"/>
    </font>
    <font>
      <sz val="10"/>
      <color theme="1"/>
      <name val="Calibri"/>
      <family val="2"/>
      <scheme val="minor"/>
    </font>
    <font>
      <b/>
      <i/>
      <sz val="9"/>
      <name val="Calibri"/>
      <family val="2"/>
    </font>
    <font>
      <sz val="11"/>
      <name val="Calibri"/>
      <family val="2"/>
      <scheme val="minor"/>
    </font>
    <font>
      <u/>
      <sz val="11"/>
      <name val="Calibri"/>
      <family val="2"/>
    </font>
    <font>
      <sz val="11"/>
      <name val="Calibri"/>
      <family val="2"/>
    </font>
    <font>
      <sz val="11"/>
      <color rgb="FF000000"/>
      <name val="Calibri"/>
      <family val="2"/>
      <scheme val="minor"/>
    </font>
    <font>
      <sz val="10.5"/>
      <color theme="1"/>
      <name val="Consolas"/>
      <family val="3"/>
    </font>
    <font>
      <b/>
      <sz val="10"/>
      <color theme="1"/>
      <name val="Calibri"/>
      <family val="2"/>
    </font>
    <font>
      <b/>
      <sz val="10"/>
      <color theme="1"/>
      <name val="Calibri"/>
      <family val="2"/>
      <scheme val="minor"/>
    </font>
    <font>
      <i/>
      <sz val="10"/>
      <color theme="1"/>
      <name val="Calibri"/>
      <family val="2"/>
    </font>
    <font>
      <i/>
      <sz val="9"/>
      <name val="Calibri"/>
      <family val="2"/>
    </font>
    <font>
      <sz val="9"/>
      <color indexed="8"/>
      <name val="Arial"/>
      <family val="2"/>
    </font>
    <font>
      <sz val="8"/>
      <name val="Verdana"/>
      <family val="2"/>
    </font>
    <font>
      <b/>
      <sz val="8"/>
      <name val="Verdana"/>
      <family val="2"/>
    </font>
    <font>
      <sz val="9"/>
      <color theme="5" tint="-0.499984740745262"/>
      <name val="Calibri"/>
      <family val="2"/>
      <scheme val="minor"/>
    </font>
    <font>
      <sz val="10"/>
      <name val="Calibri"/>
      <family val="2"/>
    </font>
    <font>
      <sz val="10"/>
      <color theme="5" tint="-0.499984740745262"/>
      <name val="Calibri"/>
      <family val="2"/>
      <scheme val="minor"/>
    </font>
    <font>
      <sz val="9"/>
      <color theme="5"/>
      <name val="Calibri"/>
      <family val="2"/>
      <scheme val="minor"/>
    </font>
    <font>
      <sz val="11"/>
      <color theme="5" tint="-0.249977111117893"/>
      <name val="Calibri"/>
      <family val="2"/>
      <scheme val="minor"/>
    </font>
    <font>
      <b/>
      <sz val="10"/>
      <name val="Calibri"/>
      <family val="2"/>
    </font>
    <font>
      <sz val="10"/>
      <color rgb="FFFF0000"/>
      <name val="Calibri"/>
      <family val="2"/>
    </font>
    <font>
      <sz val="10"/>
      <color indexed="8"/>
      <name val="Calibri"/>
      <family val="2"/>
    </font>
    <font>
      <sz val="10"/>
      <color theme="5" tint="-0.499984740745262"/>
      <name val="Calibri"/>
      <family val="2"/>
    </font>
    <font>
      <b/>
      <sz val="10"/>
      <color indexed="8"/>
      <name val="Calibri"/>
      <family val="2"/>
    </font>
    <font>
      <b/>
      <i/>
      <sz val="10"/>
      <color indexed="8"/>
      <name val="Calibri"/>
      <family val="2"/>
    </font>
    <font>
      <b/>
      <sz val="10"/>
      <color indexed="9"/>
      <name val="Calibri"/>
      <family val="2"/>
    </font>
    <font>
      <sz val="12"/>
      <name val="Calibri"/>
      <family val="2"/>
    </font>
    <font>
      <b/>
      <sz val="10"/>
      <color indexed="13"/>
      <name val="Calibri"/>
      <family val="2"/>
    </font>
    <font>
      <sz val="12"/>
      <color theme="0"/>
      <name val="Calibri"/>
      <family val="2"/>
    </font>
    <font>
      <sz val="11"/>
      <color rgb="FF000000"/>
      <name val="Calibri"/>
      <family val="2"/>
    </font>
    <font>
      <sz val="11"/>
      <color theme="5" tint="-0.249977111117893"/>
      <name val="Calibri"/>
      <family val="2"/>
    </font>
    <font>
      <sz val="9"/>
      <color rgb="FF000000"/>
      <name val="Calibri"/>
      <family val="2"/>
    </font>
    <font>
      <sz val="9"/>
      <color rgb="FFFF0000"/>
      <name val="Calibri"/>
      <family val="2"/>
    </font>
    <font>
      <u/>
      <sz val="9"/>
      <color theme="1"/>
      <name val="Calibri"/>
      <family val="2"/>
    </font>
  </fonts>
  <fills count="22">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indexed="9"/>
        <bgColor indexed="64"/>
      </patternFill>
    </fill>
    <fill>
      <patternFill patternType="solid">
        <fgColor theme="2" tint="-0.249977111117893"/>
        <bgColor indexed="64"/>
      </patternFill>
    </fill>
    <fill>
      <patternFill patternType="solid">
        <fgColor theme="5" tint="0.79998168889431442"/>
        <bgColor indexed="64"/>
      </patternFill>
    </fill>
    <fill>
      <patternFill patternType="solid">
        <fgColor indexed="54"/>
        <bgColor indexed="64"/>
      </patternFill>
    </fill>
    <fill>
      <patternFill patternType="solid">
        <fgColor theme="7" tint="0.79998168889431442"/>
        <bgColor indexed="64"/>
      </patternFill>
    </fill>
    <fill>
      <patternFill patternType="solid">
        <fgColor theme="0" tint="-4.9989318521683403E-2"/>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8" tint="0.39997558519241921"/>
        <bgColor indexed="64"/>
      </patternFill>
    </fill>
    <fill>
      <patternFill patternType="solid">
        <fgColor rgb="FFFFFF00"/>
        <bgColor indexed="64"/>
      </patternFill>
    </fill>
    <fill>
      <patternFill patternType="solid">
        <fgColor theme="9" tint="-0.249977111117893"/>
        <bgColor indexed="64"/>
      </patternFill>
    </fill>
    <fill>
      <patternFill patternType="solid">
        <fgColor theme="4" tint="0.39997558519241921"/>
        <bgColor indexed="64"/>
      </patternFill>
    </fill>
    <fill>
      <patternFill patternType="solid">
        <fgColor theme="4" tint="0.79998168889431442"/>
        <bgColor indexed="64"/>
      </patternFill>
    </fill>
    <fill>
      <patternFill patternType="solid">
        <fgColor theme="6" tint="0.39994506668294322"/>
        <bgColor indexed="64"/>
      </patternFill>
    </fill>
    <fill>
      <patternFill patternType="solid">
        <fgColor theme="4" tint="0.59999389629810485"/>
        <bgColor indexed="64"/>
      </patternFill>
    </fill>
    <fill>
      <patternFill patternType="solid">
        <fgColor theme="6" tint="0.79998168889431442"/>
        <bgColor indexed="64"/>
      </patternFill>
    </fill>
    <fill>
      <patternFill patternType="solid">
        <fgColor theme="7" tint="0.59999389629810485"/>
        <bgColor indexed="64"/>
      </patternFill>
    </fill>
    <fill>
      <patternFill patternType="solid">
        <fgColor theme="6"/>
        <bgColor indexed="64"/>
      </patternFill>
    </fill>
  </fills>
  <borders count="6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thin">
        <color indexed="64"/>
      </top>
      <bottom style="thin">
        <color indexed="64"/>
      </bottom>
      <diagonal/>
    </border>
    <border>
      <left/>
      <right/>
      <top style="thin">
        <color indexed="64"/>
      </top>
      <bottom/>
      <diagonal/>
    </border>
    <border>
      <left/>
      <right/>
      <top/>
      <bottom style="medium">
        <color indexed="64"/>
      </bottom>
      <diagonal/>
    </border>
    <border>
      <left style="thin">
        <color indexed="64"/>
      </left>
      <right/>
      <top style="medium">
        <color indexed="64"/>
      </top>
      <bottom/>
      <diagonal/>
    </border>
    <border>
      <left/>
      <right/>
      <top style="medium">
        <color indexed="64"/>
      </top>
      <bottom/>
      <diagonal/>
    </border>
    <border>
      <left style="thin">
        <color indexed="64"/>
      </left>
      <right style="thin">
        <color indexed="64"/>
      </right>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medium">
        <color indexed="64"/>
      </left>
      <right style="medium">
        <color indexed="64"/>
      </right>
      <top/>
      <bottom/>
      <diagonal/>
    </border>
    <border>
      <left style="medium">
        <color indexed="64"/>
      </left>
      <right/>
      <top/>
      <bottom/>
      <diagonal/>
    </border>
    <border>
      <left style="thin">
        <color indexed="64"/>
      </left>
      <right/>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indexed="64"/>
      </bottom>
      <diagonal/>
    </border>
    <border>
      <left style="medium">
        <color indexed="64"/>
      </left>
      <right/>
      <top style="medium">
        <color indexed="64"/>
      </top>
      <bottom/>
      <diagonal/>
    </border>
    <border>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style="medium">
        <color indexed="64"/>
      </right>
      <top/>
      <bottom style="thin">
        <color indexed="64"/>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
      <left style="medium">
        <color indexed="64"/>
      </left>
      <right/>
      <top/>
      <bottom style="medium">
        <color indexed="64"/>
      </bottom>
      <diagonal/>
    </border>
    <border>
      <left/>
      <right/>
      <top/>
      <bottom style="double">
        <color indexed="64"/>
      </bottom>
      <diagonal/>
    </border>
    <border>
      <left style="thin">
        <color indexed="64"/>
      </left>
      <right style="medium">
        <color indexed="64"/>
      </right>
      <top style="medium">
        <color indexed="64"/>
      </top>
      <bottom/>
      <diagonal/>
    </border>
    <border>
      <left style="thin">
        <color indexed="9"/>
      </left>
      <right style="thin">
        <color indexed="9"/>
      </right>
      <top style="thin">
        <color indexed="9"/>
      </top>
      <bottom style="thin">
        <color indexed="9"/>
      </bottom>
      <diagonal/>
    </border>
    <border>
      <left style="thin">
        <color indexed="9"/>
      </left>
      <right style="thin">
        <color indexed="9"/>
      </right>
      <top style="thin">
        <color indexed="9"/>
      </top>
      <bottom/>
      <diagonal/>
    </border>
    <border>
      <left/>
      <right/>
      <top/>
      <bottom style="thin">
        <color indexed="64"/>
      </bottom>
      <diagonal/>
    </border>
    <border>
      <left/>
      <right style="thin">
        <color indexed="64"/>
      </right>
      <top style="medium">
        <color indexed="64"/>
      </top>
      <bottom style="thin">
        <color indexed="64"/>
      </bottom>
      <diagonal/>
    </border>
    <border>
      <left style="medium">
        <color indexed="64"/>
      </left>
      <right style="thin">
        <color indexed="64"/>
      </right>
      <top/>
      <bottom style="medium">
        <color indexed="64"/>
      </bottom>
      <diagonal/>
    </border>
    <border>
      <left/>
      <right style="thin">
        <color indexed="64"/>
      </right>
      <top style="thin">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8"/>
      </left>
      <right style="medium">
        <color indexed="8"/>
      </right>
      <top style="medium">
        <color indexed="8"/>
      </top>
      <bottom style="medium">
        <color indexed="8"/>
      </bottom>
      <diagonal/>
    </border>
    <border>
      <left style="medium">
        <color indexed="64"/>
      </left>
      <right/>
      <top style="thin">
        <color indexed="64"/>
      </top>
      <bottom/>
      <diagonal/>
    </border>
    <border>
      <left style="thin">
        <color indexed="9"/>
      </left>
      <right/>
      <top/>
      <bottom style="thin">
        <color indexed="9"/>
      </bottom>
      <diagonal/>
    </border>
    <border>
      <left/>
      <right/>
      <top/>
      <bottom style="thin">
        <color indexed="9"/>
      </bottom>
      <diagonal/>
    </border>
    <border>
      <left style="thin">
        <color indexed="9"/>
      </left>
      <right/>
      <top/>
      <bottom/>
      <diagonal/>
    </border>
  </borders>
  <cellStyleXfs count="10">
    <xf numFmtId="0" fontId="0" fillId="0" borderId="0"/>
    <xf numFmtId="0" fontId="16" fillId="0" borderId="0" applyNumberFormat="0" applyFill="0" applyBorder="0" applyAlignment="0" applyProtection="0">
      <alignment vertical="top"/>
      <protection locked="0"/>
    </xf>
    <xf numFmtId="43" fontId="30" fillId="0" borderId="0" applyFont="0" applyFill="0" applyBorder="0" applyAlignment="0" applyProtection="0"/>
    <xf numFmtId="9" fontId="30" fillId="0" borderId="0" applyFont="0" applyFill="0" applyBorder="0" applyAlignment="0" applyProtection="0"/>
    <xf numFmtId="0" fontId="22" fillId="0" borderId="0"/>
    <xf numFmtId="43" fontId="22" fillId="0" borderId="0" applyFont="0" applyFill="0" applyBorder="0" applyAlignment="0" applyProtection="0"/>
    <xf numFmtId="9" fontId="22" fillId="0" borderId="0" applyFont="0" applyFill="0" applyBorder="0" applyAlignment="0" applyProtection="0"/>
    <xf numFmtId="0" fontId="30" fillId="0" borderId="0"/>
    <xf numFmtId="43" fontId="30" fillId="0" borderId="0" applyFont="0" applyFill="0" applyBorder="0" applyAlignment="0" applyProtection="0"/>
    <xf numFmtId="9" fontId="30" fillId="0" borderId="0" applyFont="0" applyFill="0" applyBorder="0" applyAlignment="0" applyProtection="0"/>
  </cellStyleXfs>
  <cellXfs count="2375">
    <xf numFmtId="0" fontId="0" fillId="0" borderId="0" xfId="0"/>
    <xf numFmtId="0" fontId="3" fillId="0" borderId="0" xfId="0" applyFont="1" applyFill="1"/>
    <xf numFmtId="0" fontId="2" fillId="2" borderId="0" xfId="0" applyFont="1" applyFill="1" applyBorder="1" applyAlignment="1">
      <alignment vertical="center"/>
    </xf>
    <xf numFmtId="0" fontId="2" fillId="2" borderId="0" xfId="0" applyFont="1" applyFill="1" applyBorder="1" applyAlignment="1">
      <alignment horizontal="left" vertical="center"/>
    </xf>
    <xf numFmtId="0" fontId="3" fillId="2" borderId="0" xfId="0" applyFont="1" applyFill="1" applyBorder="1" applyAlignment="1">
      <alignment vertical="center"/>
    </xf>
    <xf numFmtId="0" fontId="3" fillId="2" borderId="0" xfId="0" applyFont="1" applyFill="1" applyBorder="1" applyAlignment="1">
      <alignment horizontal="left" vertical="center"/>
    </xf>
    <xf numFmtId="164" fontId="3" fillId="2" borderId="0" xfId="0" applyNumberFormat="1" applyFont="1" applyFill="1" applyBorder="1" applyAlignment="1">
      <alignment horizontal="left" vertical="center" wrapText="1"/>
    </xf>
    <xf numFmtId="164" fontId="2" fillId="2" borderId="0" xfId="0" applyNumberFormat="1" applyFont="1" applyFill="1" applyBorder="1" applyAlignment="1">
      <alignment horizontal="left" vertical="center" wrapText="1"/>
    </xf>
    <xf numFmtId="0" fontId="2" fillId="2" borderId="0" xfId="0" applyFont="1" applyFill="1" applyBorder="1" applyAlignment="1">
      <alignment horizontal="center" vertical="center"/>
    </xf>
    <xf numFmtId="0" fontId="0" fillId="0" borderId="0" xfId="0" applyFont="1"/>
    <xf numFmtId="0" fontId="6" fillId="0" borderId="0" xfId="0" applyFont="1"/>
    <xf numFmtId="0" fontId="0" fillId="0" borderId="0" xfId="0" applyAlignment="1">
      <alignment horizontal="center" vertical="center"/>
    </xf>
    <xf numFmtId="0" fontId="6" fillId="0" borderId="1" xfId="0" applyFont="1" applyBorder="1"/>
    <xf numFmtId="0" fontId="6" fillId="0" borderId="1" xfId="0" applyFont="1" applyBorder="1" applyAlignment="1">
      <alignment horizontal="center" vertical="center" wrapText="1"/>
    </xf>
    <xf numFmtId="0" fontId="6" fillId="0" borderId="6" xfId="0" applyFont="1" applyBorder="1" applyAlignment="1">
      <alignment horizontal="center" vertical="center" wrapText="1"/>
    </xf>
    <xf numFmtId="164" fontId="12" fillId="2" borderId="0" xfId="0" applyNumberFormat="1" applyFont="1" applyFill="1" applyBorder="1" applyAlignment="1">
      <alignment horizontal="left" vertical="center" wrapText="1"/>
    </xf>
    <xf numFmtId="0" fontId="2" fillId="2" borderId="0" xfId="0" applyFont="1" applyFill="1" applyBorder="1" applyAlignment="1">
      <alignment horizontal="center" vertical="center"/>
    </xf>
    <xf numFmtId="0" fontId="1" fillId="0" borderId="5" xfId="0" applyFont="1" applyBorder="1" applyAlignment="1">
      <alignment horizontal="center" vertical="center"/>
    </xf>
    <xf numFmtId="0" fontId="1" fillId="0" borderId="0" xfId="0" applyFont="1" applyAlignment="1">
      <alignment horizontal="center" vertical="center"/>
    </xf>
    <xf numFmtId="0" fontId="8" fillId="0" borderId="0" xfId="0" applyFont="1"/>
    <xf numFmtId="0" fontId="19" fillId="0" borderId="0" xfId="0" applyFont="1" applyAlignment="1">
      <alignment horizontal="justify"/>
    </xf>
    <xf numFmtId="0" fontId="18" fillId="0" borderId="0" xfId="1" applyFont="1" applyAlignment="1" applyProtection="1"/>
    <xf numFmtId="0" fontId="19" fillId="0" borderId="0" xfId="0" applyFont="1"/>
    <xf numFmtId="0" fontId="6" fillId="0" borderId="1" xfId="0" applyFont="1" applyBorder="1" applyAlignment="1">
      <alignment vertical="top" wrapText="1"/>
    </xf>
    <xf numFmtId="0" fontId="7" fillId="0" borderId="1" xfId="0" applyFont="1" applyBorder="1" applyAlignment="1">
      <alignment vertical="top" wrapText="1"/>
    </xf>
    <xf numFmtId="0" fontId="6" fillId="0" borderId="1" xfId="0" applyNumberFormat="1" applyFont="1" applyBorder="1" applyAlignment="1">
      <alignment vertical="top" wrapText="1"/>
    </xf>
    <xf numFmtId="0" fontId="6" fillId="0" borderId="6" xfId="0" applyFont="1" applyBorder="1" applyAlignment="1">
      <alignment vertical="top" wrapText="1"/>
    </xf>
    <xf numFmtId="0" fontId="9" fillId="0" borderId="1" xfId="0" applyFont="1" applyBorder="1" applyAlignment="1">
      <alignment horizontal="justify" vertical="top" wrapText="1"/>
    </xf>
    <xf numFmtId="0" fontId="7" fillId="0" borderId="6" xfId="0" applyFont="1" applyBorder="1" applyAlignment="1">
      <alignment vertical="top" wrapText="1"/>
    </xf>
    <xf numFmtId="0" fontId="14" fillId="3" borderId="14" xfId="0" applyFont="1" applyFill="1" applyBorder="1" applyAlignment="1">
      <alignment horizontal="center" vertical="center" wrapText="1"/>
    </xf>
    <xf numFmtId="0" fontId="14" fillId="3" borderId="16" xfId="0" applyFont="1" applyFill="1" applyBorder="1" applyAlignment="1">
      <alignment horizontal="center" vertical="center" wrapText="1"/>
    </xf>
    <xf numFmtId="0" fontId="14" fillId="3" borderId="17" xfId="0" applyFont="1" applyFill="1" applyBorder="1" applyAlignment="1">
      <alignment horizontal="center" vertical="center" wrapText="1"/>
    </xf>
    <xf numFmtId="0" fontId="14" fillId="3" borderId="18" xfId="0" applyFont="1" applyFill="1" applyBorder="1" applyAlignment="1">
      <alignment horizontal="center" vertical="center" wrapText="1"/>
    </xf>
    <xf numFmtId="0" fontId="14" fillId="3" borderId="21" xfId="0" applyFont="1" applyFill="1" applyBorder="1" applyAlignment="1">
      <alignment horizontal="center" vertical="center" wrapText="1"/>
    </xf>
    <xf numFmtId="0" fontId="14" fillId="3" borderId="22" xfId="0" applyFont="1" applyFill="1" applyBorder="1" applyAlignment="1">
      <alignment horizontal="center" vertical="center" wrapText="1"/>
    </xf>
    <xf numFmtId="0" fontId="14" fillId="3" borderId="9" xfId="0" applyFont="1" applyFill="1" applyBorder="1" applyAlignment="1">
      <alignment horizontal="center" vertical="center" wrapText="1"/>
    </xf>
    <xf numFmtId="0" fontId="14" fillId="3" borderId="10" xfId="0" applyFont="1" applyFill="1" applyBorder="1" applyAlignment="1">
      <alignment horizontal="center" vertical="center" wrapText="1"/>
    </xf>
    <xf numFmtId="0" fontId="14" fillId="3" borderId="15" xfId="0" applyFont="1" applyFill="1" applyBorder="1" applyAlignment="1">
      <alignment horizontal="center" vertical="center" wrapText="1"/>
    </xf>
    <xf numFmtId="0" fontId="21" fillId="4" borderId="24" xfId="0" applyFont="1" applyFill="1" applyBorder="1" applyAlignment="1">
      <alignment wrapText="1"/>
    </xf>
    <xf numFmtId="0" fontId="21" fillId="4" borderId="24" xfId="0" applyFont="1" applyFill="1" applyBorder="1" applyAlignment="1">
      <alignment horizontal="center" wrapText="1"/>
    </xf>
    <xf numFmtId="0" fontId="22" fillId="0" borderId="0" xfId="0" applyFont="1"/>
    <xf numFmtId="0" fontId="21" fillId="4" borderId="25" xfId="0" applyFont="1" applyFill="1" applyBorder="1" applyAlignment="1">
      <alignment wrapText="1"/>
    </xf>
    <xf numFmtId="0" fontId="21" fillId="4" borderId="25" xfId="0" applyFont="1" applyFill="1" applyBorder="1" applyAlignment="1">
      <alignment horizontal="center" wrapText="1"/>
    </xf>
    <xf numFmtId="0" fontId="13" fillId="3" borderId="9" xfId="0" applyFont="1" applyFill="1" applyBorder="1" applyAlignment="1">
      <alignment horizontal="center" vertical="center"/>
    </xf>
    <xf numFmtId="0" fontId="23" fillId="2" borderId="0" xfId="0" applyFont="1" applyFill="1" applyBorder="1"/>
    <xf numFmtId="0" fontId="24" fillId="2" borderId="0" xfId="0" applyFont="1" applyFill="1" applyBorder="1" applyAlignment="1">
      <alignment vertical="center"/>
    </xf>
    <xf numFmtId="0" fontId="24" fillId="2" borderId="0" xfId="0" applyFont="1" applyFill="1" applyBorder="1" applyAlignment="1">
      <alignment horizontal="left" vertical="center"/>
    </xf>
    <xf numFmtId="0" fontId="24" fillId="2" borderId="0" xfId="0" applyFont="1" applyFill="1" applyBorder="1" applyAlignment="1">
      <alignment horizontal="center" vertical="center"/>
    </xf>
    <xf numFmtId="0" fontId="25" fillId="2" borderId="0" xfId="0" applyFont="1" applyFill="1" applyBorder="1"/>
    <xf numFmtId="0" fontId="20" fillId="2" borderId="0" xfId="0" applyFont="1" applyFill="1" applyBorder="1"/>
    <xf numFmtId="0" fontId="26" fillId="2" borderId="0" xfId="0" applyFont="1" applyFill="1" applyBorder="1"/>
    <xf numFmtId="0" fontId="6" fillId="0" borderId="0" xfId="0" applyFont="1" applyBorder="1" applyAlignment="1">
      <alignment vertical="top" wrapText="1"/>
    </xf>
    <xf numFmtId="0" fontId="1" fillId="0" borderId="0" xfId="0" applyFont="1"/>
    <xf numFmtId="0" fontId="27" fillId="2" borderId="0" xfId="0" applyFont="1" applyFill="1" applyBorder="1" applyAlignment="1">
      <alignment horizontal="center" vertical="center"/>
    </xf>
    <xf numFmtId="0" fontId="14" fillId="0" borderId="0" xfId="0" applyFont="1" applyFill="1" applyAlignment="1">
      <alignment horizontal="center" vertical="center"/>
    </xf>
    <xf numFmtId="0" fontId="0" fillId="0" borderId="0" xfId="0" applyBorder="1"/>
    <xf numFmtId="0" fontId="6" fillId="0" borderId="0" xfId="0" applyFont="1" applyBorder="1"/>
    <xf numFmtId="0" fontId="0" fillId="2" borderId="0" xfId="0" applyFill="1" applyBorder="1"/>
    <xf numFmtId="0" fontId="6" fillId="2" borderId="0" xfId="0" applyFont="1" applyFill="1" applyBorder="1"/>
    <xf numFmtId="0" fontId="6" fillId="0" borderId="6" xfId="0" applyFont="1" applyBorder="1" applyAlignment="1">
      <alignment vertical="center" wrapText="1"/>
    </xf>
    <xf numFmtId="0" fontId="14" fillId="3" borderId="27" xfId="0" applyFont="1" applyFill="1" applyBorder="1" applyAlignment="1">
      <alignment horizontal="center" vertical="center" wrapText="1"/>
    </xf>
    <xf numFmtId="0" fontId="14" fillId="3" borderId="28" xfId="0" applyFont="1" applyFill="1" applyBorder="1" applyAlignment="1">
      <alignment horizontal="center" vertical="center" wrapText="1"/>
    </xf>
    <xf numFmtId="0" fontId="14" fillId="2" borderId="0" xfId="0" applyFont="1" applyFill="1" applyBorder="1" applyAlignment="1">
      <alignment horizontal="center" vertical="center"/>
    </xf>
    <xf numFmtId="0" fontId="14" fillId="0" borderId="0" xfId="0" applyFont="1" applyFill="1" applyBorder="1" applyAlignment="1">
      <alignment horizontal="center" vertical="center"/>
    </xf>
    <xf numFmtId="0" fontId="6" fillId="0" borderId="6" xfId="0" applyNumberFormat="1" applyFont="1" applyBorder="1" applyAlignment="1">
      <alignment vertical="top" wrapText="1"/>
    </xf>
    <xf numFmtId="1" fontId="28" fillId="2" borderId="1" xfId="0" applyNumberFormat="1" applyFont="1" applyFill="1" applyBorder="1" applyAlignment="1">
      <alignment horizontal="center" vertical="center"/>
    </xf>
    <xf numFmtId="0" fontId="28" fillId="2" borderId="1" xfId="0" applyFont="1" applyFill="1" applyBorder="1" applyAlignment="1">
      <alignment horizontal="center" vertical="center" wrapText="1"/>
    </xf>
    <xf numFmtId="9" fontId="28" fillId="2" borderId="1" xfId="0" applyNumberFormat="1" applyFont="1" applyFill="1" applyBorder="1" applyAlignment="1">
      <alignment horizontal="center" vertical="center"/>
    </xf>
    <xf numFmtId="0" fontId="29" fillId="2" borderId="1" xfId="0" applyFont="1" applyFill="1" applyBorder="1" applyAlignment="1">
      <alignment horizontal="center" vertical="center" wrapText="1"/>
    </xf>
    <xf numFmtId="0" fontId="28" fillId="2" borderId="1" xfId="0" applyFont="1" applyFill="1" applyBorder="1" applyAlignment="1">
      <alignment horizontal="justify" vertical="center" wrapText="1"/>
    </xf>
    <xf numFmtId="9" fontId="28" fillId="2" borderId="1" xfId="0" applyNumberFormat="1" applyFont="1" applyFill="1" applyBorder="1" applyAlignment="1">
      <alignment horizontal="justify" vertical="center" wrapText="1"/>
    </xf>
    <xf numFmtId="9" fontId="28" fillId="2" borderId="1" xfId="0" applyNumberFormat="1" applyFont="1" applyFill="1" applyBorder="1" applyAlignment="1">
      <alignment horizontal="center" vertical="center" wrapText="1"/>
    </xf>
    <xf numFmtId="1" fontId="28" fillId="2" borderId="30" xfId="0" applyNumberFormat="1" applyFont="1" applyFill="1" applyBorder="1" applyAlignment="1">
      <alignment horizontal="center" vertical="center" wrapText="1"/>
    </xf>
    <xf numFmtId="1" fontId="11" fillId="2" borderId="1" xfId="0" applyNumberFormat="1" applyFont="1" applyFill="1" applyBorder="1" applyAlignment="1">
      <alignment horizontal="center" vertical="center"/>
    </xf>
    <xf numFmtId="0" fontId="13" fillId="2" borderId="0" xfId="0" applyFont="1" applyFill="1" applyBorder="1" applyAlignment="1">
      <alignment vertical="center"/>
    </xf>
    <xf numFmtId="0" fontId="13" fillId="2" borderId="0" xfId="0" applyFont="1" applyFill="1" applyBorder="1" applyAlignment="1">
      <alignment horizontal="left" vertical="center"/>
    </xf>
    <xf numFmtId="164" fontId="13" fillId="2" borderId="0" xfId="0" applyNumberFormat="1" applyFont="1" applyFill="1" applyBorder="1" applyAlignment="1">
      <alignment horizontal="left" vertical="center" wrapText="1"/>
    </xf>
    <xf numFmtId="0" fontId="13" fillId="3" borderId="8" xfId="0" applyFont="1" applyFill="1" applyBorder="1" applyAlignment="1">
      <alignment horizontal="center" vertical="center" wrapText="1"/>
    </xf>
    <xf numFmtId="0" fontId="13" fillId="3" borderId="10" xfId="0" applyFont="1" applyFill="1" applyBorder="1" applyAlignment="1">
      <alignment horizontal="center" vertical="center" wrapText="1"/>
    </xf>
    <xf numFmtId="0" fontId="13" fillId="3" borderId="22" xfId="0" applyFont="1" applyFill="1" applyBorder="1" applyAlignment="1">
      <alignment horizontal="center" vertical="center" wrapText="1"/>
    </xf>
    <xf numFmtId="0" fontId="13" fillId="3" borderId="9" xfId="0" applyFont="1" applyFill="1" applyBorder="1" applyAlignment="1">
      <alignment horizontal="center" vertical="center" wrapText="1"/>
    </xf>
    <xf numFmtId="0" fontId="13" fillId="3" borderId="21" xfId="0" applyFont="1" applyFill="1" applyBorder="1" applyAlignment="1">
      <alignment horizontal="center" vertical="center" wrapText="1"/>
    </xf>
    <xf numFmtId="0" fontId="8" fillId="0" borderId="0" xfId="0" applyFont="1"/>
    <xf numFmtId="14" fontId="6" fillId="0" borderId="1" xfId="0" applyNumberFormat="1" applyFont="1" applyBorder="1" applyAlignment="1">
      <alignment vertical="center" wrapText="1"/>
    </xf>
    <xf numFmtId="0" fontId="7" fillId="0" borderId="1" xfId="0" applyFont="1" applyBorder="1" applyAlignment="1">
      <alignment horizontal="center" vertical="center" wrapText="1"/>
    </xf>
    <xf numFmtId="0" fontId="29" fillId="4" borderId="24" xfId="0" applyFont="1" applyFill="1" applyBorder="1" applyAlignment="1">
      <alignment wrapText="1"/>
    </xf>
    <xf numFmtId="0" fontId="29" fillId="4" borderId="24" xfId="0" applyFont="1" applyFill="1" applyBorder="1" applyAlignment="1">
      <alignment horizontal="center" wrapText="1"/>
    </xf>
    <xf numFmtId="0" fontId="34" fillId="2" borderId="0" xfId="0" applyFont="1" applyFill="1" applyBorder="1"/>
    <xf numFmtId="0" fontId="28" fillId="0" borderId="0" xfId="0" applyFont="1"/>
    <xf numFmtId="0" fontId="29" fillId="4" borderId="25" xfId="0" applyFont="1" applyFill="1" applyBorder="1" applyAlignment="1">
      <alignment wrapText="1"/>
    </xf>
    <xf numFmtId="0" fontId="29" fillId="4" borderId="25" xfId="0" applyFont="1" applyFill="1" applyBorder="1" applyAlignment="1">
      <alignment horizontal="center" wrapText="1"/>
    </xf>
    <xf numFmtId="0" fontId="14" fillId="2" borderId="0" xfId="0" applyFont="1" applyFill="1" applyBorder="1" applyAlignment="1">
      <alignment vertical="center"/>
    </xf>
    <xf numFmtId="0" fontId="10" fillId="0" borderId="0" xfId="0" applyFont="1" applyFill="1"/>
    <xf numFmtId="0" fontId="27" fillId="2" borderId="0" xfId="0" applyFont="1" applyFill="1" applyBorder="1" applyAlignment="1">
      <alignment vertical="center"/>
    </xf>
    <xf numFmtId="0" fontId="14" fillId="2" borderId="0" xfId="0" applyFont="1" applyFill="1" applyBorder="1" applyAlignment="1">
      <alignment horizontal="left" vertical="center"/>
    </xf>
    <xf numFmtId="0" fontId="27" fillId="2" borderId="0" xfId="0" applyFont="1" applyFill="1" applyBorder="1" applyAlignment="1">
      <alignment horizontal="left" vertical="center"/>
    </xf>
    <xf numFmtId="0" fontId="10" fillId="2" borderId="0" xfId="0" applyFont="1" applyFill="1" applyBorder="1" applyAlignment="1">
      <alignment vertical="center"/>
    </xf>
    <xf numFmtId="0" fontId="10" fillId="2" borderId="0" xfId="0" applyFont="1" applyFill="1" applyBorder="1" applyAlignment="1">
      <alignment horizontal="left" vertical="center"/>
    </xf>
    <xf numFmtId="164" fontId="10" fillId="2" borderId="0" xfId="0" applyNumberFormat="1" applyFont="1" applyFill="1" applyBorder="1" applyAlignment="1">
      <alignment horizontal="left" vertical="center" wrapText="1"/>
    </xf>
    <xf numFmtId="164" fontId="14" fillId="2" borderId="0" xfId="0" applyNumberFormat="1" applyFont="1" applyFill="1" applyBorder="1" applyAlignment="1">
      <alignment horizontal="left" vertical="center" wrapText="1"/>
    </xf>
    <xf numFmtId="0" fontId="14" fillId="2" borderId="0" xfId="0" applyFont="1" applyFill="1" applyBorder="1" applyAlignment="1">
      <alignment horizontal="center" vertical="center"/>
    </xf>
    <xf numFmtId="0" fontId="6" fillId="0" borderId="0" xfId="0" applyFont="1"/>
    <xf numFmtId="0" fontId="6" fillId="0" borderId="1" xfId="0" applyFont="1" applyBorder="1" applyAlignment="1">
      <alignment horizontal="center" vertical="center"/>
    </xf>
    <xf numFmtId="1" fontId="6" fillId="0" borderId="1" xfId="0" applyNumberFormat="1" applyFont="1" applyBorder="1" applyAlignment="1">
      <alignment horizontal="center" vertical="center"/>
    </xf>
    <xf numFmtId="0" fontId="6" fillId="0" borderId="0" xfId="0" applyFont="1" applyAlignment="1">
      <alignment horizontal="center" vertical="center"/>
    </xf>
    <xf numFmtId="166" fontId="6" fillId="0" borderId="1" xfId="0" applyNumberFormat="1" applyFont="1" applyBorder="1" applyAlignment="1">
      <alignment horizontal="center" vertical="center"/>
    </xf>
    <xf numFmtId="0" fontId="6" fillId="0" borderId="1" xfId="0" applyFont="1" applyBorder="1" applyAlignment="1">
      <alignment vertical="center"/>
    </xf>
    <xf numFmtId="14" fontId="6" fillId="0" borderId="1" xfId="0" applyNumberFormat="1" applyFont="1" applyBorder="1" applyAlignment="1">
      <alignment vertical="center"/>
    </xf>
    <xf numFmtId="1" fontId="28" fillId="2" borderId="2" xfId="0" applyNumberFormat="1" applyFont="1" applyFill="1" applyBorder="1" applyAlignment="1">
      <alignment horizontal="center" vertical="center"/>
    </xf>
    <xf numFmtId="9" fontId="6" fillId="0" borderId="6" xfId="0" applyNumberFormat="1" applyFont="1" applyBorder="1" applyAlignment="1">
      <alignment horizontal="center" vertical="center"/>
    </xf>
    <xf numFmtId="14" fontId="6" fillId="0" borderId="6" xfId="0" applyNumberFormat="1" applyFont="1" applyBorder="1" applyAlignment="1">
      <alignment vertical="center"/>
    </xf>
    <xf numFmtId="0" fontId="6" fillId="0" borderId="6" xfId="0" applyFont="1" applyBorder="1" applyAlignment="1">
      <alignment horizontal="center" vertical="center"/>
    </xf>
    <xf numFmtId="0" fontId="26" fillId="2" borderId="1" xfId="0" applyFont="1" applyFill="1" applyBorder="1"/>
    <xf numFmtId="0" fontId="6" fillId="0" borderId="1" xfId="0" applyFont="1" applyBorder="1" applyAlignment="1">
      <alignment horizontal="left" vertical="top" wrapText="1"/>
    </xf>
    <xf numFmtId="0" fontId="6" fillId="0" borderId="1" xfId="0" applyNumberFormat="1" applyFont="1" applyBorder="1" applyAlignment="1">
      <alignment horizontal="center" vertical="center"/>
    </xf>
    <xf numFmtId="0" fontId="8" fillId="0" borderId="6" xfId="0" applyNumberFormat="1" applyFont="1" applyBorder="1" applyAlignment="1">
      <alignment horizontal="justify" vertical="top"/>
    </xf>
    <xf numFmtId="0" fontId="7" fillId="0" borderId="0" xfId="0" applyFont="1"/>
    <xf numFmtId="0" fontId="7" fillId="0" borderId="0" xfId="0" applyFont="1" applyAlignment="1">
      <alignment horizontal="center" vertical="center"/>
    </xf>
    <xf numFmtId="0" fontId="35" fillId="4" borderId="24" xfId="0" applyFont="1" applyFill="1" applyBorder="1" applyAlignment="1">
      <alignment horizontal="center" wrapText="1"/>
    </xf>
    <xf numFmtId="0" fontId="35" fillId="4" borderId="25" xfId="0" applyFont="1" applyFill="1" applyBorder="1" applyAlignment="1">
      <alignment horizontal="center" wrapText="1"/>
    </xf>
    <xf numFmtId="0" fontId="36" fillId="2" borderId="0" xfId="0" applyFont="1" applyFill="1" applyBorder="1" applyAlignment="1">
      <alignment vertical="center"/>
    </xf>
    <xf numFmtId="0" fontId="36" fillId="2" borderId="0" xfId="0" applyFont="1" applyFill="1" applyBorder="1" applyAlignment="1">
      <alignment horizontal="left" vertical="center"/>
    </xf>
    <xf numFmtId="0" fontId="31" fillId="0" borderId="0" xfId="0" applyFont="1"/>
    <xf numFmtId="0" fontId="0" fillId="0" borderId="0" xfId="0"/>
    <xf numFmtId="0" fontId="6" fillId="0" borderId="0" xfId="0" applyFont="1"/>
    <xf numFmtId="0" fontId="37" fillId="0" borderId="21" xfId="0" applyFont="1" applyBorder="1" applyAlignment="1">
      <alignment vertical="top" wrapText="1"/>
    </xf>
    <xf numFmtId="0" fontId="37" fillId="0" borderId="42" xfId="0" applyFont="1" applyBorder="1" applyAlignment="1">
      <alignment vertical="top" wrapText="1"/>
    </xf>
    <xf numFmtId="0" fontId="37" fillId="0" borderId="43" xfId="0" applyFont="1" applyBorder="1" applyAlignment="1">
      <alignment vertical="top" wrapText="1"/>
    </xf>
    <xf numFmtId="0" fontId="37" fillId="0" borderId="44" xfId="0" applyFont="1" applyBorder="1" applyAlignment="1">
      <alignment vertical="top" wrapText="1"/>
    </xf>
    <xf numFmtId="0" fontId="37" fillId="0" borderId="45" xfId="0" applyFont="1" applyBorder="1" applyAlignment="1">
      <alignment vertical="top" wrapText="1"/>
    </xf>
    <xf numFmtId="0" fontId="37" fillId="0" borderId="44" xfId="0" applyFont="1" applyBorder="1" applyAlignment="1">
      <alignment wrapText="1"/>
    </xf>
    <xf numFmtId="0" fontId="37" fillId="0" borderId="26" xfId="0" applyFont="1" applyBorder="1" applyAlignment="1">
      <alignment wrapText="1"/>
    </xf>
    <xf numFmtId="0" fontId="28" fillId="2" borderId="7" xfId="0" applyFont="1" applyFill="1" applyBorder="1" applyAlignment="1">
      <alignment horizontal="center" vertical="center" wrapText="1"/>
    </xf>
    <xf numFmtId="0" fontId="28" fillId="2" borderId="30" xfId="0" applyFont="1" applyFill="1" applyBorder="1" applyAlignment="1">
      <alignment horizontal="center" vertical="center" wrapText="1"/>
    </xf>
    <xf numFmtId="0" fontId="21" fillId="4" borderId="24" xfId="0" applyFont="1" applyFill="1" applyBorder="1" applyAlignment="1">
      <alignment horizontal="center" wrapText="1"/>
    </xf>
    <xf numFmtId="0" fontId="2" fillId="2" borderId="0" xfId="0" applyFont="1" applyFill="1" applyBorder="1" applyAlignment="1">
      <alignment horizontal="center" vertical="center"/>
    </xf>
    <xf numFmtId="0" fontId="0" fillId="0" borderId="0" xfId="0"/>
    <xf numFmtId="0" fontId="6" fillId="0" borderId="1" xfId="0" applyFont="1" applyBorder="1" applyAlignment="1">
      <alignment horizontal="center" vertical="center" wrapText="1"/>
    </xf>
    <xf numFmtId="0" fontId="6" fillId="0" borderId="0" xfId="0" applyFont="1"/>
    <xf numFmtId="0" fontId="13" fillId="2" borderId="0" xfId="0" applyFont="1" applyFill="1" applyBorder="1" applyAlignment="1">
      <alignment horizontal="center" vertical="center"/>
    </xf>
    <xf numFmtId="0" fontId="27" fillId="2" borderId="0" xfId="0" applyFont="1" applyFill="1" applyBorder="1" applyAlignment="1">
      <alignment horizontal="center" vertical="center" wrapText="1"/>
    </xf>
    <xf numFmtId="0" fontId="6" fillId="0" borderId="0" xfId="0" applyFont="1" applyBorder="1" applyAlignment="1">
      <alignment vertical="center"/>
    </xf>
    <xf numFmtId="0" fontId="6" fillId="0" borderId="0" xfId="0" applyFont="1" applyAlignment="1">
      <alignment vertical="center"/>
    </xf>
    <xf numFmtId="0" fontId="6" fillId="0" borderId="1" xfId="0" applyFont="1" applyFill="1" applyBorder="1" applyAlignment="1">
      <alignment horizontal="center" vertical="center" wrapText="1"/>
    </xf>
    <xf numFmtId="0" fontId="6" fillId="0" borderId="1" xfId="0" applyNumberFormat="1" applyFont="1" applyFill="1" applyBorder="1" applyAlignment="1">
      <alignment vertical="center" wrapText="1"/>
    </xf>
    <xf numFmtId="0" fontId="6" fillId="0" borderId="2" xfId="0" applyFont="1" applyFill="1" applyBorder="1" applyAlignment="1">
      <alignment vertical="center" wrapText="1"/>
    </xf>
    <xf numFmtId="0" fontId="6" fillId="0" borderId="1" xfId="0" applyFont="1" applyFill="1" applyBorder="1" applyAlignment="1">
      <alignment vertical="center" wrapText="1"/>
    </xf>
    <xf numFmtId="0" fontId="6" fillId="0" borderId="17" xfId="0" applyFont="1" applyFill="1" applyBorder="1" applyAlignment="1">
      <alignment horizontal="center" vertical="center" wrapText="1"/>
    </xf>
    <xf numFmtId="0" fontId="6" fillId="0" borderId="17" xfId="0" applyFont="1" applyFill="1" applyBorder="1" applyAlignment="1">
      <alignment horizontal="center" vertical="center"/>
    </xf>
    <xf numFmtId="14" fontId="6" fillId="0" borderId="17" xfId="0" applyNumberFormat="1" applyFont="1" applyFill="1" applyBorder="1" applyAlignment="1">
      <alignment vertical="center"/>
    </xf>
    <xf numFmtId="167" fontId="6" fillId="0" borderId="27" xfId="2" applyNumberFormat="1" applyFont="1" applyFill="1" applyBorder="1" applyAlignment="1">
      <alignment horizontal="center" vertical="center"/>
    </xf>
    <xf numFmtId="0" fontId="10" fillId="0" borderId="1" xfId="0" applyFont="1" applyFill="1" applyBorder="1" applyAlignment="1">
      <alignment horizontal="left" vertical="center" wrapText="1"/>
    </xf>
    <xf numFmtId="0" fontId="6" fillId="0" borderId="1" xfId="0" applyFont="1" applyFill="1" applyBorder="1" applyAlignment="1">
      <alignment horizontal="center" vertical="center"/>
    </xf>
    <xf numFmtId="14" fontId="6" fillId="0" borderId="1" xfId="0" applyNumberFormat="1" applyFont="1" applyFill="1" applyBorder="1" applyAlignment="1">
      <alignment vertical="center"/>
    </xf>
    <xf numFmtId="167" fontId="6" fillId="0" borderId="7" xfId="2" applyNumberFormat="1" applyFont="1" applyFill="1" applyBorder="1" applyAlignment="1">
      <alignment horizontal="center" vertical="center"/>
    </xf>
    <xf numFmtId="0" fontId="6" fillId="0" borderId="11" xfId="0"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10" fillId="0" borderId="11" xfId="0" applyNumberFormat="1" applyFont="1" applyFill="1" applyBorder="1" applyAlignment="1">
      <alignment horizontal="center" vertical="center" wrapText="1"/>
    </xf>
    <xf numFmtId="167" fontId="6" fillId="0" borderId="39" xfId="2" applyNumberFormat="1" applyFont="1" applyFill="1" applyBorder="1" applyAlignment="1">
      <alignment horizontal="center" vertical="center"/>
    </xf>
    <xf numFmtId="0" fontId="10" fillId="0" borderId="11" xfId="0" applyFont="1" applyFill="1" applyBorder="1" applyAlignment="1">
      <alignment horizontal="left" vertical="center" wrapText="1"/>
    </xf>
    <xf numFmtId="0" fontId="6" fillId="0" borderId="11" xfId="0" applyFont="1" applyFill="1" applyBorder="1" applyAlignment="1">
      <alignment vertical="center" wrapText="1"/>
    </xf>
    <xf numFmtId="0" fontId="10" fillId="0" borderId="11" xfId="0" applyFont="1" applyFill="1" applyBorder="1" applyAlignment="1">
      <alignment vertical="center" wrapText="1"/>
    </xf>
    <xf numFmtId="0" fontId="10" fillId="0" borderId="11" xfId="0" applyNumberFormat="1" applyFont="1" applyFill="1" applyBorder="1" applyAlignment="1">
      <alignment vertical="center" wrapText="1"/>
    </xf>
    <xf numFmtId="1" fontId="6" fillId="0" borderId="1" xfId="0" applyNumberFormat="1" applyFont="1" applyFill="1" applyBorder="1" applyAlignment="1">
      <alignment horizontal="center" vertical="center"/>
    </xf>
    <xf numFmtId="0" fontId="7" fillId="0" borderId="4" xfId="0" applyFont="1" applyFill="1" applyBorder="1" applyAlignment="1">
      <alignment horizontal="center" vertical="center"/>
    </xf>
    <xf numFmtId="0" fontId="7" fillId="0" borderId="1" xfId="0" applyFont="1" applyFill="1" applyBorder="1" applyAlignment="1">
      <alignment vertical="center" wrapText="1"/>
    </xf>
    <xf numFmtId="0" fontId="6" fillId="0" borderId="1" xfId="0" applyFont="1" applyFill="1" applyBorder="1" applyAlignment="1">
      <alignment horizontal="left" vertical="center" wrapText="1"/>
    </xf>
    <xf numFmtId="0" fontId="6" fillId="0" borderId="1" xfId="0" applyNumberFormat="1" applyFont="1" applyFill="1" applyBorder="1" applyAlignment="1">
      <alignment horizontal="justify" vertical="top" wrapText="1"/>
    </xf>
    <xf numFmtId="0" fontId="6" fillId="0" borderId="1" xfId="0" applyNumberFormat="1" applyFont="1" applyFill="1" applyBorder="1" applyAlignment="1">
      <alignment horizontal="justify" vertical="center" wrapText="1"/>
    </xf>
    <xf numFmtId="0" fontId="6" fillId="0" borderId="1" xfId="0" applyNumberFormat="1" applyFont="1" applyFill="1" applyBorder="1" applyAlignment="1">
      <alignment horizontal="left" vertical="center" wrapText="1"/>
    </xf>
    <xf numFmtId="14" fontId="6" fillId="0" borderId="1" xfId="0" applyNumberFormat="1" applyFont="1" applyFill="1" applyBorder="1" applyAlignment="1">
      <alignment horizontal="center" vertical="center" wrapText="1"/>
    </xf>
    <xf numFmtId="1" fontId="6" fillId="0" borderId="7" xfId="0" applyNumberFormat="1" applyFont="1" applyFill="1" applyBorder="1" applyAlignment="1">
      <alignment horizontal="right" vertical="center" wrapText="1"/>
    </xf>
    <xf numFmtId="0" fontId="7" fillId="0" borderId="1" xfId="0" applyFont="1" applyFill="1" applyBorder="1" applyAlignment="1">
      <alignment horizontal="justify" vertical="center" wrapText="1"/>
    </xf>
    <xf numFmtId="0" fontId="6" fillId="0" borderId="1" xfId="0" applyFont="1" applyFill="1" applyBorder="1" applyAlignment="1">
      <alignment horizontal="justify" vertical="center"/>
    </xf>
    <xf numFmtId="167" fontId="6" fillId="0" borderId="7" xfId="2" applyNumberFormat="1" applyFont="1" applyFill="1" applyBorder="1" applyAlignment="1">
      <alignment horizontal="right" vertical="center"/>
    </xf>
    <xf numFmtId="0" fontId="7" fillId="0" borderId="31" xfId="0" applyFont="1" applyFill="1" applyBorder="1" applyAlignment="1">
      <alignment horizontal="center" vertical="center"/>
    </xf>
    <xf numFmtId="0" fontId="7" fillId="0" borderId="12" xfId="0" applyFont="1" applyFill="1" applyBorder="1" applyAlignment="1">
      <alignment horizontal="center" vertical="center"/>
    </xf>
    <xf numFmtId="0" fontId="7" fillId="0" borderId="2" xfId="0" applyFont="1" applyFill="1" applyBorder="1" applyAlignment="1">
      <alignment horizontal="justify" vertical="center" wrapText="1"/>
    </xf>
    <xf numFmtId="0" fontId="6" fillId="0" borderId="2" xfId="0" applyFont="1" applyFill="1" applyBorder="1" applyAlignment="1">
      <alignment horizontal="justify" vertical="center" wrapText="1"/>
    </xf>
    <xf numFmtId="0" fontId="6" fillId="0" borderId="2" xfId="0" applyFont="1" applyFill="1" applyBorder="1" applyAlignment="1">
      <alignment horizontal="center" vertical="center" wrapText="1"/>
    </xf>
    <xf numFmtId="0" fontId="6" fillId="0" borderId="1" xfId="0" applyFont="1" applyFill="1" applyBorder="1" applyAlignment="1">
      <alignment horizontal="justify" vertical="center" wrapText="1"/>
    </xf>
    <xf numFmtId="167" fontId="6" fillId="2" borderId="7" xfId="2" applyNumberFormat="1" applyFont="1" applyFill="1" applyBorder="1" applyAlignment="1">
      <alignment horizontal="right" vertical="center"/>
    </xf>
    <xf numFmtId="0" fontId="0" fillId="0" borderId="0" xfId="0"/>
    <xf numFmtId="0" fontId="6" fillId="0" borderId="0" xfId="0" applyFont="1"/>
    <xf numFmtId="0" fontId="7" fillId="0" borderId="1" xfId="0" applyFont="1" applyFill="1" applyBorder="1" applyAlignment="1">
      <alignment horizontal="center" vertical="center"/>
    </xf>
    <xf numFmtId="0" fontId="6" fillId="0" borderId="1" xfId="0" applyFont="1" applyFill="1" applyBorder="1" applyAlignment="1">
      <alignment vertical="center" wrapText="1"/>
    </xf>
    <xf numFmtId="0" fontId="7" fillId="0" borderId="2" xfId="0" applyFont="1" applyFill="1" applyBorder="1" applyAlignment="1">
      <alignment horizontal="left" vertical="top" wrapText="1"/>
    </xf>
    <xf numFmtId="0" fontId="6" fillId="0" borderId="2" xfId="0" applyFont="1" applyFill="1" applyBorder="1" applyAlignment="1">
      <alignment horizontal="left" vertical="top" wrapText="1"/>
    </xf>
    <xf numFmtId="0" fontId="6" fillId="0" borderId="2" xfId="0" applyNumberFormat="1" applyFont="1" applyFill="1" applyBorder="1" applyAlignment="1">
      <alignment horizontal="center" vertical="top" wrapText="1"/>
    </xf>
    <xf numFmtId="0" fontId="13" fillId="3" borderId="15" xfId="0" applyFont="1" applyFill="1" applyBorder="1" applyAlignment="1">
      <alignment horizontal="center" vertical="center" wrapText="1"/>
    </xf>
    <xf numFmtId="0" fontId="0" fillId="2" borderId="1" xfId="0" applyFill="1" applyBorder="1" applyAlignment="1">
      <alignment horizontal="left" vertical="center" wrapText="1"/>
    </xf>
    <xf numFmtId="0" fontId="0" fillId="2" borderId="1" xfId="0" applyFill="1" applyBorder="1" applyAlignment="1">
      <alignment horizontal="center" vertical="center" wrapText="1"/>
    </xf>
    <xf numFmtId="0" fontId="0" fillId="2" borderId="1"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0" fillId="2" borderId="1" xfId="0" applyFont="1" applyFill="1" applyBorder="1" applyAlignment="1">
      <alignment horizontal="left" vertical="center" wrapText="1"/>
    </xf>
    <xf numFmtId="0" fontId="21" fillId="4" borderId="0" xfId="0" applyFont="1" applyFill="1" applyBorder="1" applyAlignment="1">
      <alignment horizontal="center" wrapText="1"/>
    </xf>
    <xf numFmtId="0" fontId="39" fillId="2" borderId="0" xfId="0" applyFont="1" applyFill="1" applyBorder="1" applyAlignment="1">
      <alignment wrapText="1"/>
    </xf>
    <xf numFmtId="0" fontId="40" fillId="2" borderId="0" xfId="0" applyFont="1" applyFill="1" applyBorder="1" applyAlignment="1">
      <alignment wrapText="1"/>
    </xf>
    <xf numFmtId="0" fontId="40" fillId="0" borderId="0" xfId="0" applyFont="1" applyAlignment="1">
      <alignment wrapText="1"/>
    </xf>
    <xf numFmtId="0" fontId="20" fillId="2" borderId="0" xfId="0" applyFont="1" applyFill="1" applyBorder="1" applyAlignment="1">
      <alignment wrapText="1"/>
    </xf>
    <xf numFmtId="0" fontId="0" fillId="0" borderId="0" xfId="0" applyFont="1" applyAlignment="1">
      <alignment horizontal="center" wrapText="1"/>
    </xf>
    <xf numFmtId="0" fontId="20" fillId="2" borderId="0" xfId="0" applyFont="1" applyFill="1" applyBorder="1" applyAlignment="1">
      <alignment horizontal="left" vertical="center" wrapText="1"/>
    </xf>
    <xf numFmtId="0" fontId="0" fillId="2" borderId="0" xfId="0" applyFont="1" applyFill="1" applyBorder="1" applyAlignment="1">
      <alignment horizontal="left" vertical="center" wrapText="1"/>
    </xf>
    <xf numFmtId="0" fontId="0" fillId="2" borderId="0" xfId="0" applyFont="1" applyFill="1" applyAlignment="1">
      <alignment horizontal="left" vertical="center" wrapText="1"/>
    </xf>
    <xf numFmtId="0" fontId="1" fillId="2" borderId="0" xfId="0" applyFont="1" applyFill="1" applyAlignment="1">
      <alignment horizontal="center" vertical="center" wrapText="1"/>
    </xf>
    <xf numFmtId="0" fontId="0" fillId="2" borderId="0" xfId="0" applyFont="1" applyFill="1" applyAlignment="1">
      <alignment wrapText="1"/>
    </xf>
    <xf numFmtId="0" fontId="0" fillId="2" borderId="0" xfId="0" applyFont="1" applyFill="1" applyAlignment="1">
      <alignment horizontal="center" wrapText="1"/>
    </xf>
    <xf numFmtId="0" fontId="0" fillId="2" borderId="0" xfId="0" applyFont="1" applyFill="1" applyBorder="1" applyAlignment="1">
      <alignment wrapText="1"/>
    </xf>
    <xf numFmtId="0" fontId="1" fillId="0" borderId="0" xfId="0" applyFont="1" applyAlignment="1">
      <alignment horizontal="center" vertical="center" wrapText="1"/>
    </xf>
    <xf numFmtId="0" fontId="0" fillId="0" borderId="0" xfId="0" applyFont="1" applyAlignment="1">
      <alignment wrapText="1"/>
    </xf>
    <xf numFmtId="0" fontId="20" fillId="0" borderId="0" xfId="0" applyFont="1" applyBorder="1" applyAlignment="1">
      <alignment wrapText="1"/>
    </xf>
    <xf numFmtId="0" fontId="0" fillId="0" borderId="0" xfId="0" applyFont="1" applyBorder="1" applyAlignment="1">
      <alignment wrapText="1"/>
    </xf>
    <xf numFmtId="165" fontId="6" fillId="0" borderId="1" xfId="0" applyNumberFormat="1" applyFont="1" applyBorder="1" applyAlignment="1">
      <alignment horizontal="center" vertical="center"/>
    </xf>
    <xf numFmtId="0" fontId="6" fillId="0" borderId="1" xfId="0" applyFont="1" applyBorder="1" applyAlignment="1">
      <alignment horizontal="justify"/>
    </xf>
    <xf numFmtId="9" fontId="6" fillId="0" borderId="1" xfId="0" applyNumberFormat="1" applyFont="1" applyBorder="1" applyAlignment="1">
      <alignment horizontal="center" vertical="center"/>
    </xf>
    <xf numFmtId="0" fontId="6" fillId="0" borderId="29" xfId="0" applyFont="1" applyBorder="1" applyAlignment="1">
      <alignment horizontal="center" vertical="center" wrapText="1"/>
    </xf>
    <xf numFmtId="0" fontId="6" fillId="0" borderId="1" xfId="0" applyFont="1" applyBorder="1" applyAlignment="1">
      <alignment horizontal="justify" vertical="center"/>
    </xf>
    <xf numFmtId="0" fontId="6" fillId="5" borderId="1" xfId="0" applyFont="1" applyFill="1" applyBorder="1" applyAlignment="1">
      <alignment horizontal="center" vertical="center"/>
    </xf>
    <xf numFmtId="0" fontId="6" fillId="2" borderId="1" xfId="0" applyFont="1" applyFill="1" applyBorder="1" applyAlignment="1">
      <alignment horizontal="center" vertical="center" wrapText="1"/>
    </xf>
    <xf numFmtId="9" fontId="6" fillId="2" borderId="1" xfId="0" applyNumberFormat="1" applyFont="1" applyFill="1" applyBorder="1" applyAlignment="1">
      <alignment horizontal="center" vertical="center"/>
    </xf>
    <xf numFmtId="0" fontId="6" fillId="0" borderId="1" xfId="0" applyFont="1" applyBorder="1" applyAlignment="1">
      <alignment wrapText="1"/>
    </xf>
    <xf numFmtId="9" fontId="6" fillId="0" borderId="1" xfId="0" applyNumberFormat="1" applyFont="1" applyFill="1" applyBorder="1" applyAlignment="1">
      <alignment horizontal="center" vertical="center"/>
    </xf>
    <xf numFmtId="0" fontId="6" fillId="0" borderId="1" xfId="0" applyFont="1" applyBorder="1" applyAlignment="1">
      <alignment horizontal="left" vertical="center"/>
    </xf>
    <xf numFmtId="0" fontId="6" fillId="2" borderId="1" xfId="0" applyFont="1" applyFill="1" applyBorder="1" applyAlignment="1">
      <alignment horizontal="center" vertical="center"/>
    </xf>
    <xf numFmtId="0" fontId="6" fillId="6" borderId="1" xfId="0" applyFont="1" applyFill="1" applyBorder="1"/>
    <xf numFmtId="0" fontId="6" fillId="0" borderId="1" xfId="0" applyFont="1" applyBorder="1" applyAlignment="1">
      <alignment horizontal="left"/>
    </xf>
    <xf numFmtId="0" fontId="6" fillId="0" borderId="1" xfId="0" applyFont="1" applyBorder="1" applyAlignment="1">
      <alignment horizontal="center"/>
    </xf>
    <xf numFmtId="0" fontId="6" fillId="2" borderId="1" xfId="0" applyFont="1" applyFill="1" applyBorder="1" applyAlignment="1">
      <alignment horizontal="center"/>
    </xf>
    <xf numFmtId="0" fontId="6" fillId="2" borderId="1" xfId="0" applyFont="1" applyFill="1" applyBorder="1" applyAlignment="1">
      <alignment horizontal="justify" vertical="center"/>
    </xf>
    <xf numFmtId="0" fontId="0" fillId="0" borderId="0" xfId="0" applyFont="1" applyAlignment="1">
      <alignment horizontal="left"/>
    </xf>
    <xf numFmtId="0" fontId="6" fillId="2" borderId="1" xfId="0" applyFont="1" applyFill="1" applyBorder="1" applyAlignment="1">
      <alignment horizontal="left" vertical="center" wrapText="1"/>
    </xf>
    <xf numFmtId="14" fontId="6" fillId="2" borderId="1" xfId="0" applyNumberFormat="1" applyFont="1" applyFill="1" applyBorder="1" applyAlignment="1">
      <alignment horizontal="center" vertical="center" wrapText="1"/>
    </xf>
    <xf numFmtId="1" fontId="6" fillId="0" borderId="1" xfId="0" applyNumberFormat="1" applyFont="1" applyBorder="1" applyAlignment="1">
      <alignment vertical="center" wrapText="1"/>
    </xf>
    <xf numFmtId="0" fontId="6" fillId="2" borderId="1" xfId="0" applyFont="1" applyFill="1" applyBorder="1" applyAlignment="1">
      <alignment horizontal="center" vertical="center" wrapText="1"/>
    </xf>
    <xf numFmtId="9" fontId="6" fillId="2" borderId="1" xfId="3" applyFont="1" applyFill="1" applyBorder="1" applyAlignment="1">
      <alignment horizontal="center" vertical="center" wrapText="1"/>
    </xf>
    <xf numFmtId="0" fontId="7" fillId="0" borderId="4" xfId="0" applyFont="1" applyBorder="1" applyAlignment="1">
      <alignment horizontal="center" vertical="center"/>
    </xf>
    <xf numFmtId="0" fontId="6" fillId="2" borderId="1" xfId="0" applyNumberFormat="1" applyFont="1" applyFill="1" applyBorder="1" applyAlignment="1">
      <alignment horizontal="left" vertical="center" wrapText="1"/>
    </xf>
    <xf numFmtId="0" fontId="13" fillId="2" borderId="1" xfId="0" applyFont="1" applyFill="1" applyBorder="1" applyAlignment="1">
      <alignment horizontal="left" vertical="center" wrapText="1"/>
    </xf>
    <xf numFmtId="0" fontId="7" fillId="0" borderId="1" xfId="0" applyFont="1" applyBorder="1" applyAlignment="1">
      <alignment horizontal="justify" vertical="top" wrapText="1"/>
    </xf>
    <xf numFmtId="9" fontId="6" fillId="0" borderId="1" xfId="0" applyNumberFormat="1" applyFont="1" applyBorder="1" applyAlignment="1">
      <alignment vertical="top" wrapText="1"/>
    </xf>
    <xf numFmtId="14" fontId="6" fillId="0" borderId="1" xfId="0" applyNumberFormat="1" applyFont="1" applyBorder="1" applyAlignment="1">
      <alignment vertical="top" wrapText="1"/>
    </xf>
    <xf numFmtId="0" fontId="6" fillId="0" borderId="1" xfId="0" applyFont="1" applyBorder="1" applyAlignment="1">
      <alignment vertical="top"/>
    </xf>
    <xf numFmtId="0" fontId="6" fillId="0" borderId="44" xfId="0" applyFont="1" applyBorder="1" applyAlignment="1">
      <alignment vertical="top" wrapText="1"/>
    </xf>
    <xf numFmtId="41" fontId="0" fillId="2" borderId="1" xfId="0" applyNumberFormat="1" applyFont="1" applyFill="1" applyBorder="1" applyAlignment="1">
      <alignment horizontal="center" vertical="center" wrapText="1"/>
    </xf>
    <xf numFmtId="41" fontId="6" fillId="2" borderId="1" xfId="0" applyNumberFormat="1" applyFont="1" applyFill="1" applyBorder="1" applyAlignment="1">
      <alignment horizontal="center" vertical="center" wrapText="1"/>
    </xf>
    <xf numFmtId="0" fontId="13" fillId="2" borderId="24" xfId="0" applyFont="1" applyFill="1" applyBorder="1" applyAlignment="1">
      <alignment wrapText="1"/>
    </xf>
    <xf numFmtId="0" fontId="13" fillId="2" borderId="24" xfId="0" applyFont="1" applyFill="1" applyBorder="1" applyAlignment="1">
      <alignment horizontal="center" wrapText="1"/>
    </xf>
    <xf numFmtId="0" fontId="22" fillId="2" borderId="0" xfId="0" applyFont="1" applyFill="1"/>
    <xf numFmtId="0" fontId="13" fillId="2" borderId="25" xfId="0" applyFont="1" applyFill="1" applyBorder="1" applyAlignment="1">
      <alignment wrapText="1"/>
    </xf>
    <xf numFmtId="0" fontId="13" fillId="2" borderId="25" xfId="0" applyFont="1" applyFill="1" applyBorder="1" applyAlignment="1">
      <alignment horizontal="center" wrapText="1"/>
    </xf>
    <xf numFmtId="0" fontId="3" fillId="2" borderId="0" xfId="0" applyFont="1" applyFill="1"/>
    <xf numFmtId="0" fontId="14" fillId="2" borderId="1" xfId="0" applyFont="1" applyFill="1" applyBorder="1" applyAlignment="1">
      <alignment horizontal="center" vertical="center" wrapText="1"/>
    </xf>
    <xf numFmtId="0" fontId="14" fillId="2" borderId="0" xfId="0" applyFont="1" applyFill="1" applyAlignment="1">
      <alignment horizontal="center" vertical="center"/>
    </xf>
    <xf numFmtId="1" fontId="6" fillId="2" borderId="1" xfId="0" applyNumberFormat="1" applyFont="1" applyFill="1" applyBorder="1" applyAlignment="1">
      <alignment vertical="center" wrapText="1"/>
    </xf>
    <xf numFmtId="0" fontId="10" fillId="2" borderId="1" xfId="0" applyFont="1" applyFill="1" applyBorder="1" applyAlignment="1">
      <alignment horizontal="center" vertical="center" wrapText="1"/>
    </xf>
    <xf numFmtId="9" fontId="10" fillId="2" borderId="1" xfId="0" applyNumberFormat="1" applyFont="1" applyFill="1" applyBorder="1" applyAlignment="1">
      <alignment horizontal="center" vertical="center"/>
    </xf>
    <xf numFmtId="1" fontId="10" fillId="2" borderId="1" xfId="0" applyNumberFormat="1" applyFont="1" applyFill="1" applyBorder="1" applyAlignment="1">
      <alignment horizontal="center" vertical="center"/>
    </xf>
    <xf numFmtId="0" fontId="26" fillId="2" borderId="1" xfId="0" applyFont="1" applyFill="1" applyBorder="1" applyAlignment="1">
      <alignment vertical="top" wrapText="1"/>
    </xf>
    <xf numFmtId="1" fontId="10" fillId="2" borderId="1" xfId="0" applyNumberFormat="1" applyFont="1" applyFill="1" applyBorder="1" applyAlignment="1">
      <alignment horizontal="center" vertical="center" wrapText="1"/>
    </xf>
    <xf numFmtId="0" fontId="10" fillId="2" borderId="1" xfId="0" applyFont="1" applyFill="1" applyBorder="1" applyAlignment="1">
      <alignment vertical="top" wrapText="1"/>
    </xf>
    <xf numFmtId="0" fontId="6" fillId="2" borderId="0" xfId="0" applyFont="1" applyFill="1"/>
    <xf numFmtId="0" fontId="7" fillId="2" borderId="4" xfId="0" applyFont="1" applyFill="1" applyBorder="1" applyAlignment="1">
      <alignment horizontal="center" vertical="center"/>
    </xf>
    <xf numFmtId="0" fontId="7" fillId="2" borderId="1" xfId="0" applyFont="1" applyFill="1" applyBorder="1" applyAlignment="1">
      <alignment vertical="top" wrapText="1"/>
    </xf>
    <xf numFmtId="0" fontId="6" fillId="2" borderId="1" xfId="0" applyFont="1" applyFill="1" applyBorder="1" applyAlignment="1">
      <alignment vertical="top" wrapText="1"/>
    </xf>
    <xf numFmtId="0" fontId="6" fillId="2" borderId="1" xfId="0" applyNumberFormat="1" applyFont="1" applyFill="1" applyBorder="1" applyAlignment="1">
      <alignment horizontal="left" vertical="top" wrapText="1"/>
    </xf>
    <xf numFmtId="0" fontId="9" fillId="2" borderId="1" xfId="0" applyFont="1" applyFill="1" applyBorder="1" applyAlignment="1">
      <alignment horizontal="justify" vertical="top" wrapText="1"/>
    </xf>
    <xf numFmtId="0" fontId="7" fillId="2" borderId="1" xfId="0" applyFont="1" applyFill="1" applyBorder="1" applyAlignment="1">
      <alignment horizontal="justify" vertical="top" wrapText="1"/>
    </xf>
    <xf numFmtId="14" fontId="6" fillId="2" borderId="1" xfId="0" applyNumberFormat="1" applyFont="1" applyFill="1" applyBorder="1" applyAlignment="1">
      <alignment vertical="center" wrapText="1"/>
    </xf>
    <xf numFmtId="0" fontId="6" fillId="2" borderId="1" xfId="0" applyFont="1" applyFill="1" applyBorder="1" applyAlignment="1">
      <alignment vertical="top"/>
    </xf>
    <xf numFmtId="9" fontId="6" fillId="2" borderId="1" xfId="0" applyNumberFormat="1" applyFont="1" applyFill="1" applyBorder="1" applyAlignment="1">
      <alignment vertical="top" wrapText="1"/>
    </xf>
    <xf numFmtId="14" fontId="6" fillId="2" borderId="1" xfId="0" applyNumberFormat="1" applyFont="1" applyFill="1" applyBorder="1" applyAlignment="1">
      <alignment vertical="top" wrapText="1"/>
    </xf>
    <xf numFmtId="14" fontId="6" fillId="2" borderId="1" xfId="0" applyNumberFormat="1" applyFont="1" applyFill="1" applyBorder="1" applyAlignment="1">
      <alignment horizontal="center" vertical="center"/>
    </xf>
    <xf numFmtId="1" fontId="6" fillId="2" borderId="1" xfId="0" applyNumberFormat="1" applyFont="1" applyFill="1" applyBorder="1" applyAlignment="1">
      <alignment horizontal="center" vertical="center"/>
    </xf>
    <xf numFmtId="14" fontId="6" fillId="2" borderId="1" xfId="0" applyNumberFormat="1" applyFont="1" applyFill="1" applyBorder="1" applyAlignment="1">
      <alignment vertical="center"/>
    </xf>
    <xf numFmtId="0" fontId="7" fillId="2" borderId="1" xfId="0" applyFont="1" applyFill="1" applyBorder="1" applyAlignment="1">
      <alignment vertical="center" wrapText="1"/>
    </xf>
    <xf numFmtId="0" fontId="6" fillId="2" borderId="1" xfId="0" applyFont="1" applyFill="1" applyBorder="1" applyAlignment="1">
      <alignment vertical="center" wrapText="1"/>
    </xf>
    <xf numFmtId="9" fontId="6" fillId="2" borderId="6" xfId="0" applyNumberFormat="1" applyFont="1" applyFill="1" applyBorder="1" applyAlignment="1">
      <alignment horizontal="center" vertical="center"/>
    </xf>
    <xf numFmtId="0" fontId="6" fillId="2" borderId="6" xfId="0" applyFont="1" applyFill="1" applyBorder="1" applyAlignment="1">
      <alignment horizontal="center" vertical="center"/>
    </xf>
    <xf numFmtId="9" fontId="6" fillId="2" borderId="1" xfId="0" applyNumberFormat="1" applyFont="1" applyFill="1" applyBorder="1" applyAlignment="1">
      <alignment horizontal="center" vertical="center" wrapText="1"/>
    </xf>
    <xf numFmtId="0" fontId="8" fillId="2" borderId="1" xfId="0" applyFont="1" applyFill="1" applyBorder="1" applyAlignment="1">
      <alignment horizontal="left" vertical="top" wrapText="1"/>
    </xf>
    <xf numFmtId="0" fontId="6" fillId="2" borderId="1" xfId="0" applyNumberFormat="1" applyFont="1" applyFill="1" applyBorder="1" applyAlignment="1">
      <alignment horizontal="center" vertical="center"/>
    </xf>
    <xf numFmtId="0" fontId="6" fillId="2" borderId="1" xfId="0" applyFont="1" applyFill="1" applyBorder="1" applyAlignment="1">
      <alignment vertical="center"/>
    </xf>
    <xf numFmtId="14" fontId="6" fillId="2" borderId="2" xfId="0" applyNumberFormat="1" applyFont="1" applyFill="1" applyBorder="1" applyAlignment="1">
      <alignment vertical="center"/>
    </xf>
    <xf numFmtId="0" fontId="6" fillId="2" borderId="2" xfId="0" applyFont="1" applyFill="1" applyBorder="1" applyAlignment="1">
      <alignment vertical="center"/>
    </xf>
    <xf numFmtId="0" fontId="6" fillId="2" borderId="2" xfId="0" applyNumberFormat="1" applyFont="1" applyFill="1" applyBorder="1" applyAlignment="1">
      <alignment vertical="center"/>
    </xf>
    <xf numFmtId="0" fontId="6" fillId="2" borderId="1" xfId="0" applyNumberFormat="1" applyFont="1" applyFill="1" applyBorder="1" applyAlignment="1">
      <alignment vertical="center"/>
    </xf>
    <xf numFmtId="0" fontId="6" fillId="2" borderId="6" xfId="0" applyFont="1" applyFill="1" applyBorder="1" applyAlignment="1">
      <alignment horizontal="center" vertical="center" wrapText="1"/>
    </xf>
    <xf numFmtId="0" fontId="7" fillId="2" borderId="1" xfId="0" applyFont="1" applyFill="1" applyBorder="1" applyAlignment="1">
      <alignment horizontal="justify" vertical="center" wrapText="1"/>
    </xf>
    <xf numFmtId="0" fontId="6" fillId="2" borderId="1" xfId="0" applyFont="1" applyFill="1" applyBorder="1" applyAlignment="1">
      <alignment horizontal="justify" vertical="top" wrapText="1"/>
    </xf>
    <xf numFmtId="0" fontId="6" fillId="2" borderId="1" xfId="0" applyFont="1" applyFill="1" applyBorder="1" applyAlignment="1">
      <alignment horizontal="justify" vertical="center" wrapText="1"/>
    </xf>
    <xf numFmtId="167" fontId="6" fillId="2" borderId="47" xfId="2" applyNumberFormat="1" applyFont="1" applyFill="1" applyBorder="1" applyAlignment="1">
      <alignment horizontal="right" vertical="center"/>
    </xf>
    <xf numFmtId="0" fontId="6" fillId="2" borderId="1" xfId="0" applyFont="1" applyFill="1" applyBorder="1" applyAlignment="1">
      <alignment vertical="center" wrapText="1"/>
    </xf>
    <xf numFmtId="0" fontId="6" fillId="2" borderId="2" xfId="0" applyFont="1" applyFill="1" applyBorder="1" applyAlignment="1">
      <alignment vertical="center" wrapText="1"/>
    </xf>
    <xf numFmtId="9" fontId="10" fillId="2" borderId="1" xfId="0" applyNumberFormat="1" applyFont="1" applyFill="1" applyBorder="1" applyAlignment="1">
      <alignment horizontal="center" vertical="center" wrapText="1"/>
    </xf>
    <xf numFmtId="0" fontId="8" fillId="2" borderId="0" xfId="0" applyFont="1" applyFill="1"/>
    <xf numFmtId="0" fontId="8" fillId="2" borderId="9" xfId="0" applyFont="1" applyFill="1" applyBorder="1" applyAlignment="1">
      <alignment vertical="top" wrapText="1"/>
    </xf>
    <xf numFmtId="0" fontId="8" fillId="2" borderId="23" xfId="0" applyFont="1" applyFill="1" applyBorder="1" applyAlignment="1">
      <alignment vertical="center"/>
    </xf>
    <xf numFmtId="0" fontId="8" fillId="2" borderId="21" xfId="0" applyFont="1" applyFill="1" applyBorder="1" applyAlignment="1">
      <alignment horizontal="left" vertical="top" wrapText="1"/>
    </xf>
    <xf numFmtId="0" fontId="8" fillId="2" borderId="1" xfId="0" applyFont="1" applyFill="1" applyBorder="1"/>
    <xf numFmtId="14" fontId="8" fillId="2" borderId="0" xfId="0" applyNumberFormat="1" applyFont="1" applyFill="1"/>
    <xf numFmtId="0" fontId="0" fillId="2" borderId="0" xfId="0" applyFill="1"/>
    <xf numFmtId="0" fontId="29"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3" borderId="1" xfId="0" applyFont="1" applyFill="1" applyBorder="1" applyAlignment="1">
      <alignment horizontal="justify" vertical="center" wrapText="1"/>
    </xf>
    <xf numFmtId="1" fontId="6" fillId="0" borderId="1" xfId="0" applyNumberFormat="1" applyFont="1" applyBorder="1" applyAlignment="1">
      <alignment horizontal="center" vertical="center" wrapText="1"/>
    </xf>
    <xf numFmtId="1" fontId="0" fillId="0" borderId="1" xfId="0" applyNumberFormat="1" applyBorder="1" applyAlignment="1">
      <alignment horizontal="center" vertical="center"/>
    </xf>
    <xf numFmtId="0" fontId="13" fillId="3" borderId="1" xfId="0" applyFont="1" applyFill="1" applyBorder="1" applyAlignment="1">
      <alignment horizontal="center" vertical="center" wrapText="1"/>
    </xf>
    <xf numFmtId="0" fontId="13" fillId="3" borderId="1" xfId="0" applyFont="1" applyFill="1" applyBorder="1" applyAlignment="1">
      <alignment horizontal="justify" vertical="center" wrapText="1"/>
    </xf>
    <xf numFmtId="0" fontId="13" fillId="3" borderId="14" xfId="0" applyFont="1" applyFill="1" applyBorder="1" applyAlignment="1">
      <alignment horizontal="center" vertical="center" wrapText="1"/>
    </xf>
    <xf numFmtId="0" fontId="13" fillId="3" borderId="23" xfId="0" applyFont="1" applyFill="1" applyBorder="1" applyAlignment="1">
      <alignment horizontal="center" vertical="center" wrapText="1"/>
    </xf>
    <xf numFmtId="0" fontId="13" fillId="0" borderId="0" xfId="0" applyFont="1" applyFill="1" applyAlignment="1">
      <alignment horizontal="center" vertical="center"/>
    </xf>
    <xf numFmtId="0" fontId="13" fillId="2"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43" fillId="2" borderId="0" xfId="0" applyFont="1" applyFill="1" applyBorder="1" applyAlignment="1">
      <alignment horizontal="center" vertical="center"/>
    </xf>
    <xf numFmtId="0" fontId="13" fillId="0" borderId="0" xfId="0" applyFont="1" applyFill="1" applyBorder="1" applyAlignment="1">
      <alignment horizontal="center" vertical="center"/>
    </xf>
    <xf numFmtId="0" fontId="6" fillId="0" borderId="1" xfId="0" applyNumberFormat="1" applyFont="1" applyBorder="1" applyAlignment="1">
      <alignment vertical="center" wrapText="1"/>
    </xf>
    <xf numFmtId="167" fontId="6" fillId="0" borderId="1" xfId="2" applyNumberFormat="1" applyFont="1" applyBorder="1" applyAlignment="1">
      <alignment vertical="center" wrapText="1"/>
    </xf>
    <xf numFmtId="0" fontId="7" fillId="0" borderId="0" xfId="0" applyFont="1" applyBorder="1" applyAlignment="1">
      <alignment horizontal="justify" vertical="top" wrapText="1"/>
    </xf>
    <xf numFmtId="0" fontId="13" fillId="3" borderId="16" xfId="0" applyFont="1" applyFill="1" applyBorder="1" applyAlignment="1">
      <alignment horizontal="center" vertical="center" wrapText="1"/>
    </xf>
    <xf numFmtId="0" fontId="13" fillId="3" borderId="17"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13" fillId="3" borderId="18" xfId="0" applyFont="1" applyFill="1" applyBorder="1" applyAlignment="1">
      <alignment horizontal="center" vertical="center" wrapText="1"/>
    </xf>
    <xf numFmtId="0" fontId="43" fillId="3" borderId="0" xfId="0" applyFont="1" applyFill="1" applyBorder="1" applyAlignment="1">
      <alignment horizontal="center" vertical="center"/>
    </xf>
    <xf numFmtId="0" fontId="13" fillId="3" borderId="0" xfId="0" applyFont="1" applyFill="1" applyBorder="1" applyAlignment="1">
      <alignment horizontal="center" vertical="center"/>
    </xf>
    <xf numFmtId="0" fontId="13" fillId="3" borderId="0" xfId="0" applyFont="1" applyFill="1" applyAlignment="1">
      <alignment horizontal="center" vertical="center"/>
    </xf>
    <xf numFmtId="0" fontId="0" fillId="0" borderId="40" xfId="0" applyBorder="1" applyAlignment="1">
      <alignment horizontal="center" vertical="center"/>
    </xf>
    <xf numFmtId="0" fontId="0" fillId="0" borderId="28" xfId="0" applyFont="1" applyBorder="1"/>
    <xf numFmtId="0" fontId="0" fillId="0" borderId="46" xfId="0" applyBorder="1"/>
    <xf numFmtId="0" fontId="0" fillId="0" borderId="35" xfId="0" applyBorder="1" applyAlignment="1">
      <alignment horizontal="center" vertical="center"/>
    </xf>
    <xf numFmtId="0" fontId="0" fillId="0" borderId="0" xfId="0" applyFont="1" applyBorder="1"/>
    <xf numFmtId="0" fontId="0" fillId="0" borderId="45" xfId="0" applyBorder="1"/>
    <xf numFmtId="0" fontId="0" fillId="0" borderId="51" xfId="0" applyBorder="1" applyAlignment="1">
      <alignment horizontal="center" vertical="center"/>
    </xf>
    <xf numFmtId="0" fontId="0" fillId="0" borderId="44" xfId="0" applyBorder="1"/>
    <xf numFmtId="0" fontId="0" fillId="0" borderId="26" xfId="0" applyBorder="1" applyAlignment="1">
      <alignment horizontal="right"/>
    </xf>
    <xf numFmtId="0" fontId="0" fillId="0" borderId="0" xfId="0" applyBorder="1" applyAlignment="1">
      <alignment horizontal="center" vertical="center"/>
    </xf>
    <xf numFmtId="0" fontId="13" fillId="3" borderId="17" xfId="0" applyFont="1" applyFill="1" applyBorder="1" applyAlignment="1">
      <alignment horizontal="center" vertical="center"/>
    </xf>
    <xf numFmtId="0" fontId="13" fillId="3" borderId="53" xfId="0" applyFont="1" applyFill="1" applyBorder="1" applyAlignment="1">
      <alignment horizontal="center" vertical="center" wrapText="1"/>
    </xf>
    <xf numFmtId="0" fontId="13" fillId="3" borderId="40" xfId="0" applyFont="1" applyFill="1" applyBorder="1" applyAlignment="1">
      <alignment horizontal="center" vertical="center" wrapText="1"/>
    </xf>
    <xf numFmtId="0" fontId="13" fillId="3" borderId="2" xfId="0" applyFont="1" applyFill="1" applyBorder="1" applyAlignment="1">
      <alignment horizontal="center" vertical="center" wrapText="1"/>
    </xf>
    <xf numFmtId="0" fontId="13" fillId="2" borderId="1" xfId="0" applyFont="1" applyFill="1" applyBorder="1" applyAlignment="1">
      <alignment horizontal="left" vertical="top" wrapText="1"/>
    </xf>
    <xf numFmtId="0" fontId="11" fillId="2" borderId="1" xfId="0" applyNumberFormat="1" applyFont="1" applyFill="1" applyBorder="1" applyAlignment="1">
      <alignment horizontal="center" vertical="center" wrapText="1"/>
    </xf>
    <xf numFmtId="167" fontId="6" fillId="2" borderId="1" xfId="2" applyNumberFormat="1" applyFont="1" applyFill="1" applyBorder="1" applyAlignment="1">
      <alignment horizontal="center" vertical="center"/>
    </xf>
    <xf numFmtId="0" fontId="0" fillId="0" borderId="40" xfId="0" applyBorder="1" applyAlignment="1">
      <alignment horizontal="left" vertical="center"/>
    </xf>
    <xf numFmtId="0" fontId="7" fillId="0" borderId="0" xfId="0" applyFont="1" applyFill="1" applyBorder="1" applyAlignment="1">
      <alignment horizontal="center" vertical="center"/>
    </xf>
    <xf numFmtId="0" fontId="1" fillId="0" borderId="52" xfId="0" applyFont="1" applyBorder="1" applyAlignment="1">
      <alignment horizontal="center"/>
    </xf>
    <xf numFmtId="0" fontId="0" fillId="0" borderId="0" xfId="0"/>
    <xf numFmtId="0" fontId="6" fillId="2" borderId="1" xfId="0" applyFont="1" applyFill="1" applyBorder="1" applyAlignment="1">
      <alignment horizontal="center" vertical="center" wrapText="1"/>
    </xf>
    <xf numFmtId="0" fontId="6" fillId="2" borderId="1" xfId="0" applyFont="1" applyFill="1" applyBorder="1" applyAlignment="1">
      <alignment vertical="center" wrapText="1"/>
    </xf>
    <xf numFmtId="0" fontId="14" fillId="3" borderId="1" xfId="0" applyFont="1" applyFill="1" applyBorder="1" applyAlignment="1">
      <alignment horizontal="center" vertical="center" wrapText="1"/>
    </xf>
    <xf numFmtId="0" fontId="29" fillId="2" borderId="17" xfId="0" applyFont="1" applyFill="1" applyBorder="1" applyAlignment="1">
      <alignment horizontal="center" vertical="center" wrapText="1"/>
    </xf>
    <xf numFmtId="0" fontId="28" fillId="2" borderId="17" xfId="0" applyFont="1" applyFill="1" applyBorder="1" applyAlignment="1">
      <alignment horizontal="center" vertical="center" wrapText="1"/>
    </xf>
    <xf numFmtId="0" fontId="28" fillId="2" borderId="17" xfId="0" applyFont="1" applyFill="1" applyBorder="1" applyAlignment="1">
      <alignment horizontal="justify" vertical="center" wrapText="1"/>
    </xf>
    <xf numFmtId="0" fontId="6" fillId="0" borderId="1" xfId="0" applyFont="1" applyFill="1" applyBorder="1" applyAlignment="1">
      <alignment horizontal="center" vertical="center" wrapText="1"/>
    </xf>
    <xf numFmtId="167" fontId="6" fillId="0" borderId="1" xfId="2" applyNumberFormat="1" applyFont="1" applyFill="1" applyBorder="1" applyAlignment="1">
      <alignment horizontal="right" vertical="center"/>
    </xf>
    <xf numFmtId="0" fontId="27" fillId="2" borderId="1" xfId="0" applyFont="1" applyFill="1" applyBorder="1" applyAlignment="1">
      <alignment horizontal="center" vertical="center" wrapText="1"/>
    </xf>
    <xf numFmtId="0" fontId="6" fillId="0" borderId="1" xfId="0" applyFont="1" applyFill="1" applyBorder="1" applyAlignment="1">
      <alignment horizontal="justify" vertical="top"/>
    </xf>
    <xf numFmtId="0" fontId="6" fillId="0" borderId="1" xfId="0" applyFont="1" applyFill="1" applyBorder="1" applyAlignment="1">
      <alignment vertical="top" wrapText="1"/>
    </xf>
    <xf numFmtId="0" fontId="6" fillId="0" borderId="1" xfId="0" applyFont="1" applyFill="1" applyBorder="1" applyAlignment="1">
      <alignment vertical="top"/>
    </xf>
    <xf numFmtId="0" fontId="14" fillId="2" borderId="0" xfId="0" applyFont="1" applyFill="1" applyBorder="1" applyAlignment="1">
      <alignment horizontal="center" vertical="center" wrapText="1"/>
    </xf>
    <xf numFmtId="0" fontId="14" fillId="0" borderId="0" xfId="0" applyFont="1" applyFill="1" applyBorder="1" applyAlignment="1">
      <alignment horizontal="center" vertical="center" wrapText="1"/>
    </xf>
    <xf numFmtId="0" fontId="14" fillId="0" borderId="0" xfId="0" applyFont="1" applyFill="1" applyAlignment="1">
      <alignment horizontal="center" vertical="center" wrapText="1"/>
    </xf>
    <xf numFmtId="0" fontId="14" fillId="2" borderId="0" xfId="0" applyFont="1" applyFill="1" applyAlignment="1">
      <alignment horizontal="center" vertical="center" wrapText="1"/>
    </xf>
    <xf numFmtId="0" fontId="26" fillId="2" borderId="0" xfId="0" applyFont="1" applyFill="1" applyBorder="1" applyAlignment="1">
      <alignment horizontal="left" vertical="center" wrapText="1"/>
    </xf>
    <xf numFmtId="0" fontId="6" fillId="2" borderId="0" xfId="0" applyFont="1" applyFill="1" applyBorder="1" applyAlignment="1">
      <alignment horizontal="left" vertical="center" wrapText="1"/>
    </xf>
    <xf numFmtId="0" fontId="6" fillId="2" borderId="0" xfId="0" applyFont="1" applyFill="1" applyAlignment="1">
      <alignment horizontal="left" vertical="center" wrapText="1"/>
    </xf>
    <xf numFmtId="0" fontId="6" fillId="0" borderId="1" xfId="0" applyNumberFormat="1" applyFont="1" applyBorder="1" applyAlignment="1">
      <alignment horizontal="left" vertical="center" wrapText="1"/>
    </xf>
    <xf numFmtId="9" fontId="6" fillId="6" borderId="1" xfId="0" applyNumberFormat="1" applyFont="1" applyFill="1" applyBorder="1" applyAlignment="1">
      <alignment horizontal="center" vertical="center"/>
    </xf>
    <xf numFmtId="0" fontId="6" fillId="0" borderId="1" xfId="0" applyFont="1" applyBorder="1" applyAlignment="1">
      <alignment horizontal="left" vertical="center" wrapText="1"/>
    </xf>
    <xf numFmtId="0" fontId="7" fillId="0" borderId="0" xfId="0" applyFont="1" applyFill="1" applyBorder="1" applyAlignment="1">
      <alignment horizontal="left" vertical="center"/>
    </xf>
    <xf numFmtId="0" fontId="6" fillId="2" borderId="11" xfId="0" applyFont="1" applyFill="1" applyBorder="1" applyAlignment="1">
      <alignment vertical="center" wrapText="1"/>
    </xf>
    <xf numFmtId="167" fontId="6" fillId="2" borderId="49" xfId="2" applyNumberFormat="1" applyFont="1" applyFill="1" applyBorder="1" applyAlignment="1">
      <alignment horizontal="right" vertical="center"/>
    </xf>
    <xf numFmtId="0" fontId="7" fillId="2" borderId="0" xfId="0" applyFont="1" applyFill="1" applyBorder="1" applyAlignment="1">
      <alignment horizontal="left" vertical="center"/>
    </xf>
    <xf numFmtId="0" fontId="7" fillId="2" borderId="0" xfId="0" applyFont="1" applyFill="1" applyBorder="1" applyAlignment="1">
      <alignment horizontal="center" vertical="center"/>
    </xf>
    <xf numFmtId="0" fontId="6" fillId="2" borderId="0" xfId="0" applyFont="1" applyFill="1" applyBorder="1" applyAlignment="1">
      <alignment vertical="center" wrapText="1"/>
    </xf>
    <xf numFmtId="0" fontId="6" fillId="2" borderId="0" xfId="0" applyFont="1" applyFill="1" applyBorder="1" applyAlignment="1">
      <alignment horizontal="center" vertical="center" wrapText="1"/>
    </xf>
    <xf numFmtId="0" fontId="6" fillId="2" borderId="0" xfId="0" applyFont="1" applyFill="1" applyBorder="1" applyAlignment="1">
      <alignment horizontal="justify" vertical="center"/>
    </xf>
    <xf numFmtId="0" fontId="6" fillId="2" borderId="0" xfId="0" applyFont="1" applyFill="1" applyBorder="1" applyAlignment="1">
      <alignment horizontal="center" vertical="center"/>
    </xf>
    <xf numFmtId="14" fontId="6" fillId="2" borderId="0" xfId="0" applyNumberFormat="1" applyFont="1" applyFill="1" applyBorder="1" applyAlignment="1">
      <alignment vertical="center"/>
    </xf>
    <xf numFmtId="167" fontId="6" fillId="2" borderId="0" xfId="2" applyNumberFormat="1" applyFont="1" applyFill="1" applyBorder="1" applyAlignment="1">
      <alignment horizontal="right" vertical="center"/>
    </xf>
    <xf numFmtId="0" fontId="6" fillId="2" borderId="1" xfId="0" applyNumberFormat="1" applyFont="1" applyFill="1" applyBorder="1" applyAlignment="1">
      <alignment horizontal="justify" vertical="top" wrapText="1"/>
    </xf>
    <xf numFmtId="0" fontId="6" fillId="2" borderId="1" xfId="0" applyNumberFormat="1" applyFont="1" applyFill="1" applyBorder="1" applyAlignment="1">
      <alignment horizontal="justify" vertical="center" wrapText="1"/>
    </xf>
    <xf numFmtId="0" fontId="0" fillId="0" borderId="6" xfId="0" applyBorder="1" applyAlignment="1">
      <alignment horizontal="center" vertical="center" wrapText="1"/>
    </xf>
    <xf numFmtId="15" fontId="0" fillId="0" borderId="6" xfId="0" applyNumberFormat="1" applyBorder="1" applyAlignment="1">
      <alignment horizontal="center" vertical="center" wrapText="1"/>
    </xf>
    <xf numFmtId="14" fontId="0" fillId="0" borderId="6" xfId="0" applyNumberFormat="1" applyBorder="1" applyAlignment="1">
      <alignment horizontal="center" vertical="center" wrapText="1"/>
    </xf>
    <xf numFmtId="0" fontId="21" fillId="4" borderId="24" xfId="0" applyFont="1" applyFill="1" applyBorder="1" applyAlignment="1">
      <alignment horizontal="center" wrapText="1"/>
    </xf>
    <xf numFmtId="0" fontId="2" fillId="2" borderId="0" xfId="0" applyFont="1" applyFill="1" applyBorder="1" applyAlignment="1">
      <alignment horizontal="center" vertical="center"/>
    </xf>
    <xf numFmtId="0" fontId="0" fillId="0" borderId="0" xfId="0"/>
    <xf numFmtId="0" fontId="28" fillId="2" borderId="7" xfId="0" applyFont="1" applyFill="1" applyBorder="1" applyAlignment="1">
      <alignment horizontal="center" vertical="center" wrapText="1"/>
    </xf>
    <xf numFmtId="0" fontId="6" fillId="0" borderId="11" xfId="0" applyFont="1" applyBorder="1" applyAlignment="1">
      <alignment horizontal="center" vertical="center" wrapText="1"/>
    </xf>
    <xf numFmtId="0" fontId="7" fillId="0" borderId="1" xfId="0" applyFont="1" applyBorder="1" applyAlignment="1">
      <alignment horizontal="center" vertical="center"/>
    </xf>
    <xf numFmtId="0" fontId="6" fillId="2" borderId="2" xfId="0" applyFont="1" applyFill="1" applyBorder="1" applyAlignment="1">
      <alignment horizontal="center" vertical="center" wrapText="1"/>
    </xf>
    <xf numFmtId="0" fontId="7" fillId="2" borderId="1" xfId="0" applyFont="1" applyFill="1" applyBorder="1" applyAlignment="1">
      <alignment horizontal="center" vertical="center"/>
    </xf>
    <xf numFmtId="0" fontId="7" fillId="2" borderId="1" xfId="0" applyFont="1" applyFill="1" applyBorder="1" applyAlignment="1">
      <alignment horizontal="left" vertical="center" wrapText="1"/>
    </xf>
    <xf numFmtId="0" fontId="6" fillId="2" borderId="1" xfId="0" applyFont="1" applyFill="1" applyBorder="1" applyAlignment="1">
      <alignment vertical="center" wrapText="1"/>
    </xf>
    <xf numFmtId="0" fontId="28" fillId="2" borderId="1" xfId="0" applyFont="1" applyFill="1" applyBorder="1" applyAlignment="1">
      <alignment horizontal="center" vertical="center" wrapText="1"/>
    </xf>
    <xf numFmtId="0" fontId="14" fillId="2" borderId="0" xfId="0" applyFont="1" applyFill="1" applyBorder="1" applyAlignment="1">
      <alignment horizontal="center" vertical="center"/>
    </xf>
    <xf numFmtId="0" fontId="6" fillId="0" borderId="0" xfId="0" applyFont="1"/>
    <xf numFmtId="0" fontId="6" fillId="0" borderId="1" xfId="0" applyFont="1" applyBorder="1" applyAlignment="1">
      <alignment horizontal="center" vertical="center" wrapText="1"/>
    </xf>
    <xf numFmtId="0" fontId="27" fillId="2" borderId="7" xfId="0" applyFont="1" applyFill="1" applyBorder="1" applyAlignment="1">
      <alignment horizontal="center" vertical="center" wrapText="1"/>
    </xf>
    <xf numFmtId="0" fontId="27" fillId="2" borderId="30"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6" fillId="0" borderId="2" xfId="0" applyFont="1" applyFill="1" applyBorder="1" applyAlignment="1">
      <alignment horizontal="center" vertical="center" wrapText="1"/>
    </xf>
    <xf numFmtId="0" fontId="28" fillId="2" borderId="30" xfId="0" applyFont="1" applyFill="1" applyBorder="1" applyAlignment="1">
      <alignment horizontal="center" vertical="center" wrapText="1"/>
    </xf>
    <xf numFmtId="0" fontId="7" fillId="2" borderId="1" xfId="0" applyFont="1" applyFill="1" applyBorder="1" applyAlignment="1">
      <alignment horizontal="center" vertical="center" wrapText="1"/>
    </xf>
    <xf numFmtId="0" fontId="6" fillId="2" borderId="1" xfId="0" applyFont="1" applyFill="1" applyBorder="1" applyAlignment="1">
      <alignment horizontal="left" vertical="top" wrapText="1"/>
    </xf>
    <xf numFmtId="0" fontId="6" fillId="2" borderId="1" xfId="0" applyFont="1" applyFill="1" applyBorder="1" applyAlignment="1">
      <alignment horizontal="center" vertical="top" wrapText="1"/>
    </xf>
    <xf numFmtId="0" fontId="6" fillId="2" borderId="2" xfId="0" applyFont="1" applyFill="1" applyBorder="1" applyAlignment="1">
      <alignment horizontal="left" vertical="top" wrapText="1"/>
    </xf>
    <xf numFmtId="0" fontId="6" fillId="2" borderId="1" xfId="0" applyFont="1" applyFill="1" applyBorder="1" applyAlignment="1">
      <alignment horizontal="center" vertical="center" wrapText="1"/>
    </xf>
    <xf numFmtId="0" fontId="6" fillId="2" borderId="2" xfId="0" applyFont="1" applyFill="1" applyBorder="1" applyAlignment="1">
      <alignment horizontal="left" vertical="center" wrapText="1"/>
    </xf>
    <xf numFmtId="0" fontId="9" fillId="2" borderId="1" xfId="0" applyFont="1" applyFill="1" applyBorder="1" applyAlignment="1">
      <alignment horizontal="left" vertical="center" wrapText="1"/>
    </xf>
    <xf numFmtId="0" fontId="6" fillId="2" borderId="1" xfId="0" applyFont="1" applyFill="1" applyBorder="1" applyAlignment="1">
      <alignment horizontal="left" vertical="center" wrapText="1"/>
    </xf>
    <xf numFmtId="0" fontId="6" fillId="0" borderId="29" xfId="0" applyFont="1" applyBorder="1" applyAlignment="1">
      <alignment horizontal="center" vertical="center" wrapText="1"/>
    </xf>
    <xf numFmtId="0" fontId="14" fillId="2" borderId="1" xfId="0" applyFont="1" applyFill="1" applyBorder="1" applyAlignment="1">
      <alignment horizontal="center" vertical="center" wrapText="1"/>
    </xf>
    <xf numFmtId="0" fontId="6" fillId="2" borderId="2" xfId="0" applyFont="1" applyFill="1" applyBorder="1" applyAlignment="1">
      <alignment vertical="center" wrapText="1"/>
    </xf>
    <xf numFmtId="0" fontId="6" fillId="2" borderId="2" xfId="0" applyFont="1" applyFill="1" applyBorder="1" applyAlignment="1">
      <alignment vertical="top" wrapText="1"/>
    </xf>
    <xf numFmtId="0" fontId="8" fillId="2" borderId="0" xfId="0" applyFont="1" applyFill="1"/>
    <xf numFmtId="0" fontId="8" fillId="2" borderId="19" xfId="0" applyFont="1" applyFill="1" applyBorder="1" applyAlignment="1">
      <alignment horizontal="left" vertical="center" wrapText="1"/>
    </xf>
    <xf numFmtId="0" fontId="37" fillId="2" borderId="44" xfId="0" applyFont="1" applyFill="1" applyBorder="1" applyAlignment="1">
      <alignment wrapText="1"/>
    </xf>
    <xf numFmtId="0" fontId="6" fillId="2" borderId="17" xfId="0" applyFont="1" applyFill="1" applyBorder="1" applyAlignment="1">
      <alignment vertical="center" wrapText="1"/>
    </xf>
    <xf numFmtId="0" fontId="9" fillId="2" borderId="11" xfId="0" applyFont="1" applyFill="1" applyBorder="1" applyAlignment="1">
      <alignment vertical="center" wrapText="1"/>
    </xf>
    <xf numFmtId="0" fontId="44" fillId="7" borderId="54" xfId="0" applyFont="1" applyFill="1" applyBorder="1" applyAlignment="1" applyProtection="1">
      <alignment horizontal="center" vertical="center"/>
    </xf>
    <xf numFmtId="168" fontId="45" fillId="7" borderId="54" xfId="0" applyNumberFormat="1" applyFont="1" applyFill="1" applyBorder="1" applyAlignment="1" applyProtection="1">
      <alignment horizontal="center" vertical="center"/>
    </xf>
    <xf numFmtId="9" fontId="10" fillId="2" borderId="0" xfId="0" applyNumberFormat="1" applyFont="1" applyFill="1" applyBorder="1" applyAlignment="1">
      <alignment horizontal="center" vertical="center"/>
    </xf>
    <xf numFmtId="0" fontId="7" fillId="2" borderId="1" xfId="0" applyFont="1" applyFill="1" applyBorder="1" applyAlignment="1">
      <alignment vertical="center"/>
    </xf>
    <xf numFmtId="0" fontId="9" fillId="2" borderId="1" xfId="0" applyFont="1" applyFill="1" applyBorder="1" applyAlignment="1">
      <alignment vertical="center" wrapText="1"/>
    </xf>
    <xf numFmtId="0" fontId="6" fillId="2" borderId="1" xfId="0" applyNumberFormat="1" applyFont="1" applyFill="1" applyBorder="1" applyAlignment="1">
      <alignment vertical="top" wrapText="1"/>
    </xf>
    <xf numFmtId="0" fontId="9" fillId="2" borderId="1" xfId="0" applyFont="1" applyFill="1" applyBorder="1" applyAlignment="1">
      <alignment vertical="top" wrapText="1"/>
    </xf>
    <xf numFmtId="0" fontId="0" fillId="0" borderId="0" xfId="0" applyAlignment="1">
      <alignment vertical="center"/>
    </xf>
    <xf numFmtId="0" fontId="6" fillId="2" borderId="0" xfId="0" applyFont="1" applyFill="1" applyAlignment="1">
      <alignment vertical="center"/>
    </xf>
    <xf numFmtId="0" fontId="0" fillId="2" borderId="0" xfId="0" applyFill="1" applyAlignment="1">
      <alignment vertical="center"/>
    </xf>
    <xf numFmtId="0" fontId="0" fillId="0" borderId="0" xfId="0" applyAlignment="1">
      <alignment horizontal="center"/>
    </xf>
    <xf numFmtId="0" fontId="6" fillId="2" borderId="0" xfId="0" applyFont="1" applyFill="1" applyAlignment="1">
      <alignment horizontal="center"/>
    </xf>
    <xf numFmtId="0" fontId="0" fillId="2" borderId="0" xfId="0" applyFill="1" applyAlignment="1">
      <alignment horizontal="center"/>
    </xf>
    <xf numFmtId="0" fontId="0" fillId="2" borderId="1" xfId="0" applyFill="1" applyBorder="1" applyAlignment="1" applyProtection="1">
      <alignment vertical="center"/>
      <protection locked="0"/>
    </xf>
    <xf numFmtId="14" fontId="0" fillId="2" borderId="1" xfId="0" applyNumberFormat="1" applyFont="1" applyFill="1" applyBorder="1" applyAlignment="1">
      <alignment horizontal="center" vertical="center" wrapText="1"/>
    </xf>
    <xf numFmtId="14" fontId="0" fillId="2" borderId="1" xfId="0" applyNumberFormat="1" applyFill="1" applyBorder="1" applyAlignment="1">
      <alignment horizontal="center" vertical="center" wrapText="1"/>
    </xf>
    <xf numFmtId="0" fontId="6" fillId="2" borderId="47" xfId="0" applyFont="1" applyFill="1" applyBorder="1" applyAlignment="1">
      <alignment horizontal="center" vertical="center" wrapText="1"/>
    </xf>
    <xf numFmtId="41" fontId="6" fillId="0" borderId="1" xfId="0" applyNumberFormat="1" applyFont="1" applyBorder="1" applyAlignment="1">
      <alignment horizontal="center" vertical="center"/>
    </xf>
    <xf numFmtId="41" fontId="6" fillId="2" borderId="1" xfId="0" applyNumberFormat="1" applyFont="1" applyFill="1" applyBorder="1" applyAlignment="1">
      <alignment horizontal="center" vertical="center"/>
    </xf>
    <xf numFmtId="0" fontId="10" fillId="0" borderId="1" xfId="0" applyFont="1" applyFill="1" applyBorder="1" applyAlignment="1">
      <alignment horizontal="left" vertical="center"/>
    </xf>
    <xf numFmtId="0" fontId="10" fillId="0" borderId="1" xfId="0" applyFont="1" applyFill="1" applyBorder="1" applyAlignment="1">
      <alignment wrapText="1"/>
    </xf>
    <xf numFmtId="0" fontId="37" fillId="2" borderId="1" xfId="0" applyFont="1" applyFill="1" applyBorder="1" applyAlignment="1">
      <alignment wrapText="1"/>
    </xf>
    <xf numFmtId="1" fontId="6" fillId="2" borderId="1" xfId="0" applyNumberFormat="1" applyFont="1" applyFill="1" applyBorder="1" applyAlignment="1">
      <alignment horizontal="right" vertical="center" wrapText="1"/>
    </xf>
    <xf numFmtId="0" fontId="8" fillId="2" borderId="1" xfId="0" applyFont="1" applyFill="1" applyBorder="1" applyAlignment="1">
      <alignment vertical="center" wrapText="1"/>
    </xf>
    <xf numFmtId="0" fontId="8" fillId="2" borderId="1" xfId="0" applyFont="1" applyFill="1" applyBorder="1" applyAlignment="1">
      <alignment vertical="top" wrapText="1"/>
    </xf>
    <xf numFmtId="0" fontId="8" fillId="0" borderId="1" xfId="0" applyFont="1" applyBorder="1" applyAlignment="1">
      <alignment horizontal="center" vertical="top" wrapText="1"/>
    </xf>
    <xf numFmtId="167" fontId="6" fillId="2" borderId="1" xfId="2" applyNumberFormat="1" applyFont="1" applyFill="1" applyBorder="1" applyAlignment="1">
      <alignment horizontal="right" vertical="center"/>
    </xf>
    <xf numFmtId="0" fontId="8" fillId="2" borderId="1" xfId="0" applyFont="1" applyFill="1" applyBorder="1" applyAlignment="1">
      <alignment horizontal="center"/>
    </xf>
    <xf numFmtId="0" fontId="8" fillId="2" borderId="1" xfId="0" applyFont="1" applyFill="1" applyBorder="1" applyAlignment="1">
      <alignment horizontal="left" vertical="top"/>
    </xf>
    <xf numFmtId="0" fontId="8" fillId="2" borderId="1" xfId="0" applyFont="1" applyFill="1" applyBorder="1" applyAlignment="1">
      <alignment horizontal="center" vertical="center"/>
    </xf>
    <xf numFmtId="14" fontId="8" fillId="2" borderId="1" xfId="0" applyNumberFormat="1" applyFont="1" applyFill="1" applyBorder="1" applyAlignment="1">
      <alignment horizontal="center" vertical="center"/>
    </xf>
    <xf numFmtId="0" fontId="6" fillId="2" borderId="1" xfId="0" applyFont="1" applyFill="1" applyBorder="1"/>
    <xf numFmtId="0" fontId="37" fillId="2" borderId="21" xfId="0" applyFont="1" applyFill="1" applyBorder="1" applyAlignment="1">
      <alignment vertical="top" wrapText="1"/>
    </xf>
    <xf numFmtId="0" fontId="37" fillId="2" borderId="42" xfId="0" applyFont="1" applyFill="1" applyBorder="1" applyAlignment="1">
      <alignment vertical="top" wrapText="1"/>
    </xf>
    <xf numFmtId="0" fontId="37" fillId="2" borderId="43" xfId="0" applyFont="1" applyFill="1" applyBorder="1" applyAlignment="1">
      <alignment vertical="top" wrapText="1"/>
    </xf>
    <xf numFmtId="0" fontId="37" fillId="2" borderId="44" xfId="0" applyFont="1" applyFill="1" applyBorder="1" applyAlignment="1">
      <alignment vertical="top" wrapText="1"/>
    </xf>
    <xf numFmtId="0" fontId="37" fillId="2" borderId="45" xfId="0" applyFont="1" applyFill="1" applyBorder="1" applyAlignment="1">
      <alignment vertical="top" wrapText="1"/>
    </xf>
    <xf numFmtId="0" fontId="37" fillId="2" borderId="34" xfId="0" applyFont="1" applyFill="1" applyBorder="1" applyAlignment="1">
      <alignment vertical="top" wrapText="1"/>
    </xf>
    <xf numFmtId="0" fontId="37" fillId="2" borderId="14" xfId="0" applyFont="1" applyFill="1" applyBorder="1" applyAlignment="1">
      <alignment vertical="top" wrapText="1"/>
    </xf>
    <xf numFmtId="0" fontId="37" fillId="2" borderId="46" xfId="0" applyFont="1" applyFill="1" applyBorder="1" applyAlignment="1">
      <alignment vertical="top" wrapText="1"/>
    </xf>
    <xf numFmtId="0" fontId="13" fillId="3" borderId="1" xfId="0" applyFont="1" applyFill="1" applyBorder="1" applyAlignment="1">
      <alignment horizontal="center" vertical="center"/>
    </xf>
    <xf numFmtId="0" fontId="8" fillId="0" borderId="1" xfId="0" applyNumberFormat="1" applyFont="1" applyBorder="1" applyAlignment="1">
      <alignment horizontal="justify" vertical="top"/>
    </xf>
    <xf numFmtId="0" fontId="44" fillId="7" borderId="55" xfId="0" applyFont="1" applyFill="1" applyBorder="1" applyAlignment="1" applyProtection="1">
      <alignment horizontal="center" vertical="center" wrapText="1"/>
    </xf>
    <xf numFmtId="0" fontId="14" fillId="2" borderId="1" xfId="0" applyFont="1" applyFill="1" applyBorder="1" applyAlignment="1">
      <alignment horizontal="right" vertical="center" wrapText="1"/>
    </xf>
    <xf numFmtId="0" fontId="7" fillId="2" borderId="1" xfId="0" applyFont="1" applyFill="1" applyBorder="1" applyAlignment="1">
      <alignment horizontal="right" vertical="center" wrapText="1"/>
    </xf>
    <xf numFmtId="0" fontId="7" fillId="2" borderId="1" xfId="0" applyFont="1" applyFill="1" applyBorder="1" applyAlignment="1">
      <alignment horizontal="right" vertical="center"/>
    </xf>
    <xf numFmtId="0" fontId="1" fillId="2" borderId="1" xfId="0" applyFont="1" applyFill="1" applyBorder="1" applyAlignment="1">
      <alignment horizontal="right" vertical="center" wrapText="1"/>
    </xf>
    <xf numFmtId="0" fontId="37" fillId="2" borderId="1" xfId="0" applyFont="1" applyFill="1" applyBorder="1" applyAlignment="1">
      <alignment vertical="top" wrapText="1"/>
    </xf>
    <xf numFmtId="9" fontId="6" fillId="0" borderId="1" xfId="0" applyNumberFormat="1" applyFont="1" applyBorder="1" applyAlignment="1">
      <alignment horizontal="center" vertical="center" wrapText="1"/>
    </xf>
    <xf numFmtId="1" fontId="6" fillId="2" borderId="1" xfId="0" applyNumberFormat="1" applyFont="1" applyFill="1" applyBorder="1" applyAlignment="1">
      <alignment horizontal="center" vertical="center" wrapText="1"/>
    </xf>
    <xf numFmtId="0" fontId="8" fillId="2" borderId="1" xfId="0" applyFont="1" applyFill="1" applyBorder="1" applyAlignment="1">
      <alignment horizontal="left" vertical="center" wrapText="1"/>
    </xf>
    <xf numFmtId="0" fontId="14" fillId="4" borderId="24" xfId="0" applyFont="1" applyFill="1" applyBorder="1" applyAlignment="1">
      <alignment wrapText="1"/>
    </xf>
    <xf numFmtId="0" fontId="14" fillId="4" borderId="24" xfId="0" applyFont="1" applyFill="1" applyBorder="1" applyAlignment="1">
      <alignment horizontal="center" wrapText="1"/>
    </xf>
    <xf numFmtId="0" fontId="14" fillId="4" borderId="25" xfId="0" applyFont="1" applyFill="1" applyBorder="1" applyAlignment="1">
      <alignment wrapText="1"/>
    </xf>
    <xf numFmtId="0" fontId="14" fillId="4" borderId="25" xfId="0" applyFont="1" applyFill="1" applyBorder="1" applyAlignment="1">
      <alignment horizontal="center" wrapText="1"/>
    </xf>
    <xf numFmtId="0" fontId="7" fillId="2" borderId="0" xfId="0" applyFont="1" applyFill="1" applyAlignment="1">
      <alignment horizontal="center" vertical="center" wrapText="1"/>
    </xf>
    <xf numFmtId="0" fontId="6" fillId="2" borderId="0" xfId="0" applyFont="1" applyFill="1" applyAlignment="1">
      <alignment wrapText="1"/>
    </xf>
    <xf numFmtId="0" fontId="6" fillId="2" borderId="0" xfId="0" applyFont="1" applyFill="1" applyAlignment="1">
      <alignment horizontal="center" wrapText="1"/>
    </xf>
    <xf numFmtId="0" fontId="6" fillId="0" borderId="40" xfId="0" applyFont="1" applyBorder="1" applyAlignment="1">
      <alignment horizontal="center" vertical="center"/>
    </xf>
    <xf numFmtId="0" fontId="6" fillId="0" borderId="28" xfId="0" applyFont="1" applyBorder="1"/>
    <xf numFmtId="0" fontId="6" fillId="0" borderId="46" xfId="0" applyFont="1" applyBorder="1"/>
    <xf numFmtId="0" fontId="6" fillId="0" borderId="35" xfId="0" applyFont="1" applyBorder="1" applyAlignment="1">
      <alignment horizontal="center" vertical="center"/>
    </xf>
    <xf numFmtId="0" fontId="6" fillId="0" borderId="45" xfId="0" applyFont="1" applyBorder="1"/>
    <xf numFmtId="0" fontId="7" fillId="0" borderId="52" xfId="0" applyFont="1" applyBorder="1" applyAlignment="1">
      <alignment horizontal="center"/>
    </xf>
    <xf numFmtId="0" fontId="6" fillId="0" borderId="0" xfId="0" applyFont="1" applyBorder="1" applyAlignment="1">
      <alignment horizontal="center" vertical="center"/>
    </xf>
    <xf numFmtId="0" fontId="6" fillId="0" borderId="51" xfId="0" applyFont="1" applyBorder="1" applyAlignment="1">
      <alignment horizontal="center" vertical="center"/>
    </xf>
    <xf numFmtId="0" fontId="6" fillId="0" borderId="26" xfId="0" applyFont="1" applyBorder="1" applyAlignment="1">
      <alignment horizontal="right"/>
    </xf>
    <xf numFmtId="0" fontId="6" fillId="0" borderId="44" xfId="0" applyFont="1" applyBorder="1"/>
    <xf numFmtId="0" fontId="8" fillId="2" borderId="1" xfId="0" applyFont="1" applyFill="1" applyBorder="1" applyAlignment="1">
      <alignment horizontal="center" vertical="center" wrapText="1"/>
    </xf>
    <xf numFmtId="15" fontId="8" fillId="2" borderId="1" xfId="0" applyNumberFormat="1" applyFont="1" applyFill="1" applyBorder="1" applyAlignment="1">
      <alignment horizontal="center" vertical="center" wrapText="1"/>
    </xf>
    <xf numFmtId="41" fontId="8" fillId="2" borderId="1" xfId="0" applyNumberFormat="1" applyFont="1" applyFill="1" applyBorder="1" applyAlignment="1">
      <alignment horizontal="center" vertical="center" wrapText="1"/>
    </xf>
    <xf numFmtId="0" fontId="8" fillId="2" borderId="1" xfId="0" applyFont="1" applyFill="1" applyBorder="1" applyAlignment="1">
      <alignment horizontal="center" vertical="top" wrapText="1"/>
    </xf>
    <xf numFmtId="9" fontId="8" fillId="2" borderId="1" xfId="3" applyFont="1" applyFill="1" applyBorder="1" applyAlignment="1">
      <alignment horizontal="center" vertical="center" wrapText="1"/>
    </xf>
    <xf numFmtId="0" fontId="46" fillId="3" borderId="1" xfId="0" applyFont="1" applyFill="1" applyBorder="1" applyAlignment="1">
      <alignment horizontal="center" vertical="center" wrapText="1"/>
    </xf>
    <xf numFmtId="0" fontId="47" fillId="2" borderId="1" xfId="0" applyFont="1" applyFill="1" applyBorder="1" applyAlignment="1">
      <alignment horizontal="center" vertical="center" wrapText="1"/>
    </xf>
    <xf numFmtId="0" fontId="6" fillId="2" borderId="1" xfId="0" applyNumberFormat="1" applyFont="1" applyFill="1" applyBorder="1" applyAlignment="1">
      <alignment vertical="center" wrapText="1"/>
    </xf>
    <xf numFmtId="0" fontId="6" fillId="2" borderId="1" xfId="0" applyFont="1" applyFill="1" applyBorder="1" applyAlignment="1">
      <alignment horizontal="left" vertical="center"/>
    </xf>
    <xf numFmtId="0" fontId="6" fillId="2" borderId="1" xfId="0" applyFont="1" applyFill="1" applyBorder="1" applyAlignment="1">
      <alignment wrapText="1"/>
    </xf>
    <xf numFmtId="0" fontId="6" fillId="2" borderId="1" xfId="0" applyFont="1" applyFill="1" applyBorder="1" applyAlignment="1">
      <alignment horizontal="justify"/>
    </xf>
    <xf numFmtId="9" fontId="6" fillId="2" borderId="0" xfId="0" applyNumberFormat="1" applyFont="1" applyFill="1" applyBorder="1" applyAlignment="1">
      <alignment horizontal="center" vertical="center"/>
    </xf>
    <xf numFmtId="0" fontId="10" fillId="2" borderId="1" xfId="0" applyFont="1" applyFill="1" applyBorder="1" applyAlignment="1">
      <alignment horizontal="left" vertical="center"/>
    </xf>
    <xf numFmtId="0" fontId="10" fillId="2" borderId="1" xfId="0" applyFont="1" applyFill="1" applyBorder="1" applyAlignment="1">
      <alignment wrapText="1"/>
    </xf>
    <xf numFmtId="0" fontId="6" fillId="2" borderId="1" xfId="0" applyFont="1" applyFill="1" applyBorder="1" applyAlignment="1">
      <alignment horizontal="left"/>
    </xf>
    <xf numFmtId="0" fontId="10" fillId="2" borderId="1" xfId="0" applyFont="1" applyFill="1" applyBorder="1" applyAlignment="1">
      <alignment horizontal="left" vertical="center" wrapText="1"/>
    </xf>
    <xf numFmtId="14" fontId="10" fillId="2" borderId="1" xfId="0" applyNumberFormat="1" applyFont="1" applyFill="1" applyBorder="1" applyAlignment="1">
      <alignment horizontal="center" vertical="center" wrapText="1"/>
    </xf>
    <xf numFmtId="0" fontId="10" fillId="2" borderId="1" xfId="0" applyNumberFormat="1" applyFont="1" applyFill="1" applyBorder="1" applyAlignment="1">
      <alignment vertical="center" wrapText="1"/>
    </xf>
    <xf numFmtId="0" fontId="6" fillId="2" borderId="1" xfId="0" applyFont="1" applyFill="1" applyBorder="1" applyAlignment="1">
      <alignment horizontal="right" vertical="center"/>
    </xf>
    <xf numFmtId="0" fontId="6" fillId="2" borderId="1" xfId="0" applyFont="1" applyFill="1" applyBorder="1" applyAlignment="1">
      <alignment horizontal="justify" vertical="top"/>
    </xf>
    <xf numFmtId="1" fontId="0" fillId="2" borderId="1" xfId="0" applyNumberFormat="1" applyFill="1" applyBorder="1" applyAlignment="1">
      <alignment horizontal="center" vertical="center"/>
    </xf>
    <xf numFmtId="0" fontId="7" fillId="2" borderId="1" xfId="0" applyFont="1" applyFill="1" applyBorder="1" applyAlignment="1">
      <alignment horizontal="center" vertical="top"/>
    </xf>
    <xf numFmtId="0" fontId="7" fillId="2" borderId="1" xfId="0" applyFont="1" applyFill="1" applyBorder="1" applyAlignment="1">
      <alignment horizontal="right" vertical="top"/>
    </xf>
    <xf numFmtId="0" fontId="0" fillId="2" borderId="1" xfId="0" applyFill="1" applyBorder="1" applyAlignment="1" applyProtection="1">
      <alignment vertical="top"/>
      <protection locked="0"/>
    </xf>
    <xf numFmtId="0" fontId="1" fillId="2" borderId="1" xfId="0" applyFont="1" applyFill="1" applyBorder="1" applyAlignment="1">
      <alignment horizontal="center" vertical="center"/>
    </xf>
    <xf numFmtId="0" fontId="1" fillId="2" borderId="1" xfId="0" applyFont="1" applyFill="1" applyBorder="1" applyAlignment="1">
      <alignment horizontal="right" vertical="center"/>
    </xf>
    <xf numFmtId="3" fontId="6" fillId="2" borderId="1" xfId="0" applyNumberFormat="1" applyFont="1" applyFill="1" applyBorder="1" applyAlignment="1">
      <alignment vertical="center"/>
    </xf>
    <xf numFmtId="0" fontId="47" fillId="2" borderId="11" xfId="0" applyFont="1" applyFill="1" applyBorder="1" applyAlignment="1">
      <alignment vertical="center" wrapText="1"/>
    </xf>
    <xf numFmtId="0" fontId="6" fillId="8" borderId="1" xfId="0" applyFont="1" applyFill="1" applyBorder="1" applyAlignment="1">
      <alignment horizontal="left" vertical="center" wrapText="1"/>
    </xf>
    <xf numFmtId="0" fontId="48" fillId="0" borderId="1" xfId="0" applyFont="1" applyFill="1" applyBorder="1" applyAlignment="1">
      <alignment vertical="center" wrapText="1"/>
    </xf>
    <xf numFmtId="0" fontId="48" fillId="0" borderId="1" xfId="0" applyFont="1" applyFill="1" applyBorder="1" applyAlignment="1">
      <alignment horizontal="center" vertical="center"/>
    </xf>
    <xf numFmtId="14" fontId="48" fillId="0" borderId="1" xfId="0" applyNumberFormat="1" applyFont="1" applyFill="1" applyBorder="1" applyAlignment="1">
      <alignment vertical="center"/>
    </xf>
    <xf numFmtId="167" fontId="48" fillId="0" borderId="7" xfId="2" applyNumberFormat="1" applyFont="1" applyFill="1" applyBorder="1" applyAlignment="1">
      <alignment horizontal="center" vertical="center"/>
    </xf>
    <xf numFmtId="0" fontId="13" fillId="2" borderId="0" xfId="0" applyFont="1" applyFill="1" applyBorder="1" applyAlignment="1">
      <alignment horizontal="center" vertical="center"/>
    </xf>
    <xf numFmtId="0" fontId="8" fillId="2" borderId="0" xfId="0" applyFont="1" applyFill="1"/>
    <xf numFmtId="14" fontId="13" fillId="9" borderId="24" xfId="0" applyNumberFormat="1" applyFont="1" applyFill="1" applyBorder="1" applyAlignment="1">
      <alignment wrapText="1"/>
    </xf>
    <xf numFmtId="14" fontId="13" fillId="9" borderId="25" xfId="0" applyNumberFormat="1" applyFont="1" applyFill="1" applyBorder="1" applyAlignment="1">
      <alignment wrapText="1"/>
    </xf>
    <xf numFmtId="14" fontId="8" fillId="9" borderId="0" xfId="0" applyNumberFormat="1" applyFont="1" applyFill="1"/>
    <xf numFmtId="14" fontId="25" fillId="2" borderId="0" xfId="0" applyNumberFormat="1" applyFont="1" applyFill="1"/>
    <xf numFmtId="14" fontId="13" fillId="2" borderId="0" xfId="0" applyNumberFormat="1" applyFont="1" applyFill="1" applyBorder="1" applyAlignment="1">
      <alignment vertical="center"/>
    </xf>
    <xf numFmtId="14" fontId="13" fillId="2" borderId="0" xfId="0" applyNumberFormat="1" applyFont="1" applyFill="1" applyBorder="1" applyAlignment="1">
      <alignment horizontal="left" vertical="center"/>
    </xf>
    <xf numFmtId="14" fontId="13" fillId="2" borderId="0" xfId="0" applyNumberFormat="1" applyFont="1" applyFill="1" applyBorder="1" applyAlignment="1">
      <alignment horizontal="center" vertical="center"/>
    </xf>
    <xf numFmtId="1" fontId="12" fillId="2" borderId="1" xfId="0" applyNumberFormat="1" applyFont="1" applyFill="1" applyBorder="1" applyAlignment="1">
      <alignment vertical="top"/>
    </xf>
    <xf numFmtId="0" fontId="49" fillId="2" borderId="1" xfId="0" applyFont="1" applyFill="1" applyBorder="1" applyAlignment="1">
      <alignment vertical="top" wrapText="1"/>
    </xf>
    <xf numFmtId="10" fontId="12" fillId="2" borderId="1" xfId="0" applyNumberFormat="1" applyFont="1" applyFill="1" applyBorder="1" applyAlignment="1">
      <alignment vertical="top"/>
    </xf>
    <xf numFmtId="0" fontId="12" fillId="2" borderId="0" xfId="0" applyFont="1" applyFill="1" applyBorder="1" applyAlignment="1">
      <alignment vertical="top" wrapText="1"/>
    </xf>
    <xf numFmtId="9" fontId="12" fillId="2" borderId="0" xfId="0" applyNumberFormat="1" applyFont="1" applyFill="1" applyBorder="1" applyAlignment="1">
      <alignment vertical="top" wrapText="1"/>
    </xf>
    <xf numFmtId="0" fontId="12" fillId="2" borderId="0" xfId="0" applyFont="1" applyFill="1" applyAlignment="1">
      <alignment vertical="top"/>
    </xf>
    <xf numFmtId="0" fontId="12" fillId="2" borderId="56" xfId="0" applyFont="1" applyFill="1" applyBorder="1" applyAlignment="1">
      <alignment vertical="top" wrapText="1"/>
    </xf>
    <xf numFmtId="0" fontId="52" fillId="2" borderId="0" xfId="0" applyFont="1" applyFill="1"/>
    <xf numFmtId="0" fontId="53" fillId="2" borderId="0" xfId="0" applyFont="1" applyFill="1"/>
    <xf numFmtId="0" fontId="7" fillId="10" borderId="4" xfId="0" applyFont="1" applyFill="1" applyBorder="1" applyAlignment="1">
      <alignment horizontal="center" vertical="center"/>
    </xf>
    <xf numFmtId="0" fontId="37" fillId="10" borderId="21" xfId="0" applyFont="1" applyFill="1" applyBorder="1" applyAlignment="1">
      <alignment vertical="top" wrapText="1"/>
    </xf>
    <xf numFmtId="0" fontId="37" fillId="10" borderId="42" xfId="0" applyFont="1" applyFill="1" applyBorder="1" applyAlignment="1">
      <alignment vertical="top" wrapText="1"/>
    </xf>
    <xf numFmtId="14" fontId="6" fillId="10" borderId="1" xfId="0" applyNumberFormat="1" applyFont="1" applyFill="1" applyBorder="1" applyAlignment="1">
      <alignment vertical="center" wrapText="1"/>
    </xf>
    <xf numFmtId="1" fontId="6" fillId="10" borderId="1" xfId="0" applyNumberFormat="1" applyFont="1" applyFill="1" applyBorder="1" applyAlignment="1">
      <alignment vertical="center" wrapText="1"/>
    </xf>
    <xf numFmtId="1" fontId="28" fillId="10" borderId="1" xfId="0" applyNumberFormat="1" applyFont="1" applyFill="1" applyBorder="1" applyAlignment="1">
      <alignment horizontal="center" vertical="center"/>
    </xf>
    <xf numFmtId="0" fontId="7" fillId="10" borderId="1" xfId="0" applyFont="1" applyFill="1" applyBorder="1" applyAlignment="1">
      <alignment horizontal="justify" vertical="top" wrapText="1"/>
    </xf>
    <xf numFmtId="0" fontId="6" fillId="10" borderId="1" xfId="0" applyFont="1" applyFill="1" applyBorder="1" applyAlignment="1">
      <alignment vertical="top" wrapText="1"/>
    </xf>
    <xf numFmtId="0" fontId="37" fillId="10" borderId="43" xfId="0" applyFont="1" applyFill="1" applyBorder="1" applyAlignment="1">
      <alignment vertical="top" wrapText="1"/>
    </xf>
    <xf numFmtId="0" fontId="37" fillId="10" borderId="44" xfId="0" applyFont="1" applyFill="1" applyBorder="1" applyAlignment="1">
      <alignment vertical="top" wrapText="1"/>
    </xf>
    <xf numFmtId="9" fontId="6" fillId="10" borderId="1" xfId="0" applyNumberFormat="1" applyFont="1" applyFill="1" applyBorder="1" applyAlignment="1">
      <alignment vertical="top" wrapText="1"/>
    </xf>
    <xf numFmtId="14" fontId="6" fillId="10" borderId="1" xfId="0" applyNumberFormat="1" applyFont="1" applyFill="1" applyBorder="1" applyAlignment="1">
      <alignment vertical="top" wrapText="1"/>
    </xf>
    <xf numFmtId="0" fontId="6" fillId="10" borderId="1" xfId="0" applyFont="1" applyFill="1" applyBorder="1" applyAlignment="1">
      <alignment vertical="top"/>
    </xf>
    <xf numFmtId="0" fontId="6" fillId="10" borderId="44" xfId="0" applyFont="1" applyFill="1" applyBorder="1" applyAlignment="1">
      <alignment vertical="top" wrapText="1"/>
    </xf>
    <xf numFmtId="1" fontId="6" fillId="10" borderId="1" xfId="0" applyNumberFormat="1" applyFont="1" applyFill="1" applyBorder="1" applyAlignment="1">
      <alignment horizontal="center" vertical="center" wrapText="1"/>
    </xf>
    <xf numFmtId="1" fontId="0" fillId="10" borderId="1" xfId="0" applyNumberFormat="1" applyFill="1" applyBorder="1" applyAlignment="1">
      <alignment horizontal="center" vertical="center"/>
    </xf>
    <xf numFmtId="0" fontId="8" fillId="10" borderId="1" xfId="0" applyFont="1" applyFill="1" applyBorder="1" applyAlignment="1">
      <alignment horizontal="left" vertical="center" wrapText="1"/>
    </xf>
    <xf numFmtId="0" fontId="8" fillId="10" borderId="1" xfId="0" applyFont="1" applyFill="1" applyBorder="1" applyAlignment="1">
      <alignment horizontal="center" vertical="center" wrapText="1"/>
    </xf>
    <xf numFmtId="15" fontId="8" fillId="10" borderId="1" xfId="0" applyNumberFormat="1" applyFont="1" applyFill="1" applyBorder="1" applyAlignment="1">
      <alignment horizontal="center" vertical="center" wrapText="1"/>
    </xf>
    <xf numFmtId="41" fontId="8" fillId="10" borderId="1" xfId="0" applyNumberFormat="1" applyFont="1" applyFill="1" applyBorder="1" applyAlignment="1">
      <alignment horizontal="center" vertical="center" wrapText="1"/>
    </xf>
    <xf numFmtId="0" fontId="8" fillId="10" borderId="17" xfId="0" applyFont="1" applyFill="1" applyBorder="1"/>
    <xf numFmtId="0" fontId="8" fillId="10" borderId="17" xfId="0" applyFont="1" applyFill="1" applyBorder="1" applyAlignment="1">
      <alignment vertical="top" wrapText="1"/>
    </xf>
    <xf numFmtId="0" fontId="8" fillId="10" borderId="27" xfId="0" applyFont="1" applyFill="1" applyBorder="1" applyAlignment="1">
      <alignment vertical="center"/>
    </xf>
    <xf numFmtId="0" fontId="8" fillId="10" borderId="14" xfId="0" applyFont="1" applyFill="1" applyBorder="1" applyAlignment="1">
      <alignment horizontal="left" vertical="top" wrapText="1"/>
    </xf>
    <xf numFmtId="0" fontId="8" fillId="10" borderId="16" xfId="0" applyFont="1" applyFill="1" applyBorder="1" applyAlignment="1">
      <alignment horizontal="left" vertical="top"/>
    </xf>
    <xf numFmtId="0" fontId="8" fillId="10" borderId="17" xfId="0" applyFont="1" applyFill="1" applyBorder="1" applyAlignment="1">
      <alignment horizontal="center" vertical="center"/>
    </xf>
    <xf numFmtId="14" fontId="8" fillId="10" borderId="17" xfId="0" applyNumberFormat="1" applyFont="1" applyFill="1" applyBorder="1" applyAlignment="1">
      <alignment horizontal="center" vertical="center"/>
    </xf>
    <xf numFmtId="0" fontId="8" fillId="10" borderId="2" xfId="0" applyFont="1" applyFill="1" applyBorder="1"/>
    <xf numFmtId="0" fontId="6" fillId="10" borderId="1" xfId="0" applyFont="1" applyFill="1" applyBorder="1" applyAlignment="1">
      <alignment horizontal="center" vertical="center"/>
    </xf>
    <xf numFmtId="0" fontId="6" fillId="10" borderId="1" xfId="0" applyFont="1" applyFill="1" applyBorder="1" applyAlignment="1">
      <alignment vertical="center"/>
    </xf>
    <xf numFmtId="0" fontId="6" fillId="10" borderId="1" xfId="0" applyFont="1" applyFill="1" applyBorder="1"/>
    <xf numFmtId="0" fontId="8" fillId="10" borderId="1" xfId="0" applyFont="1" applyFill="1" applyBorder="1"/>
    <xf numFmtId="14" fontId="6" fillId="10" borderId="1" xfId="0" applyNumberFormat="1" applyFont="1" applyFill="1" applyBorder="1" applyAlignment="1">
      <alignment vertical="center"/>
    </xf>
    <xf numFmtId="14" fontId="6" fillId="10" borderId="2" xfId="0" applyNumberFormat="1" applyFont="1" applyFill="1" applyBorder="1" applyAlignment="1">
      <alignment vertical="center"/>
    </xf>
    <xf numFmtId="0" fontId="37" fillId="10" borderId="34" xfId="0" applyFont="1" applyFill="1" applyBorder="1" applyAlignment="1">
      <alignment vertical="top" wrapText="1"/>
    </xf>
    <xf numFmtId="0" fontId="6" fillId="10" borderId="2" xfId="0" applyFont="1" applyFill="1" applyBorder="1" applyAlignment="1">
      <alignment vertical="center" wrapText="1"/>
    </xf>
    <xf numFmtId="0" fontId="6" fillId="10" borderId="0" xfId="0" applyFont="1" applyFill="1" applyAlignment="1">
      <alignment vertical="center" wrapText="1"/>
    </xf>
    <xf numFmtId="0" fontId="6" fillId="10" borderId="2" xfId="0" applyFont="1" applyFill="1" applyBorder="1" applyAlignment="1">
      <alignment vertical="center"/>
    </xf>
    <xf numFmtId="0" fontId="37" fillId="10" borderId="14" xfId="0" applyFont="1" applyFill="1" applyBorder="1" applyAlignment="1">
      <alignment vertical="top" wrapText="1"/>
    </xf>
    <xf numFmtId="0" fontId="37" fillId="10" borderId="45" xfId="0" applyFont="1" applyFill="1" applyBorder="1" applyAlignment="1">
      <alignment vertical="top" wrapText="1"/>
    </xf>
    <xf numFmtId="0" fontId="37" fillId="10" borderId="46" xfId="0" applyFont="1" applyFill="1" applyBorder="1" applyAlignment="1">
      <alignment vertical="top" wrapText="1"/>
    </xf>
    <xf numFmtId="0" fontId="6" fillId="10" borderId="2" xfId="0" applyNumberFormat="1" applyFont="1" applyFill="1" applyBorder="1" applyAlignment="1">
      <alignment vertical="center"/>
    </xf>
    <xf numFmtId="9" fontId="6" fillId="10" borderId="6" xfId="0" applyNumberFormat="1" applyFont="1" applyFill="1" applyBorder="1" applyAlignment="1">
      <alignment horizontal="center" vertical="center"/>
    </xf>
    <xf numFmtId="0" fontId="6" fillId="10" borderId="1" xfId="0" applyNumberFormat="1" applyFont="1" applyFill="1" applyBorder="1" applyAlignment="1">
      <alignment vertical="center"/>
    </xf>
    <xf numFmtId="0" fontId="6" fillId="10" borderId="1" xfId="0" applyFont="1" applyFill="1" applyBorder="1" applyAlignment="1">
      <alignment vertical="center" wrapText="1"/>
    </xf>
    <xf numFmtId="0" fontId="1" fillId="10" borderId="1" xfId="0" applyFont="1" applyFill="1" applyBorder="1" applyAlignment="1">
      <alignment horizontal="center" vertical="center" wrapText="1"/>
    </xf>
    <xf numFmtId="0" fontId="38" fillId="10" borderId="1" xfId="0" applyFont="1" applyFill="1" applyBorder="1" applyAlignment="1">
      <alignment horizontal="left" vertical="center" wrapText="1"/>
    </xf>
    <xf numFmtId="0" fontId="0" fillId="10" borderId="1" xfId="0" applyFont="1" applyFill="1" applyBorder="1" applyAlignment="1">
      <alignment horizontal="left" vertical="center" wrapText="1"/>
    </xf>
    <xf numFmtId="0" fontId="0" fillId="10" borderId="1" xfId="0" applyFont="1" applyFill="1" applyBorder="1" applyAlignment="1">
      <alignment horizontal="center" vertical="center" wrapText="1"/>
    </xf>
    <xf numFmtId="0" fontId="0" fillId="10" borderId="1" xfId="0" applyFill="1" applyBorder="1" applyAlignment="1">
      <alignment horizontal="left" vertical="center" wrapText="1"/>
    </xf>
    <xf numFmtId="0" fontId="0" fillId="10" borderId="1" xfId="0" applyFill="1" applyBorder="1" applyAlignment="1">
      <alignment horizontal="center" vertical="center" wrapText="1"/>
    </xf>
    <xf numFmtId="15" fontId="0" fillId="10" borderId="1" xfId="0" applyNumberFormat="1" applyFont="1" applyFill="1" applyBorder="1" applyAlignment="1">
      <alignment horizontal="center" vertical="center" wrapText="1"/>
    </xf>
    <xf numFmtId="41" fontId="0" fillId="10" borderId="1" xfId="0" applyNumberFormat="1" applyFont="1" applyFill="1" applyBorder="1" applyAlignment="1">
      <alignment horizontal="center" vertical="center" wrapText="1"/>
    </xf>
    <xf numFmtId="165" fontId="6" fillId="10" borderId="1" xfId="0" applyNumberFormat="1" applyFont="1" applyFill="1" applyBorder="1" applyAlignment="1">
      <alignment horizontal="center" vertical="center"/>
    </xf>
    <xf numFmtId="41" fontId="6" fillId="10" borderId="50" xfId="0" applyNumberFormat="1" applyFont="1" applyFill="1" applyBorder="1" applyAlignment="1">
      <alignment horizontal="center" vertical="center"/>
    </xf>
    <xf numFmtId="14" fontId="6" fillId="10" borderId="1" xfId="0" applyNumberFormat="1" applyFont="1" applyFill="1" applyBorder="1" applyAlignment="1">
      <alignment horizontal="center" vertical="center" wrapText="1"/>
    </xf>
    <xf numFmtId="166" fontId="6" fillId="10" borderId="1" xfId="0" applyNumberFormat="1" applyFont="1" applyFill="1" applyBorder="1" applyAlignment="1">
      <alignment horizontal="center" vertical="center"/>
    </xf>
    <xf numFmtId="1" fontId="6" fillId="10" borderId="1" xfId="0" applyNumberFormat="1" applyFont="1" applyFill="1" applyBorder="1" applyAlignment="1">
      <alignment horizontal="center" vertical="center"/>
    </xf>
    <xf numFmtId="14" fontId="6" fillId="10" borderId="6" xfId="0" applyNumberFormat="1" applyFont="1" applyFill="1" applyBorder="1" applyAlignment="1">
      <alignment vertical="center"/>
    </xf>
    <xf numFmtId="1" fontId="11" fillId="10" borderId="1" xfId="0" applyNumberFormat="1" applyFont="1" applyFill="1" applyBorder="1" applyAlignment="1">
      <alignment horizontal="center" vertical="center"/>
    </xf>
    <xf numFmtId="0" fontId="6" fillId="10" borderId="6" xfId="0" applyNumberFormat="1" applyFont="1" applyFill="1" applyBorder="1" applyAlignment="1">
      <alignment horizontal="center" vertical="center"/>
    </xf>
    <xf numFmtId="0" fontId="10" fillId="10" borderId="7" xfId="0" applyFont="1" applyFill="1" applyBorder="1" applyAlignment="1">
      <alignment vertical="top" wrapText="1"/>
    </xf>
    <xf numFmtId="0" fontId="6" fillId="10" borderId="7" xfId="0" applyFont="1" applyFill="1" applyBorder="1" applyAlignment="1">
      <alignment horizontal="justify" vertical="center"/>
    </xf>
    <xf numFmtId="0" fontId="14" fillId="10" borderId="7" xfId="0" applyFont="1" applyFill="1" applyBorder="1" applyAlignment="1">
      <alignment vertical="top" wrapText="1"/>
    </xf>
    <xf numFmtId="0" fontId="6" fillId="10" borderId="7" xfId="0" applyFont="1" applyFill="1" applyBorder="1" applyAlignment="1">
      <alignment wrapText="1"/>
    </xf>
    <xf numFmtId="0" fontId="10" fillId="10" borderId="7" xfId="0" applyFont="1" applyFill="1" applyBorder="1" applyAlignment="1">
      <alignment vertical="center" wrapText="1"/>
    </xf>
    <xf numFmtId="17" fontId="7" fillId="10" borderId="7" xfId="0" applyNumberFormat="1" applyFont="1" applyFill="1" applyBorder="1" applyAlignment="1">
      <alignment wrapText="1"/>
    </xf>
    <xf numFmtId="4" fontId="23" fillId="2" borderId="0" xfId="0" applyNumberFormat="1" applyFont="1" applyFill="1" applyBorder="1"/>
    <xf numFmtId="4" fontId="25" fillId="2" borderId="0" xfId="0" applyNumberFormat="1" applyFont="1" applyFill="1" applyBorder="1"/>
    <xf numFmtId="4" fontId="28" fillId="10" borderId="1" xfId="0" applyNumberFormat="1" applyFont="1" applyFill="1" applyBorder="1" applyAlignment="1">
      <alignment horizontal="center" vertical="center" wrapText="1"/>
    </xf>
    <xf numFmtId="4" fontId="0" fillId="2" borderId="0" xfId="0" applyNumberFormat="1" applyFill="1"/>
    <xf numFmtId="0" fontId="6" fillId="10" borderId="6" xfId="0" applyFont="1" applyFill="1" applyBorder="1" applyAlignment="1">
      <alignment horizontal="center" vertical="center" wrapText="1"/>
    </xf>
    <xf numFmtId="0" fontId="7" fillId="10" borderId="8" xfId="0" applyFont="1" applyFill="1" applyBorder="1" applyAlignment="1">
      <alignment horizontal="center" vertical="center"/>
    </xf>
    <xf numFmtId="0" fontId="7" fillId="10" borderId="18" xfId="0" applyFont="1" applyFill="1" applyBorder="1" applyAlignment="1">
      <alignment horizontal="center" vertical="center"/>
    </xf>
    <xf numFmtId="0" fontId="6" fillId="10" borderId="2" xfId="0" applyFont="1" applyFill="1" applyBorder="1" applyAlignment="1">
      <alignment horizontal="center" vertical="center" wrapText="1"/>
    </xf>
    <xf numFmtId="0" fontId="6" fillId="10" borderId="11" xfId="0" applyFont="1" applyFill="1" applyBorder="1" applyAlignment="1">
      <alignment horizontal="center" vertical="center" wrapText="1"/>
    </xf>
    <xf numFmtId="0" fontId="7" fillId="10" borderId="1" xfId="0" applyFont="1" applyFill="1" applyBorder="1" applyAlignment="1">
      <alignment horizontal="center" vertical="center" wrapText="1"/>
    </xf>
    <xf numFmtId="0" fontId="6" fillId="10" borderId="1" xfId="0" applyFont="1" applyFill="1" applyBorder="1" applyAlignment="1">
      <alignment horizontal="left" vertical="center" wrapText="1"/>
    </xf>
    <xf numFmtId="0" fontId="6" fillId="10" borderId="1" xfId="0" applyFont="1" applyFill="1" applyBorder="1" applyAlignment="1">
      <alignment horizontal="center" vertical="center" wrapText="1"/>
    </xf>
    <xf numFmtId="0" fontId="55" fillId="0" borderId="1" xfId="0" applyFont="1" applyFill="1" applyBorder="1" applyAlignment="1">
      <alignment horizontal="center" vertical="center" wrapText="1"/>
    </xf>
    <xf numFmtId="15" fontId="55" fillId="0" borderId="1" xfId="0" applyNumberFormat="1" applyFont="1" applyFill="1" applyBorder="1" applyAlignment="1">
      <alignment horizontal="center" vertical="center"/>
    </xf>
    <xf numFmtId="1" fontId="55" fillId="0" borderId="1" xfId="0" applyNumberFormat="1" applyFont="1" applyFill="1" applyBorder="1" applyAlignment="1">
      <alignment horizontal="center" vertical="center"/>
    </xf>
    <xf numFmtId="9" fontId="55" fillId="0" borderId="1" xfId="0" applyNumberFormat="1" applyFont="1" applyFill="1" applyBorder="1" applyAlignment="1">
      <alignment horizontal="center" vertical="center"/>
    </xf>
    <xf numFmtId="0" fontId="51" fillId="2" borderId="36" xfId="0" applyFont="1" applyFill="1" applyBorder="1" applyAlignment="1">
      <alignment horizontal="center" vertical="center" wrapText="1"/>
    </xf>
    <xf numFmtId="0" fontId="51" fillId="2" borderId="37" xfId="0" applyFont="1" applyFill="1" applyBorder="1" applyAlignment="1">
      <alignment horizontal="center" vertical="center" wrapText="1"/>
    </xf>
    <xf numFmtId="0" fontId="51" fillId="2" borderId="19" xfId="0" applyFont="1" applyFill="1" applyBorder="1" applyAlignment="1">
      <alignment horizontal="center" vertical="center" wrapText="1"/>
    </xf>
    <xf numFmtId="0" fontId="51" fillId="2" borderId="0" xfId="0" applyFont="1" applyFill="1" applyAlignment="1">
      <alignment horizontal="center" vertical="center"/>
    </xf>
    <xf numFmtId="9" fontId="55" fillId="0" borderId="1" xfId="0" applyNumberFormat="1" applyFont="1" applyFill="1" applyBorder="1" applyAlignment="1">
      <alignment horizontal="center" vertical="center" wrapText="1"/>
    </xf>
    <xf numFmtId="10" fontId="55" fillId="0" borderId="1" xfId="0" applyNumberFormat="1" applyFont="1" applyFill="1" applyBorder="1" applyAlignment="1">
      <alignment horizontal="center" vertical="center" wrapText="1"/>
    </xf>
    <xf numFmtId="9" fontId="55" fillId="2" borderId="1" xfId="0" applyNumberFormat="1" applyFont="1" applyFill="1" applyBorder="1" applyAlignment="1">
      <alignment horizontal="center" vertical="center"/>
    </xf>
    <xf numFmtId="164" fontId="55" fillId="0" borderId="1" xfId="0" applyNumberFormat="1" applyFont="1" applyFill="1" applyBorder="1" applyAlignment="1">
      <alignment horizontal="center" vertical="center"/>
    </xf>
    <xf numFmtId="0" fontId="55" fillId="2" borderId="1" xfId="0" applyFont="1" applyFill="1" applyBorder="1" applyAlignment="1">
      <alignment horizontal="center" vertical="center" wrapText="1"/>
    </xf>
    <xf numFmtId="0" fontId="55" fillId="0" borderId="1" xfId="0" applyFont="1" applyFill="1" applyBorder="1" applyAlignment="1">
      <alignment horizontal="justify" vertical="center" wrapText="1"/>
    </xf>
    <xf numFmtId="0" fontId="55" fillId="0" borderId="1" xfId="0" applyFont="1" applyFill="1" applyBorder="1" applyAlignment="1">
      <alignment horizontal="center" vertical="center"/>
    </xf>
    <xf numFmtId="164" fontId="55" fillId="0" borderId="1" xfId="0" applyNumberFormat="1" applyFont="1" applyFill="1" applyBorder="1" applyAlignment="1">
      <alignment horizontal="center" vertical="center" wrapText="1"/>
    </xf>
    <xf numFmtId="0" fontId="55" fillId="0" borderId="1" xfId="0" applyFont="1" applyFill="1" applyBorder="1" applyAlignment="1">
      <alignment vertical="center" wrapText="1"/>
    </xf>
    <xf numFmtId="0" fontId="51" fillId="0" borderId="1" xfId="0" applyFont="1" applyFill="1" applyBorder="1" applyAlignment="1">
      <alignment horizontal="center" vertical="center" wrapText="1"/>
    </xf>
    <xf numFmtId="0" fontId="55" fillId="0" borderId="1" xfId="0" applyNumberFormat="1" applyFont="1" applyFill="1" applyBorder="1" applyAlignment="1">
      <alignment horizontal="center" vertical="center" wrapText="1"/>
    </xf>
    <xf numFmtId="0" fontId="57" fillId="0" borderId="1" xfId="0" applyFont="1" applyFill="1" applyBorder="1" applyAlignment="1">
      <alignment horizontal="justify" vertical="center" wrapText="1"/>
    </xf>
    <xf numFmtId="169" fontId="55" fillId="0" borderId="1" xfId="0" applyNumberFormat="1" applyFont="1" applyFill="1" applyBorder="1" applyAlignment="1">
      <alignment horizontal="center" vertical="center" wrapText="1"/>
    </xf>
    <xf numFmtId="169" fontId="55" fillId="2" borderId="1" xfId="0" applyNumberFormat="1" applyFont="1" applyFill="1" applyBorder="1" applyAlignment="1">
      <alignment horizontal="center" vertical="center" wrapText="1"/>
    </xf>
    <xf numFmtId="0" fontId="51" fillId="0" borderId="1" xfId="0" applyFont="1" applyFill="1" applyBorder="1" applyAlignment="1">
      <alignment vertical="center" wrapText="1"/>
    </xf>
    <xf numFmtId="0" fontId="55" fillId="0" borderId="1" xfId="0" applyNumberFormat="1" applyFont="1" applyFill="1" applyBorder="1" applyAlignment="1">
      <alignment vertical="center" wrapText="1"/>
    </xf>
    <xf numFmtId="0" fontId="55" fillId="0" borderId="1" xfId="0" applyFont="1" applyFill="1" applyBorder="1" applyAlignment="1">
      <alignment horizontal="left" vertical="center" wrapText="1"/>
    </xf>
    <xf numFmtId="0" fontId="55" fillId="0" borderId="1" xfId="0" applyFont="1" applyFill="1" applyBorder="1" applyAlignment="1">
      <alignment horizontal="left" vertical="top" wrapText="1"/>
    </xf>
    <xf numFmtId="1" fontId="55" fillId="0" borderId="1" xfId="0" applyNumberFormat="1" applyFont="1" applyFill="1" applyBorder="1" applyAlignment="1">
      <alignment horizontal="center" vertical="center" wrapText="1"/>
    </xf>
    <xf numFmtId="0" fontId="0" fillId="10" borderId="3" xfId="0" applyFont="1" applyFill="1" applyBorder="1" applyAlignment="1">
      <alignment horizontal="left" vertical="center" wrapText="1"/>
    </xf>
    <xf numFmtId="0" fontId="0" fillId="10" borderId="3" xfId="0" applyFont="1" applyFill="1" applyBorder="1" applyAlignment="1">
      <alignment horizontal="center" vertical="center" wrapText="1"/>
    </xf>
    <xf numFmtId="15" fontId="0" fillId="10" borderId="3" xfId="0" applyNumberFormat="1" applyFont="1" applyFill="1" applyBorder="1" applyAlignment="1">
      <alignment horizontal="center" vertical="center" wrapText="1"/>
    </xf>
    <xf numFmtId="41" fontId="0" fillId="10" borderId="3" xfId="0" applyNumberFormat="1" applyFont="1" applyFill="1" applyBorder="1" applyAlignment="1">
      <alignment horizontal="center" vertical="center" wrapText="1"/>
    </xf>
    <xf numFmtId="1" fontId="40" fillId="10" borderId="3" xfId="0" applyNumberFormat="1" applyFont="1" applyFill="1" applyBorder="1" applyAlignment="1">
      <alignment horizontal="center" vertical="center"/>
    </xf>
    <xf numFmtId="0" fontId="51" fillId="10" borderId="50" xfId="0" applyFont="1" applyFill="1" applyBorder="1" applyAlignment="1">
      <alignment horizontal="left" vertical="center" wrapText="1"/>
    </xf>
    <xf numFmtId="0" fontId="0" fillId="10" borderId="6" xfId="0" applyFont="1" applyFill="1" applyBorder="1" applyAlignment="1">
      <alignment horizontal="left" vertical="center" wrapText="1"/>
    </xf>
    <xf numFmtId="0" fontId="0" fillId="10" borderId="6" xfId="0" applyFont="1" applyFill="1" applyBorder="1" applyAlignment="1">
      <alignment horizontal="center" vertical="center" wrapText="1"/>
    </xf>
    <xf numFmtId="15" fontId="0" fillId="10" borderId="6" xfId="0" applyNumberFormat="1" applyFont="1" applyFill="1" applyBorder="1" applyAlignment="1">
      <alignment horizontal="center" vertical="center" wrapText="1"/>
    </xf>
    <xf numFmtId="41" fontId="0" fillId="10" borderId="6" xfId="0" applyNumberFormat="1" applyFont="1" applyFill="1" applyBorder="1" applyAlignment="1">
      <alignment horizontal="center" vertical="center" wrapText="1"/>
    </xf>
    <xf numFmtId="1" fontId="40" fillId="10" borderId="6" xfId="0" applyNumberFormat="1" applyFont="1" applyFill="1" applyBorder="1" applyAlignment="1">
      <alignment horizontal="center" vertical="center"/>
    </xf>
    <xf numFmtId="4" fontId="40" fillId="10" borderId="6" xfId="0" applyNumberFormat="1" applyFont="1" applyFill="1" applyBorder="1" applyAlignment="1">
      <alignment horizontal="center" vertical="center" wrapText="1"/>
    </xf>
    <xf numFmtId="0" fontId="51" fillId="10" borderId="49" xfId="0" applyFont="1" applyFill="1" applyBorder="1" applyAlignment="1">
      <alignment horizontal="center" vertical="center" wrapText="1"/>
    </xf>
    <xf numFmtId="0" fontId="1" fillId="10" borderId="8" xfId="0" applyFont="1" applyFill="1" applyBorder="1" applyAlignment="1">
      <alignment horizontal="center" vertical="center"/>
    </xf>
    <xf numFmtId="0" fontId="1" fillId="10" borderId="60" xfId="0" applyFont="1" applyFill="1" applyBorder="1" applyAlignment="1">
      <alignment horizontal="justify" vertical="top" wrapText="1"/>
    </xf>
    <xf numFmtId="0" fontId="0" fillId="10" borderId="9" xfId="0" applyNumberFormat="1" applyFont="1" applyFill="1" applyBorder="1" applyAlignment="1">
      <alignment vertical="top" wrapText="1"/>
    </xf>
    <xf numFmtId="0" fontId="0" fillId="10" borderId="9" xfId="0" applyFont="1" applyFill="1" applyBorder="1" applyAlignment="1">
      <alignment horizontal="center" vertical="center" wrapText="1"/>
    </xf>
    <xf numFmtId="0" fontId="58" fillId="10" borderId="21" xfId="0" applyFont="1" applyFill="1" applyBorder="1" applyAlignment="1">
      <alignment vertical="top" wrapText="1"/>
    </xf>
    <xf numFmtId="0" fontId="58" fillId="10" borderId="42" xfId="0" applyFont="1" applyFill="1" applyBorder="1" applyAlignment="1">
      <alignment vertical="top" wrapText="1"/>
    </xf>
    <xf numFmtId="167" fontId="0" fillId="10" borderId="9" xfId="2" applyNumberFormat="1" applyFont="1" applyFill="1" applyBorder="1" applyAlignment="1">
      <alignment vertical="center" wrapText="1"/>
    </xf>
    <xf numFmtId="14" fontId="0" fillId="10" borderId="9" xfId="0" applyNumberFormat="1" applyFont="1" applyFill="1" applyBorder="1" applyAlignment="1">
      <alignment vertical="center" wrapText="1"/>
    </xf>
    <xf numFmtId="1" fontId="0" fillId="10" borderId="9" xfId="0" applyNumberFormat="1" applyFont="1" applyFill="1" applyBorder="1" applyAlignment="1">
      <alignment vertical="center" wrapText="1"/>
    </xf>
    <xf numFmtId="1" fontId="40" fillId="10" borderId="9" xfId="0" applyNumberFormat="1" applyFont="1" applyFill="1" applyBorder="1" applyAlignment="1">
      <alignment horizontal="center" vertical="center"/>
    </xf>
    <xf numFmtId="0" fontId="55" fillId="10" borderId="23" xfId="0" applyFont="1" applyFill="1" applyBorder="1" applyAlignment="1">
      <alignment vertical="top" wrapText="1"/>
    </xf>
    <xf numFmtId="0" fontId="31" fillId="10" borderId="11" xfId="0" applyFont="1" applyFill="1" applyBorder="1" applyAlignment="1">
      <alignment horizontal="left" vertical="center" wrapText="1"/>
    </xf>
    <xf numFmtId="0" fontId="31" fillId="10" borderId="11" xfId="0" applyFont="1" applyFill="1" applyBorder="1" applyAlignment="1">
      <alignment horizontal="center" vertical="center" wrapText="1"/>
    </xf>
    <xf numFmtId="15" fontId="31" fillId="10" borderId="11" xfId="0" applyNumberFormat="1" applyFont="1" applyFill="1" applyBorder="1" applyAlignment="1">
      <alignment horizontal="center" vertical="center" wrapText="1"/>
    </xf>
    <xf numFmtId="41" fontId="31" fillId="10" borderId="11" xfId="0" applyNumberFormat="1" applyFont="1" applyFill="1" applyBorder="1" applyAlignment="1">
      <alignment horizontal="center" vertical="center" wrapText="1"/>
    </xf>
    <xf numFmtId="1" fontId="40" fillId="10" borderId="11" xfId="0" applyNumberFormat="1" applyFont="1" applyFill="1" applyBorder="1" applyAlignment="1">
      <alignment horizontal="center" vertical="center"/>
    </xf>
    <xf numFmtId="0" fontId="55" fillId="10" borderId="39" xfId="0" applyFont="1" applyFill="1" applyBorder="1" applyAlignment="1">
      <alignment horizontal="left" vertical="center" wrapText="1"/>
    </xf>
    <xf numFmtId="0" fontId="0" fillId="2" borderId="0" xfId="0" applyFont="1" applyFill="1"/>
    <xf numFmtId="0" fontId="0" fillId="10" borderId="11" xfId="0" applyFont="1" applyFill="1" applyBorder="1" applyAlignment="1">
      <alignment horizontal="left" vertical="center" wrapText="1"/>
    </xf>
    <xf numFmtId="0" fontId="0" fillId="10" borderId="11" xfId="0" applyFont="1" applyFill="1" applyBorder="1" applyAlignment="1">
      <alignment horizontal="center" vertical="center" wrapText="1"/>
    </xf>
    <xf numFmtId="41" fontId="0" fillId="10" borderId="11" xfId="0" applyNumberFormat="1" applyFont="1" applyFill="1" applyBorder="1" applyAlignment="1">
      <alignment horizontal="center" vertical="center" wrapText="1"/>
    </xf>
    <xf numFmtId="0" fontId="51" fillId="10" borderId="39" xfId="0" applyFont="1" applyFill="1" applyBorder="1" applyAlignment="1">
      <alignment horizontal="left" vertical="center" wrapText="1"/>
    </xf>
    <xf numFmtId="1" fontId="40" fillId="10" borderId="1" xfId="0" applyNumberFormat="1" applyFont="1" applyFill="1" applyBorder="1" applyAlignment="1">
      <alignment horizontal="center" vertical="center"/>
    </xf>
    <xf numFmtId="4" fontId="40" fillId="10" borderId="1" xfId="0" applyNumberFormat="1" applyFont="1" applyFill="1" applyBorder="1" applyAlignment="1">
      <alignment horizontal="center" vertical="center" wrapText="1"/>
    </xf>
    <xf numFmtId="0" fontId="51" fillId="10" borderId="7" xfId="0" applyFont="1" applyFill="1" applyBorder="1" applyAlignment="1">
      <alignment horizontal="left" vertical="center" wrapText="1"/>
    </xf>
    <xf numFmtId="0" fontId="55" fillId="10" borderId="7" xfId="0" applyFont="1" applyFill="1" applyBorder="1" applyAlignment="1">
      <alignment vertical="top" wrapText="1"/>
    </xf>
    <xf numFmtId="0" fontId="0" fillId="10" borderId="1" xfId="0" applyFont="1" applyFill="1" applyBorder="1" applyAlignment="1">
      <alignment vertical="top" wrapText="1"/>
    </xf>
    <xf numFmtId="0" fontId="0" fillId="10" borderId="3" xfId="0" applyNumberFormat="1" applyFont="1" applyFill="1" applyBorder="1" applyAlignment="1">
      <alignment vertical="top" wrapText="1"/>
    </xf>
    <xf numFmtId="0" fontId="0" fillId="10" borderId="3" xfId="0" applyNumberFormat="1" applyFont="1" applyFill="1" applyBorder="1" applyAlignment="1">
      <alignment horizontal="left" vertical="center" wrapText="1"/>
    </xf>
    <xf numFmtId="0" fontId="0" fillId="10" borderId="3" xfId="0" applyFont="1" applyFill="1" applyBorder="1" applyAlignment="1">
      <alignment horizontal="center" vertical="center"/>
    </xf>
    <xf numFmtId="165" fontId="0" fillId="10" borderId="1" xfId="0" applyNumberFormat="1" applyFont="1" applyFill="1" applyBorder="1" applyAlignment="1">
      <alignment horizontal="center" vertical="center"/>
    </xf>
    <xf numFmtId="41" fontId="0" fillId="10" borderId="50" xfId="0" applyNumberFormat="1" applyFont="1" applyFill="1" applyBorder="1" applyAlignment="1">
      <alignment horizontal="center" vertical="center"/>
    </xf>
    <xf numFmtId="0" fontId="0" fillId="10" borderId="7" xfId="0" applyFont="1" applyFill="1" applyBorder="1" applyAlignment="1">
      <alignment horizontal="justify" vertical="center"/>
    </xf>
    <xf numFmtId="0" fontId="0" fillId="10" borderId="11" xfId="0" applyFont="1" applyFill="1" applyBorder="1" applyAlignment="1">
      <alignment horizontal="center" vertical="center"/>
    </xf>
    <xf numFmtId="41" fontId="0" fillId="10" borderId="7" xfId="0" applyNumberFormat="1" applyFont="1" applyFill="1" applyBorder="1" applyAlignment="1">
      <alignment horizontal="center" vertical="center"/>
    </xf>
    <xf numFmtId="0" fontId="0" fillId="10" borderId="7" xfId="0" applyFont="1" applyFill="1" applyBorder="1" applyAlignment="1">
      <alignment vertical="top" wrapText="1"/>
    </xf>
    <xf numFmtId="0" fontId="51" fillId="3" borderId="19" xfId="0" applyFont="1" applyFill="1" applyBorder="1" applyAlignment="1">
      <alignment horizontal="center" vertical="center" wrapText="1"/>
    </xf>
    <xf numFmtId="0" fontId="51" fillId="3" borderId="36" xfId="0" applyFont="1" applyFill="1" applyBorder="1" applyAlignment="1">
      <alignment horizontal="center" vertical="center" wrapText="1"/>
    </xf>
    <xf numFmtId="0" fontId="31" fillId="10" borderId="2" xfId="0" applyFont="1" applyFill="1" applyBorder="1" applyAlignment="1">
      <alignment horizontal="left" vertical="center" wrapText="1"/>
    </xf>
    <xf numFmtId="0" fontId="31" fillId="10" borderId="2" xfId="0" applyFont="1" applyFill="1" applyBorder="1" applyAlignment="1">
      <alignment horizontal="center" vertical="center" wrapText="1"/>
    </xf>
    <xf numFmtId="41" fontId="31" fillId="10" borderId="2" xfId="0" applyNumberFormat="1" applyFont="1" applyFill="1" applyBorder="1" applyAlignment="1">
      <alignment horizontal="center" vertical="center" wrapText="1"/>
    </xf>
    <xf numFmtId="1" fontId="40" fillId="10" borderId="2" xfId="0" applyNumberFormat="1" applyFont="1" applyFill="1" applyBorder="1" applyAlignment="1">
      <alignment horizontal="center" vertical="center"/>
    </xf>
    <xf numFmtId="0" fontId="55" fillId="10" borderId="47" xfId="0" applyFont="1" applyFill="1" applyBorder="1" applyAlignment="1">
      <alignment vertical="top" wrapText="1"/>
    </xf>
    <xf numFmtId="0" fontId="0" fillId="10" borderId="3" xfId="0" applyFont="1" applyFill="1" applyBorder="1" applyAlignment="1">
      <alignment horizontal="center" vertical="top" wrapText="1"/>
    </xf>
    <xf numFmtId="0" fontId="55" fillId="10" borderId="50" xfId="0" applyFont="1" applyFill="1" applyBorder="1" applyAlignment="1">
      <alignment vertical="top" wrapText="1"/>
    </xf>
    <xf numFmtId="0" fontId="0" fillId="10" borderId="1" xfId="0" applyFont="1" applyFill="1" applyBorder="1" applyAlignment="1">
      <alignment horizontal="left" vertical="top" wrapText="1"/>
    </xf>
    <xf numFmtId="0" fontId="0" fillId="10" borderId="1" xfId="0" applyFont="1" applyFill="1" applyBorder="1" applyAlignment="1">
      <alignment horizontal="center" vertical="top" wrapText="1"/>
    </xf>
    <xf numFmtId="0" fontId="0" fillId="10" borderId="1" xfId="0" applyFont="1" applyFill="1" applyBorder="1"/>
    <xf numFmtId="9" fontId="0" fillId="10" borderId="1" xfId="3" applyFont="1" applyFill="1" applyBorder="1" applyAlignment="1">
      <alignment horizontal="center" vertical="center" wrapText="1"/>
    </xf>
    <xf numFmtId="0" fontId="0" fillId="10" borderId="6" xfId="0" applyFont="1" applyFill="1" applyBorder="1" applyAlignment="1">
      <alignment horizontal="center" vertical="top" wrapText="1"/>
    </xf>
    <xf numFmtId="0" fontId="55" fillId="10" borderId="49" xfId="0" applyFont="1" applyFill="1" applyBorder="1" applyAlignment="1">
      <alignment vertical="top" wrapText="1"/>
    </xf>
    <xf numFmtId="0" fontId="0" fillId="10" borderId="1" xfId="0" applyFont="1" applyFill="1" applyBorder="1" applyAlignment="1">
      <alignment horizontal="left" vertical="center"/>
    </xf>
    <xf numFmtId="0" fontId="0" fillId="10" borderId="1" xfId="0" applyFont="1" applyFill="1" applyBorder="1" applyAlignment="1">
      <alignment horizontal="center" vertical="center"/>
    </xf>
    <xf numFmtId="0" fontId="1" fillId="10" borderId="2" xfId="0" applyFont="1" applyFill="1" applyBorder="1" applyAlignment="1">
      <alignment vertical="center"/>
    </xf>
    <xf numFmtId="0" fontId="38" fillId="10" borderId="2" xfId="0" applyFont="1" applyFill="1" applyBorder="1" applyAlignment="1">
      <alignment vertical="top" wrapText="1"/>
    </xf>
    <xf numFmtId="0" fontId="0" fillId="10" borderId="2" xfId="0" applyFont="1" applyFill="1" applyBorder="1" applyAlignment="1">
      <alignment vertical="top" wrapText="1"/>
    </xf>
    <xf numFmtId="0" fontId="0" fillId="10" borderId="2" xfId="0" applyFont="1" applyFill="1" applyBorder="1" applyAlignment="1">
      <alignment horizontal="center" vertical="center" wrapText="1"/>
    </xf>
    <xf numFmtId="0" fontId="0" fillId="10" borderId="2" xfId="0" applyFont="1" applyFill="1" applyBorder="1" applyAlignment="1">
      <alignment horizontal="left" vertical="top" wrapText="1"/>
    </xf>
    <xf numFmtId="0" fontId="0" fillId="10" borderId="1" xfId="0" applyFont="1" applyFill="1" applyBorder="1" applyAlignment="1">
      <alignment vertical="center"/>
    </xf>
    <xf numFmtId="0" fontId="0" fillId="10" borderId="1" xfId="0" applyFont="1" applyFill="1" applyBorder="1" applyAlignment="1">
      <alignment wrapText="1"/>
    </xf>
    <xf numFmtId="0" fontId="0" fillId="10" borderId="19" xfId="0" applyFont="1" applyFill="1" applyBorder="1" applyAlignment="1">
      <alignment vertical="center"/>
    </xf>
    <xf numFmtId="0" fontId="1" fillId="10" borderId="4" xfId="0" applyFont="1" applyFill="1" applyBorder="1" applyAlignment="1">
      <alignment horizontal="center" vertical="center"/>
    </xf>
    <xf numFmtId="0" fontId="1" fillId="10" borderId="1" xfId="0" applyFont="1" applyFill="1" applyBorder="1" applyAlignment="1">
      <alignment vertical="top" wrapText="1"/>
    </xf>
    <xf numFmtId="0" fontId="0" fillId="10" borderId="1" xfId="0" applyFont="1" applyFill="1" applyBorder="1" applyAlignment="1">
      <alignment horizontal="justify" vertical="center"/>
    </xf>
    <xf numFmtId="0" fontId="0" fillId="10" borderId="1" xfId="0" applyNumberFormat="1" applyFont="1" applyFill="1" applyBorder="1" applyAlignment="1">
      <alignment horizontal="left" vertical="center" wrapText="1"/>
    </xf>
    <xf numFmtId="0" fontId="38" fillId="10" borderId="1" xfId="0" applyFont="1" applyFill="1" applyBorder="1" applyAlignment="1">
      <alignment horizontal="justify" vertical="top" wrapText="1"/>
    </xf>
    <xf numFmtId="9" fontId="0" fillId="10" borderId="1" xfId="0" applyNumberFormat="1" applyFont="1" applyFill="1" applyBorder="1" applyAlignment="1">
      <alignment horizontal="center" vertical="center"/>
    </xf>
    <xf numFmtId="0" fontId="55" fillId="10" borderId="11" xfId="0" applyFont="1" applyFill="1" applyBorder="1" applyAlignment="1">
      <alignment horizontal="left" vertical="center"/>
    </xf>
    <xf numFmtId="0" fontId="55" fillId="10" borderId="11" xfId="0" applyFont="1" applyFill="1" applyBorder="1" applyAlignment="1">
      <alignment wrapText="1"/>
    </xf>
    <xf numFmtId="0" fontId="0" fillId="10" borderId="7" xfId="0" applyFont="1" applyFill="1" applyBorder="1" applyAlignment="1">
      <alignment vertical="center"/>
    </xf>
    <xf numFmtId="0" fontId="0" fillId="10" borderId="1" xfId="0" applyFont="1" applyFill="1" applyBorder="1" applyAlignment="1">
      <alignment horizontal="left"/>
    </xf>
    <xf numFmtId="0" fontId="0" fillId="10" borderId="1" xfId="0" applyFont="1" applyFill="1" applyBorder="1" applyAlignment="1">
      <alignment horizontal="center"/>
    </xf>
    <xf numFmtId="0" fontId="6" fillId="10" borderId="1" xfId="0" applyNumberFormat="1" applyFont="1" applyFill="1" applyBorder="1" applyAlignment="1">
      <alignment vertical="top" wrapText="1"/>
    </xf>
    <xf numFmtId="0" fontId="47" fillId="10" borderId="11" xfId="0" applyFont="1" applyFill="1" applyBorder="1" applyAlignment="1">
      <alignment vertical="center" wrapText="1"/>
    </xf>
    <xf numFmtId="0" fontId="9" fillId="10" borderId="11" xfId="0" applyFont="1" applyFill="1" applyBorder="1" applyAlignment="1">
      <alignment vertical="center" wrapText="1"/>
    </xf>
    <xf numFmtId="0" fontId="37" fillId="10" borderId="44" xfId="0" applyFont="1" applyFill="1" applyBorder="1" applyAlignment="1">
      <alignment wrapText="1"/>
    </xf>
    <xf numFmtId="0" fontId="6" fillId="10" borderId="1" xfId="0" applyNumberFormat="1" applyFont="1" applyFill="1" applyBorder="1" applyAlignment="1">
      <alignment vertical="center" wrapText="1"/>
    </xf>
    <xf numFmtId="0" fontId="6" fillId="10" borderId="17" xfId="0" applyFont="1" applyFill="1" applyBorder="1" applyAlignment="1">
      <alignment horizontal="center" vertical="center" wrapText="1"/>
    </xf>
    <xf numFmtId="0" fontId="6" fillId="10" borderId="17" xfId="0" applyFont="1" applyFill="1" applyBorder="1" applyAlignment="1">
      <alignment horizontal="center" vertical="center"/>
    </xf>
    <xf numFmtId="14" fontId="6" fillId="10" borderId="17" xfId="0" applyNumberFormat="1" applyFont="1" applyFill="1" applyBorder="1" applyAlignment="1">
      <alignment vertical="center"/>
    </xf>
    <xf numFmtId="0" fontId="10" fillId="10" borderId="1" xfId="0" applyFont="1" applyFill="1" applyBorder="1" applyAlignment="1">
      <alignment horizontal="left" vertical="center" wrapText="1"/>
    </xf>
    <xf numFmtId="167" fontId="6" fillId="10" borderId="7" xfId="2" applyNumberFormat="1" applyFont="1" applyFill="1" applyBorder="1" applyAlignment="1">
      <alignment horizontal="center" vertical="center"/>
    </xf>
    <xf numFmtId="9" fontId="6" fillId="10" borderId="11" xfId="0" applyNumberFormat="1" applyFont="1" applyFill="1" applyBorder="1" applyAlignment="1">
      <alignment horizontal="center" vertical="center" wrapText="1"/>
    </xf>
    <xf numFmtId="167" fontId="6" fillId="10" borderId="39" xfId="2" applyNumberFormat="1" applyFont="1" applyFill="1" applyBorder="1" applyAlignment="1">
      <alignment horizontal="center" vertical="center"/>
    </xf>
    <xf numFmtId="0" fontId="10" fillId="10" borderId="11" xfId="0" applyFont="1" applyFill="1" applyBorder="1" applyAlignment="1">
      <alignment horizontal="left" vertical="center" wrapText="1"/>
    </xf>
    <xf numFmtId="0" fontId="6" fillId="10" borderId="11" xfId="0" applyFont="1" applyFill="1" applyBorder="1" applyAlignment="1">
      <alignment vertical="center" wrapText="1"/>
    </xf>
    <xf numFmtId="0" fontId="10" fillId="10" borderId="11" xfId="0" applyFont="1" applyFill="1" applyBorder="1" applyAlignment="1">
      <alignment vertical="center" wrapText="1"/>
    </xf>
    <xf numFmtId="0" fontId="10" fillId="10" borderId="11" xfId="0" applyNumberFormat="1" applyFont="1" applyFill="1" applyBorder="1" applyAlignment="1">
      <alignment vertical="center" wrapText="1"/>
    </xf>
    <xf numFmtId="0" fontId="7" fillId="10" borderId="1" xfId="0" applyFont="1" applyFill="1" applyBorder="1" applyAlignment="1">
      <alignment vertical="center" wrapText="1"/>
    </xf>
    <xf numFmtId="9" fontId="6" fillId="10" borderId="1" xfId="0" applyNumberFormat="1" applyFont="1" applyFill="1" applyBorder="1" applyAlignment="1">
      <alignment horizontal="center" vertical="center"/>
    </xf>
    <xf numFmtId="167" fontId="6" fillId="10" borderId="1" xfId="2" applyNumberFormat="1" applyFont="1" applyFill="1" applyBorder="1" applyAlignment="1">
      <alignment horizontal="center" vertical="center"/>
    </xf>
    <xf numFmtId="0" fontId="6" fillId="10" borderId="6" xfId="0" applyFont="1" applyFill="1" applyBorder="1" applyAlignment="1">
      <alignment vertical="center" wrapText="1"/>
    </xf>
    <xf numFmtId="0" fontId="6" fillId="10" borderId="6" xfId="0" applyFont="1" applyFill="1" applyBorder="1" applyAlignment="1">
      <alignment vertical="top" wrapText="1"/>
    </xf>
    <xf numFmtId="0" fontId="6" fillId="10" borderId="6" xfId="0" applyFont="1" applyFill="1" applyBorder="1" applyAlignment="1">
      <alignment horizontal="center" vertical="center"/>
    </xf>
    <xf numFmtId="0" fontId="6" fillId="10" borderId="1" xfId="0" applyNumberFormat="1" applyFont="1" applyFill="1" applyBorder="1" applyAlignment="1">
      <alignment horizontal="justify" vertical="top" wrapText="1"/>
    </xf>
    <xf numFmtId="0" fontId="6" fillId="10" borderId="1" xfId="0" applyNumberFormat="1" applyFont="1" applyFill="1" applyBorder="1" applyAlignment="1">
      <alignment horizontal="justify" vertical="center" wrapText="1"/>
    </xf>
    <xf numFmtId="0" fontId="6" fillId="10" borderId="1" xfId="0" applyNumberFormat="1" applyFont="1" applyFill="1" applyBorder="1" applyAlignment="1">
      <alignment horizontal="left" vertical="center" wrapText="1"/>
    </xf>
    <xf numFmtId="1" fontId="6" fillId="10" borderId="7" xfId="0" applyNumberFormat="1" applyFont="1" applyFill="1" applyBorder="1" applyAlignment="1">
      <alignment horizontal="right" vertical="center" wrapText="1"/>
    </xf>
    <xf numFmtId="0" fontId="6" fillId="10" borderId="1" xfId="0" applyNumberFormat="1" applyFont="1" applyFill="1" applyBorder="1" applyAlignment="1">
      <alignment horizontal="center" vertical="center"/>
    </xf>
    <xf numFmtId="0" fontId="6" fillId="10" borderId="1" xfId="0" applyNumberFormat="1" applyFont="1" applyFill="1" applyBorder="1" applyAlignment="1">
      <alignment horizontal="left" vertical="top" wrapText="1"/>
    </xf>
    <xf numFmtId="1" fontId="6" fillId="10" borderId="1" xfId="0" applyNumberFormat="1" applyFont="1" applyFill="1" applyBorder="1" applyAlignment="1">
      <alignment horizontal="right" vertical="center" wrapText="1"/>
    </xf>
    <xf numFmtId="0" fontId="6" fillId="10" borderId="1" xfId="0" applyFont="1" applyFill="1" applyBorder="1" applyAlignment="1">
      <alignment horizontal="left" vertical="top" wrapText="1"/>
    </xf>
    <xf numFmtId="0" fontId="6" fillId="10" borderId="0" xfId="0" applyFont="1" applyFill="1" applyBorder="1" applyAlignment="1">
      <alignment vertical="top" wrapText="1"/>
    </xf>
    <xf numFmtId="0" fontId="9" fillId="10" borderId="9" xfId="0" applyFont="1" applyFill="1" applyBorder="1" applyAlignment="1">
      <alignment horizontal="justify" vertical="top" wrapText="1"/>
    </xf>
    <xf numFmtId="0" fontId="8" fillId="10" borderId="6" xfId="0" applyFont="1" applyFill="1" applyBorder="1" applyAlignment="1">
      <alignment horizontal="center" vertical="top" wrapText="1"/>
    </xf>
    <xf numFmtId="0" fontId="8" fillId="10" borderId="6" xfId="0" applyNumberFormat="1" applyFont="1" applyFill="1" applyBorder="1" applyAlignment="1">
      <alignment horizontal="justify" vertical="top"/>
    </xf>
    <xf numFmtId="0" fontId="6" fillId="10" borderId="6" xfId="0" applyFont="1" applyFill="1" applyBorder="1" applyAlignment="1">
      <alignment horizontal="left" vertical="top" wrapText="1"/>
    </xf>
    <xf numFmtId="0" fontId="7" fillId="10" borderId="1" xfId="0" applyFont="1" applyFill="1" applyBorder="1" applyAlignment="1">
      <alignment horizontal="justify" vertical="center" wrapText="1"/>
    </xf>
    <xf numFmtId="0" fontId="6" fillId="10" borderId="1" xfId="0" applyFont="1" applyFill="1" applyBorder="1" applyAlignment="1">
      <alignment horizontal="justify" vertical="top"/>
    </xf>
    <xf numFmtId="167" fontId="6" fillId="10" borderId="7" xfId="2" applyNumberFormat="1" applyFont="1" applyFill="1" applyBorder="1" applyAlignment="1">
      <alignment horizontal="right" vertical="center"/>
    </xf>
    <xf numFmtId="0" fontId="10" fillId="10" borderId="1" xfId="0" applyFont="1" applyFill="1" applyBorder="1" applyAlignment="1">
      <alignment vertical="center" wrapText="1"/>
    </xf>
    <xf numFmtId="0" fontId="37" fillId="10" borderId="26" xfId="0" applyFont="1" applyFill="1" applyBorder="1" applyAlignment="1">
      <alignment wrapText="1"/>
    </xf>
    <xf numFmtId="0" fontId="7" fillId="10" borderId="31" xfId="0" applyFont="1" applyFill="1" applyBorder="1" applyAlignment="1">
      <alignment horizontal="center" vertical="center"/>
    </xf>
    <xf numFmtId="0" fontId="7" fillId="10" borderId="12" xfId="0" applyFont="1" applyFill="1" applyBorder="1" applyAlignment="1">
      <alignment horizontal="center" vertical="center"/>
    </xf>
    <xf numFmtId="0" fontId="7" fillId="10" borderId="2" xfId="0" applyFont="1" applyFill="1" applyBorder="1" applyAlignment="1">
      <alignment horizontal="justify" vertical="center" wrapText="1"/>
    </xf>
    <xf numFmtId="0" fontId="6" fillId="10" borderId="2" xfId="0" applyFont="1" applyFill="1" applyBorder="1" applyAlignment="1">
      <alignment horizontal="justify" vertical="center" wrapText="1"/>
    </xf>
    <xf numFmtId="0" fontId="6" fillId="10" borderId="1" xfId="0" applyFont="1" applyFill="1" applyBorder="1" applyAlignment="1">
      <alignment horizontal="justify" vertical="center" wrapText="1"/>
    </xf>
    <xf numFmtId="0" fontId="6" fillId="10" borderId="1" xfId="0" applyFont="1" applyFill="1" applyBorder="1" applyAlignment="1">
      <alignment horizontal="justify" vertical="center"/>
    </xf>
    <xf numFmtId="167" fontId="6" fillId="10" borderId="1" xfId="2" applyNumberFormat="1" applyFont="1" applyFill="1" applyBorder="1" applyAlignment="1">
      <alignment horizontal="right" vertical="center"/>
    </xf>
    <xf numFmtId="0" fontId="6" fillId="10" borderId="1" xfId="0" applyFont="1" applyFill="1" applyBorder="1" applyAlignment="1">
      <alignment horizontal="justify" vertical="top" wrapText="1"/>
    </xf>
    <xf numFmtId="14" fontId="6" fillId="10" borderId="1" xfId="0" applyNumberFormat="1" applyFont="1" applyFill="1" applyBorder="1" applyAlignment="1">
      <alignment horizontal="center" vertical="center"/>
    </xf>
    <xf numFmtId="0" fontId="1" fillId="10" borderId="5" xfId="0" applyFont="1" applyFill="1" applyBorder="1" applyAlignment="1">
      <alignment horizontal="center" vertical="center"/>
    </xf>
    <xf numFmtId="0" fontId="7" fillId="10" borderId="6" xfId="0" applyFont="1" applyFill="1" applyBorder="1" applyAlignment="1">
      <alignment vertical="top" wrapText="1"/>
    </xf>
    <xf numFmtId="0" fontId="6" fillId="10" borderId="6" xfId="0" applyNumberFormat="1" applyFont="1" applyFill="1" applyBorder="1" applyAlignment="1">
      <alignment vertical="top" wrapText="1"/>
    </xf>
    <xf numFmtId="0" fontId="0" fillId="10" borderId="6" xfId="0" applyFill="1" applyBorder="1" applyAlignment="1">
      <alignment horizontal="center" vertical="center" wrapText="1"/>
    </xf>
    <xf numFmtId="14" fontId="0" fillId="10" borderId="6" xfId="0" applyNumberFormat="1" applyFill="1" applyBorder="1" applyAlignment="1">
      <alignment horizontal="center" vertical="center" wrapText="1"/>
    </xf>
    <xf numFmtId="167" fontId="6" fillId="10" borderId="49" xfId="2" applyNumberFormat="1" applyFont="1" applyFill="1" applyBorder="1" applyAlignment="1">
      <alignment horizontal="right" vertical="center"/>
    </xf>
    <xf numFmtId="0" fontId="8" fillId="10" borderId="40" xfId="0" applyFont="1" applyFill="1" applyBorder="1" applyAlignment="1">
      <alignment vertical="top" wrapText="1"/>
    </xf>
    <xf numFmtId="0" fontId="1" fillId="10" borderId="2" xfId="0" applyFont="1" applyFill="1" applyBorder="1" applyAlignment="1">
      <alignment horizontal="center" vertical="center" wrapText="1"/>
    </xf>
    <xf numFmtId="0" fontId="0" fillId="10" borderId="7" xfId="0" applyFill="1" applyBorder="1" applyAlignment="1">
      <alignment horizontal="justify" vertical="center"/>
    </xf>
    <xf numFmtId="0" fontId="0" fillId="10" borderId="1" xfId="0" applyFill="1" applyBorder="1" applyAlignment="1">
      <alignment horizontal="left" vertical="top" wrapText="1"/>
    </xf>
    <xf numFmtId="0" fontId="0" fillId="10" borderId="6" xfId="0" applyFill="1" applyBorder="1" applyAlignment="1">
      <alignment horizontal="left" vertical="top" wrapText="1"/>
    </xf>
    <xf numFmtId="0" fontId="0" fillId="10" borderId="3" xfId="0" applyNumberFormat="1" applyFill="1" applyBorder="1" applyAlignment="1">
      <alignment vertical="top" wrapText="1"/>
    </xf>
    <xf numFmtId="0" fontId="0" fillId="10" borderId="11" xfId="0" applyFill="1" applyBorder="1" applyAlignment="1">
      <alignment horizontal="left" vertical="center" wrapText="1"/>
    </xf>
    <xf numFmtId="0" fontId="0" fillId="10" borderId="7" xfId="0" applyFill="1" applyBorder="1" applyAlignment="1">
      <alignment horizontal="justify" vertical="top"/>
    </xf>
    <xf numFmtId="0" fontId="0" fillId="10" borderId="1" xfId="0" applyNumberFormat="1" applyFill="1" applyBorder="1" applyAlignment="1">
      <alignment vertical="top" wrapText="1"/>
    </xf>
    <xf numFmtId="0" fontId="0" fillId="10" borderId="7" xfId="0" applyFill="1" applyBorder="1" applyAlignment="1">
      <alignment horizontal="justify"/>
    </xf>
    <xf numFmtId="0" fontId="0" fillId="10" borderId="7" xfId="0" applyFill="1" applyBorder="1" applyAlignment="1">
      <alignment wrapText="1"/>
    </xf>
    <xf numFmtId="0" fontId="10" fillId="10" borderId="39" xfId="0" applyFont="1" applyFill="1" applyBorder="1" applyAlignment="1">
      <alignment horizontal="justify" vertical="center" wrapText="1"/>
    </xf>
    <xf numFmtId="0" fontId="6" fillId="10" borderId="7" xfId="0" applyFont="1" applyFill="1" applyBorder="1"/>
    <xf numFmtId="0" fontId="55" fillId="0" borderId="1" xfId="0" applyFont="1" applyFill="1" applyBorder="1" applyAlignment="1">
      <alignment horizontal="center" vertical="center" wrapText="1"/>
    </xf>
    <xf numFmtId="0" fontId="6" fillId="10" borderId="1" xfId="0" applyFont="1" applyFill="1" applyBorder="1" applyAlignment="1">
      <alignment vertical="center" wrapText="1"/>
    </xf>
    <xf numFmtId="0" fontId="6" fillId="10" borderId="1" xfId="0" applyFont="1" applyFill="1" applyBorder="1" applyAlignment="1">
      <alignment vertical="center" wrapText="1"/>
    </xf>
    <xf numFmtId="0" fontId="6" fillId="10" borderId="2" xfId="0" applyFont="1" applyFill="1" applyBorder="1" applyAlignment="1">
      <alignment vertical="center" wrapText="1"/>
    </xf>
    <xf numFmtId="15" fontId="31" fillId="10" borderId="2" xfId="0" applyNumberFormat="1" applyFont="1" applyFill="1" applyBorder="1" applyAlignment="1">
      <alignment horizontal="center" vertical="center" wrapText="1"/>
    </xf>
    <xf numFmtId="15" fontId="0" fillId="10" borderId="11" xfId="0" applyNumberFormat="1" applyFont="1" applyFill="1" applyBorder="1" applyAlignment="1">
      <alignment horizontal="center" vertical="center" wrapText="1"/>
    </xf>
    <xf numFmtId="0" fontId="0" fillId="0" borderId="0" xfId="0" applyFont="1" applyFill="1"/>
    <xf numFmtId="0" fontId="0" fillId="10" borderId="1" xfId="0" applyFill="1" applyBorder="1" applyAlignment="1">
      <alignment horizontal="left" vertical="center"/>
    </xf>
    <xf numFmtId="0" fontId="0" fillId="10" borderId="1" xfId="0" applyFill="1" applyBorder="1" applyAlignment="1">
      <alignment horizontal="justify" vertical="center"/>
    </xf>
    <xf numFmtId="0" fontId="10" fillId="10" borderId="1" xfId="0" applyFont="1" applyFill="1" applyBorder="1" applyAlignment="1">
      <alignment horizontal="justify" vertical="center" wrapText="1"/>
    </xf>
    <xf numFmtId="0" fontId="6" fillId="10" borderId="1" xfId="0" applyFont="1" applyFill="1" applyBorder="1" applyAlignment="1">
      <alignment horizontal="center" vertical="center" wrapText="1"/>
    </xf>
    <xf numFmtId="0" fontId="55" fillId="0" borderId="1" xfId="0" applyFont="1" applyFill="1" applyBorder="1" applyAlignment="1">
      <alignment horizontal="center" vertical="center" wrapText="1"/>
    </xf>
    <xf numFmtId="0" fontId="55" fillId="0" borderId="1" xfId="0" applyNumberFormat="1" applyFont="1" applyFill="1" applyBorder="1" applyAlignment="1">
      <alignment vertical="center" wrapText="1"/>
    </xf>
    <xf numFmtId="0" fontId="51" fillId="0" borderId="1" xfId="0" applyFont="1" applyFill="1" applyBorder="1" applyAlignment="1">
      <alignment horizontal="center" vertical="center" wrapText="1"/>
    </xf>
    <xf numFmtId="0" fontId="0" fillId="11" borderId="1" xfId="0" applyFill="1" applyBorder="1" applyAlignment="1">
      <alignment horizontal="justify" vertical="center" wrapText="1"/>
    </xf>
    <xf numFmtId="0" fontId="10" fillId="11" borderId="1" xfId="0" applyNumberFormat="1" applyFont="1" applyFill="1" applyBorder="1" applyAlignment="1">
      <alignment vertical="center" wrapText="1"/>
    </xf>
    <xf numFmtId="0" fontId="10" fillId="11" borderId="1" xfId="0" applyFont="1" applyFill="1" applyBorder="1" applyAlignment="1">
      <alignment vertical="center" wrapText="1"/>
    </xf>
    <xf numFmtId="0" fontId="10" fillId="10" borderId="1" xfId="0" applyFont="1" applyFill="1" applyBorder="1" applyAlignment="1">
      <alignment vertical="top" wrapText="1"/>
    </xf>
    <xf numFmtId="166" fontId="6" fillId="10" borderId="1" xfId="0" applyNumberFormat="1" applyFont="1" applyFill="1" applyBorder="1" applyAlignment="1">
      <alignment horizontal="center" vertical="center"/>
    </xf>
    <xf numFmtId="0" fontId="10" fillId="10" borderId="7" xfId="0" applyFont="1" applyFill="1" applyBorder="1" applyAlignment="1">
      <alignment vertical="top" wrapText="1"/>
    </xf>
    <xf numFmtId="0" fontId="14" fillId="11" borderId="1" xfId="0" applyFont="1" applyFill="1" applyBorder="1" applyAlignment="1">
      <alignment horizontal="center" vertical="center"/>
    </xf>
    <xf numFmtId="0" fontId="10" fillId="11" borderId="1" xfId="0" applyFont="1" applyFill="1" applyBorder="1" applyAlignment="1">
      <alignment horizontal="justify" vertical="center" wrapText="1"/>
    </xf>
    <xf numFmtId="0" fontId="6" fillId="11" borderId="1" xfId="0" applyFont="1" applyFill="1" applyBorder="1" applyAlignment="1">
      <alignment horizontal="justify" vertical="center"/>
    </xf>
    <xf numFmtId="0" fontId="0" fillId="11" borderId="1" xfId="0" applyFill="1" applyBorder="1" applyAlignment="1">
      <alignment horizontal="left" vertical="center"/>
    </xf>
    <xf numFmtId="0" fontId="51" fillId="2" borderId="1" xfId="0" applyFont="1" applyFill="1" applyBorder="1" applyAlignment="1">
      <alignment horizontal="center" vertical="center" wrapText="1"/>
    </xf>
    <xf numFmtId="0" fontId="55" fillId="11" borderId="1" xfId="0" applyFont="1" applyFill="1" applyBorder="1" applyAlignment="1" applyProtection="1">
      <alignment horizontal="justify" vertical="top" wrapText="1" shrinkToFit="1"/>
      <protection locked="0"/>
    </xf>
    <xf numFmtId="0" fontId="0" fillId="10" borderId="3" xfId="0" applyFill="1" applyBorder="1" applyAlignment="1">
      <alignment horizontal="left" vertical="top" wrapText="1"/>
    </xf>
    <xf numFmtId="0" fontId="6" fillId="10" borderId="1" xfId="0" applyFont="1" applyFill="1" applyBorder="1" applyAlignment="1">
      <alignment vertical="center" wrapText="1"/>
    </xf>
    <xf numFmtId="0" fontId="6" fillId="10" borderId="1" xfId="0" applyFont="1" applyFill="1" applyBorder="1" applyAlignment="1">
      <alignment horizontal="center" vertical="center" wrapText="1"/>
    </xf>
    <xf numFmtId="0" fontId="0" fillId="2" borderId="1" xfId="0" applyFont="1" applyFill="1" applyBorder="1"/>
    <xf numFmtId="0" fontId="0" fillId="10" borderId="3" xfId="0" applyNumberFormat="1" applyFill="1" applyBorder="1" applyAlignment="1">
      <alignment horizontal="left" vertical="top" wrapText="1"/>
    </xf>
    <xf numFmtId="0" fontId="14" fillId="10" borderId="1" xfId="0" applyFont="1" applyFill="1" applyBorder="1" applyAlignment="1">
      <alignment horizontal="center" vertical="center"/>
    </xf>
    <xf numFmtId="0" fontId="14" fillId="0" borderId="1" xfId="0" applyFont="1" applyFill="1" applyBorder="1" applyAlignment="1">
      <alignment horizontal="center" vertical="center"/>
    </xf>
    <xf numFmtId="0" fontId="6" fillId="11" borderId="1" xfId="0" applyFont="1" applyFill="1" applyBorder="1" applyAlignment="1">
      <alignment vertical="top" wrapText="1"/>
    </xf>
    <xf numFmtId="0" fontId="6" fillId="11" borderId="1" xfId="0" applyFont="1" applyFill="1" applyBorder="1" applyAlignment="1">
      <alignment vertical="center" wrapText="1"/>
    </xf>
    <xf numFmtId="0" fontId="6" fillId="11" borderId="1" xfId="0" applyFont="1" applyFill="1" applyBorder="1"/>
    <xf numFmtId="0" fontId="55" fillId="10" borderId="50" xfId="0" applyFont="1" applyFill="1" applyBorder="1" applyAlignment="1">
      <alignment horizontal="center" vertical="center" wrapText="1"/>
    </xf>
    <xf numFmtId="0" fontId="55" fillId="10" borderId="49" xfId="0" applyFont="1" applyFill="1" applyBorder="1" applyAlignment="1">
      <alignment horizontal="left" vertical="center" wrapText="1"/>
    </xf>
    <xf numFmtId="0" fontId="0" fillId="10" borderId="23" xfId="0" applyFont="1" applyFill="1" applyBorder="1"/>
    <xf numFmtId="0" fontId="0" fillId="10" borderId="39" xfId="0" applyFont="1" applyFill="1" applyBorder="1"/>
    <xf numFmtId="0" fontId="0" fillId="10" borderId="47" xfId="0" applyFont="1" applyFill="1" applyBorder="1"/>
    <xf numFmtId="0" fontId="0" fillId="10" borderId="50" xfId="0" applyFont="1" applyFill="1" applyBorder="1"/>
    <xf numFmtId="0" fontId="0" fillId="10" borderId="7" xfId="0" applyFont="1" applyFill="1" applyBorder="1"/>
    <xf numFmtId="0" fontId="0" fillId="10" borderId="49" xfId="0" applyFont="1" applyFill="1" applyBorder="1"/>
    <xf numFmtId="0" fontId="0" fillId="10" borderId="39" xfId="0" applyFont="1" applyFill="1" applyBorder="1" applyAlignment="1">
      <alignment vertical="top" wrapText="1"/>
    </xf>
    <xf numFmtId="0" fontId="0" fillId="10" borderId="7" xfId="0" applyFont="1" applyFill="1" applyBorder="1" applyAlignment="1">
      <alignment vertical="center" wrapText="1"/>
    </xf>
    <xf numFmtId="0" fontId="0" fillId="10" borderId="7" xfId="0" applyFill="1" applyBorder="1" applyAlignment="1">
      <alignment vertical="top" wrapText="1"/>
    </xf>
    <xf numFmtId="0" fontId="0" fillId="10" borderId="7" xfId="0" applyFont="1" applyFill="1" applyBorder="1" applyAlignment="1">
      <alignment wrapText="1"/>
    </xf>
    <xf numFmtId="0" fontId="8" fillId="10" borderId="7" xfId="0" applyFont="1" applyFill="1" applyBorder="1"/>
    <xf numFmtId="0" fontId="0" fillId="0" borderId="1" xfId="0" applyFont="1" applyFill="1" applyBorder="1"/>
    <xf numFmtId="0" fontId="6" fillId="11" borderId="1" xfId="0" applyFont="1" applyFill="1" applyBorder="1" applyAlignment="1">
      <alignment horizontal="justify" vertical="center" wrapText="1"/>
    </xf>
    <xf numFmtId="0" fontId="10" fillId="0" borderId="1" xfId="0" applyFont="1" applyFill="1" applyBorder="1" applyAlignment="1">
      <alignment vertical="top" wrapText="1"/>
    </xf>
    <xf numFmtId="0" fontId="8" fillId="11" borderId="1" xfId="0" applyFont="1" applyFill="1" applyBorder="1" applyAlignment="1">
      <alignment horizontal="center" vertical="center" wrapText="1"/>
    </xf>
    <xf numFmtId="0" fontId="0" fillId="0" borderId="1" xfId="0" applyFill="1" applyBorder="1" applyAlignment="1">
      <alignment horizontal="left" vertical="center"/>
    </xf>
    <xf numFmtId="0" fontId="13" fillId="2" borderId="0" xfId="0" applyFont="1" applyFill="1" applyBorder="1" applyAlignment="1">
      <alignment horizontal="center" vertical="center"/>
    </xf>
    <xf numFmtId="0" fontId="8" fillId="2" borderId="0" xfId="0" applyFont="1" applyFill="1"/>
    <xf numFmtId="0" fontId="6" fillId="10" borderId="29" xfId="0" applyFont="1" applyFill="1" applyBorder="1" applyAlignment="1">
      <alignment horizontal="center" vertical="center" wrapText="1"/>
    </xf>
    <xf numFmtId="0" fontId="60" fillId="13" borderId="0" xfId="0" applyFont="1" applyFill="1"/>
    <xf numFmtId="164" fontId="51" fillId="2" borderId="0" xfId="0" applyNumberFormat="1" applyFont="1" applyFill="1" applyBorder="1" applyAlignment="1">
      <alignment horizontal="left" vertical="center" wrapText="1"/>
    </xf>
    <xf numFmtId="14" fontId="3" fillId="2" borderId="0" xfId="0" applyNumberFormat="1" applyFont="1" applyFill="1"/>
    <xf numFmtId="1" fontId="55" fillId="10" borderId="1" xfId="0" applyNumberFormat="1" applyFont="1" applyFill="1" applyBorder="1" applyAlignment="1">
      <alignment horizontal="center" vertical="center" wrapText="1"/>
    </xf>
    <xf numFmtId="0" fontId="7" fillId="13" borderId="0" xfId="0" applyFont="1" applyFill="1" applyBorder="1" applyAlignment="1">
      <alignment horizontal="left" vertical="center" wrapText="1"/>
    </xf>
    <xf numFmtId="0" fontId="59" fillId="11" borderId="1" xfId="0" applyFont="1" applyFill="1" applyBorder="1"/>
    <xf numFmtId="14" fontId="9" fillId="9" borderId="24" xfId="0" applyNumberFormat="1" applyFont="1" applyFill="1" applyBorder="1" applyAlignment="1">
      <alignment wrapText="1"/>
    </xf>
    <xf numFmtId="14" fontId="9" fillId="9" borderId="25" xfId="0" applyNumberFormat="1" applyFont="1" applyFill="1" applyBorder="1" applyAlignment="1">
      <alignment wrapText="1"/>
    </xf>
    <xf numFmtId="14" fontId="9" fillId="2" borderId="0" xfId="0" applyNumberFormat="1" applyFont="1" applyFill="1" applyBorder="1" applyAlignment="1">
      <alignment vertical="center"/>
    </xf>
    <xf numFmtId="14" fontId="9" fillId="2" borderId="0" xfId="0" applyNumberFormat="1" applyFont="1" applyFill="1" applyBorder="1" applyAlignment="1">
      <alignment horizontal="left" vertical="center"/>
    </xf>
    <xf numFmtId="0" fontId="9" fillId="2" borderId="0" xfId="0" applyFont="1" applyFill="1" applyBorder="1" applyAlignment="1">
      <alignment horizontal="center" vertical="center"/>
    </xf>
    <xf numFmtId="15" fontId="0" fillId="0" borderId="1" xfId="0" applyNumberFormat="1" applyFont="1" applyFill="1" applyBorder="1" applyAlignment="1">
      <alignment horizontal="center" vertical="center"/>
    </xf>
    <xf numFmtId="164" fontId="0" fillId="0" borderId="1" xfId="0" applyNumberFormat="1" applyFont="1" applyFill="1" applyBorder="1" applyAlignment="1">
      <alignment horizontal="center" vertical="center"/>
    </xf>
    <xf numFmtId="164" fontId="0" fillId="0" borderId="1" xfId="0" applyNumberFormat="1" applyFont="1" applyFill="1" applyBorder="1" applyAlignment="1">
      <alignment horizontal="center" vertical="center" wrapText="1"/>
    </xf>
    <xf numFmtId="14" fontId="6" fillId="10" borderId="2" xfId="0" applyNumberFormat="1" applyFont="1" applyFill="1" applyBorder="1" applyAlignment="1">
      <alignment horizontal="center" vertical="center"/>
    </xf>
    <xf numFmtId="14" fontId="6" fillId="12" borderId="1" xfId="0" applyNumberFormat="1" applyFont="1" applyFill="1" applyBorder="1" applyAlignment="1">
      <alignment vertical="center"/>
    </xf>
    <xf numFmtId="14" fontId="6" fillId="12" borderId="17" xfId="0" applyNumberFormat="1" applyFont="1" applyFill="1" applyBorder="1" applyAlignment="1">
      <alignment vertical="center"/>
    </xf>
    <xf numFmtId="0" fontId="8" fillId="10" borderId="11" xfId="0" applyFont="1" applyFill="1" applyBorder="1" applyAlignment="1">
      <alignment horizontal="center" vertical="center" wrapText="1"/>
    </xf>
    <xf numFmtId="0" fontId="8" fillId="10" borderId="11" xfId="0" applyFont="1" applyFill="1" applyBorder="1" applyAlignment="1">
      <alignment horizontal="left" vertical="center" wrapText="1"/>
    </xf>
    <xf numFmtId="0" fontId="0" fillId="10" borderId="11" xfId="0" applyFont="1" applyFill="1" applyBorder="1" applyAlignment="1">
      <alignment horizontal="center" vertical="center"/>
    </xf>
    <xf numFmtId="0" fontId="6" fillId="0" borderId="1" xfId="0" applyFont="1" applyBorder="1" applyAlignment="1">
      <alignment horizontal="center" vertical="center" wrapText="1"/>
    </xf>
    <xf numFmtId="0" fontId="8" fillId="2" borderId="1" xfId="0" applyFont="1" applyFill="1" applyBorder="1" applyAlignment="1">
      <alignment horizontal="left" vertical="top" wrapText="1"/>
    </xf>
    <xf numFmtId="0" fontId="6" fillId="0" borderId="1" xfId="0" applyFont="1" applyFill="1" applyBorder="1" applyAlignment="1">
      <alignment horizontal="center" vertical="center" wrapText="1"/>
    </xf>
    <xf numFmtId="0" fontId="6" fillId="0" borderId="1" xfId="0" applyFont="1" applyBorder="1" applyAlignment="1">
      <alignment horizontal="justify" vertical="center"/>
    </xf>
    <xf numFmtId="0" fontId="6" fillId="0" borderId="1" xfId="0" applyFont="1" applyBorder="1" applyAlignment="1">
      <alignment horizontal="justify" vertical="center" wrapText="1"/>
    </xf>
    <xf numFmtId="0" fontId="49" fillId="2" borderId="1" xfId="0" applyFont="1" applyFill="1" applyBorder="1" applyAlignment="1">
      <alignment vertical="top"/>
    </xf>
    <xf numFmtId="0" fontId="12" fillId="2" borderId="0" xfId="0" applyFont="1" applyFill="1" applyAlignment="1">
      <alignment vertical="top" wrapText="1"/>
    </xf>
    <xf numFmtId="0" fontId="51" fillId="3" borderId="0"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6" fillId="2" borderId="2" xfId="0" applyFont="1" applyFill="1" applyBorder="1" applyAlignment="1">
      <alignment vertical="center" wrapText="1"/>
    </xf>
    <xf numFmtId="0" fontId="14" fillId="2" borderId="28" xfId="0" applyFont="1" applyFill="1" applyBorder="1" applyAlignment="1">
      <alignment horizontal="center" vertical="center" wrapText="1"/>
    </xf>
    <xf numFmtId="0" fontId="55" fillId="0" borderId="11" xfId="0" applyFont="1" applyFill="1" applyBorder="1" applyAlignment="1">
      <alignment horizontal="center" vertical="center" wrapText="1"/>
    </xf>
    <xf numFmtId="15" fontId="55" fillId="0" borderId="11" xfId="0" applyNumberFormat="1" applyFont="1" applyFill="1" applyBorder="1" applyAlignment="1">
      <alignment horizontal="center" vertical="center"/>
    </xf>
    <xf numFmtId="15" fontId="0" fillId="0" borderId="11" xfId="0" applyNumberFormat="1" applyFont="1" applyFill="1" applyBorder="1" applyAlignment="1">
      <alignment horizontal="center" vertical="center"/>
    </xf>
    <xf numFmtId="1" fontId="55" fillId="0" borderId="11" xfId="0" applyNumberFormat="1" applyFont="1" applyFill="1" applyBorder="1" applyAlignment="1">
      <alignment horizontal="center" vertical="center"/>
    </xf>
    <xf numFmtId="9" fontId="55" fillId="0" borderId="11" xfId="0" applyNumberFormat="1" applyFont="1" applyFill="1" applyBorder="1" applyAlignment="1">
      <alignment horizontal="center" vertical="center"/>
    </xf>
    <xf numFmtId="0" fontId="0" fillId="10" borderId="11" xfId="0" applyNumberFormat="1" applyFill="1" applyBorder="1" applyAlignment="1">
      <alignment vertical="top" wrapText="1"/>
    </xf>
    <xf numFmtId="0" fontId="0" fillId="10" borderId="11" xfId="0" applyFont="1" applyFill="1" applyBorder="1" applyAlignment="1">
      <alignment horizontal="left" vertical="center"/>
    </xf>
    <xf numFmtId="165" fontId="0" fillId="10" borderId="11" xfId="0" applyNumberFormat="1" applyFont="1" applyFill="1" applyBorder="1" applyAlignment="1">
      <alignment horizontal="center" vertical="center"/>
    </xf>
    <xf numFmtId="41" fontId="0" fillId="10" borderId="39" xfId="0" applyNumberFormat="1" applyFont="1" applyFill="1" applyBorder="1" applyAlignment="1">
      <alignment horizontal="center" vertical="center"/>
    </xf>
    <xf numFmtId="1" fontId="55" fillId="10" borderId="11" xfId="0" applyNumberFormat="1" applyFont="1" applyFill="1" applyBorder="1" applyAlignment="1">
      <alignment horizontal="center" vertical="center" wrapText="1"/>
    </xf>
    <xf numFmtId="0" fontId="0" fillId="10" borderId="39" xfId="0" applyFill="1" applyBorder="1" applyAlignment="1">
      <alignment horizontal="justify" vertical="center"/>
    </xf>
    <xf numFmtId="0" fontId="0" fillId="10" borderId="11" xfId="0" applyFill="1" applyBorder="1" applyAlignment="1">
      <alignment horizontal="justify" vertical="center"/>
    </xf>
    <xf numFmtId="15" fontId="8" fillId="10" borderId="11" xfId="0" applyNumberFormat="1" applyFont="1" applyFill="1" applyBorder="1" applyAlignment="1">
      <alignment horizontal="center" vertical="center" wrapText="1"/>
    </xf>
    <xf numFmtId="41" fontId="8" fillId="10" borderId="11" xfId="0" applyNumberFormat="1" applyFont="1" applyFill="1" applyBorder="1" applyAlignment="1">
      <alignment horizontal="center" vertical="center" wrapText="1"/>
    </xf>
    <xf numFmtId="1" fontId="28" fillId="10" borderId="11" xfId="0" applyNumberFormat="1" applyFont="1" applyFill="1" applyBorder="1" applyAlignment="1">
      <alignment horizontal="center" vertical="center"/>
    </xf>
    <xf numFmtId="4" fontId="28" fillId="10" borderId="11" xfId="0" applyNumberFormat="1" applyFont="1" applyFill="1" applyBorder="1" applyAlignment="1">
      <alignment horizontal="center" vertical="center" wrapText="1"/>
    </xf>
    <xf numFmtId="0" fontId="10" fillId="11" borderId="39" xfId="0" applyFont="1" applyFill="1" applyBorder="1" applyAlignment="1">
      <alignment vertical="top" wrapText="1"/>
    </xf>
    <xf numFmtId="0" fontId="6" fillId="10" borderId="11" xfId="0" applyFont="1" applyFill="1" applyBorder="1"/>
    <xf numFmtId="0" fontId="0" fillId="11" borderId="11" xfId="0" applyFill="1" applyBorder="1" applyAlignment="1">
      <alignment horizontal="justify" vertical="center" wrapText="1"/>
    </xf>
    <xf numFmtId="0" fontId="6" fillId="2" borderId="11" xfId="0" applyFont="1" applyFill="1" applyBorder="1"/>
    <xf numFmtId="0" fontId="14" fillId="10" borderId="39" xfId="0" applyFont="1" applyFill="1" applyBorder="1" applyAlignment="1">
      <alignment vertical="top" wrapText="1"/>
    </xf>
    <xf numFmtId="0" fontId="6" fillId="10" borderId="39" xfId="0" applyFont="1" applyFill="1" applyBorder="1"/>
    <xf numFmtId="0" fontId="6" fillId="11" borderId="11" xfId="0" applyFont="1" applyFill="1" applyBorder="1"/>
    <xf numFmtId="0" fontId="10" fillId="10" borderId="39" xfId="0" applyFont="1" applyFill="1" applyBorder="1" applyAlignment="1">
      <alignment vertical="top" wrapText="1"/>
    </xf>
    <xf numFmtId="0" fontId="8" fillId="11" borderId="11" xfId="0" applyFont="1" applyFill="1" applyBorder="1" applyAlignment="1">
      <alignment horizontal="center" vertical="center" wrapText="1"/>
    </xf>
    <xf numFmtId="0" fontId="14" fillId="2" borderId="21" xfId="0" applyFont="1" applyFill="1" applyBorder="1" applyAlignment="1">
      <alignment horizontal="center" vertical="center" wrapText="1"/>
    </xf>
    <xf numFmtId="0" fontId="14" fillId="2" borderId="8" xfId="0" applyFont="1" applyFill="1" applyBorder="1" applyAlignment="1">
      <alignment horizontal="center" vertical="center" wrapText="1"/>
    </xf>
    <xf numFmtId="0" fontId="14" fillId="2" borderId="9" xfId="0" applyFont="1" applyFill="1" applyBorder="1" applyAlignment="1">
      <alignment horizontal="center" vertical="center" wrapText="1"/>
    </xf>
    <xf numFmtId="0" fontId="14" fillId="2" borderId="23" xfId="0" applyFont="1" applyFill="1" applyBorder="1" applyAlignment="1">
      <alignment horizontal="center" vertical="center" wrapText="1"/>
    </xf>
    <xf numFmtId="0" fontId="13" fillId="2" borderId="8" xfId="0" applyFont="1" applyFill="1" applyBorder="1" applyAlignment="1">
      <alignment horizontal="center" vertical="center" wrapText="1"/>
    </xf>
    <xf numFmtId="0" fontId="13" fillId="2" borderId="9" xfId="0" applyFont="1" applyFill="1" applyBorder="1" applyAlignment="1">
      <alignment horizontal="center" vertical="center"/>
    </xf>
    <xf numFmtId="0" fontId="13" fillId="2" borderId="10" xfId="0" applyFont="1" applyFill="1" applyBorder="1" applyAlignment="1">
      <alignment horizontal="center" vertical="center" wrapText="1"/>
    </xf>
    <xf numFmtId="0" fontId="13" fillId="2" borderId="22" xfId="0" applyFont="1" applyFill="1" applyBorder="1" applyAlignment="1">
      <alignment horizontal="center" vertical="center" wrapText="1"/>
    </xf>
    <xf numFmtId="0" fontId="13" fillId="2" borderId="9" xfId="0" applyFont="1" applyFill="1" applyBorder="1" applyAlignment="1">
      <alignment horizontal="center" vertical="center" wrapText="1"/>
    </xf>
    <xf numFmtId="14" fontId="13" fillId="9" borderId="10" xfId="0" applyNumberFormat="1" applyFont="1" applyFill="1" applyBorder="1" applyAlignment="1">
      <alignment horizontal="center" vertical="center" wrapText="1"/>
    </xf>
    <xf numFmtId="14" fontId="9" fillId="9" borderId="15" xfId="0" applyNumberFormat="1" applyFont="1" applyFill="1" applyBorder="1" applyAlignment="1">
      <alignment horizontal="center" vertical="center" wrapText="1"/>
    </xf>
    <xf numFmtId="0" fontId="13" fillId="2" borderId="21" xfId="0" applyFont="1" applyFill="1" applyBorder="1" applyAlignment="1">
      <alignment horizontal="center" vertical="center" wrapText="1"/>
    </xf>
    <xf numFmtId="4" fontId="14" fillId="2" borderId="9" xfId="0" applyNumberFormat="1" applyFont="1" applyFill="1" applyBorder="1" applyAlignment="1">
      <alignment horizontal="center" vertical="center" wrapText="1"/>
    </xf>
    <xf numFmtId="0" fontId="14" fillId="14" borderId="9" xfId="0" applyFont="1" applyFill="1" applyBorder="1" applyAlignment="1">
      <alignment horizontal="center" vertical="center" wrapText="1"/>
    </xf>
    <xf numFmtId="0" fontId="14" fillId="2" borderId="10" xfId="0" applyFont="1" applyFill="1" applyBorder="1" applyAlignment="1">
      <alignment horizontal="center" vertical="center" wrapText="1"/>
    </xf>
    <xf numFmtId="0" fontId="0" fillId="10" borderId="9" xfId="0" applyNumberFormat="1" applyFill="1" applyBorder="1" applyAlignment="1">
      <alignment vertical="center" wrapText="1"/>
    </xf>
    <xf numFmtId="0" fontId="0" fillId="10" borderId="9" xfId="0" applyFont="1" applyFill="1" applyBorder="1" applyAlignment="1">
      <alignment horizontal="left" vertical="center"/>
    </xf>
    <xf numFmtId="0" fontId="0" fillId="10" borderId="9" xfId="0" applyFont="1" applyFill="1" applyBorder="1" applyAlignment="1">
      <alignment horizontal="center" vertical="center"/>
    </xf>
    <xf numFmtId="165" fontId="0" fillId="10" borderId="9" xfId="0" applyNumberFormat="1" applyFont="1" applyFill="1" applyBorder="1" applyAlignment="1">
      <alignment horizontal="center" vertical="center"/>
    </xf>
    <xf numFmtId="41" fontId="0" fillId="10" borderId="23" xfId="0" applyNumberFormat="1" applyFont="1" applyFill="1" applyBorder="1" applyAlignment="1">
      <alignment horizontal="center" vertical="center"/>
    </xf>
    <xf numFmtId="1" fontId="55" fillId="10" borderId="9" xfId="0" applyNumberFormat="1" applyFont="1" applyFill="1" applyBorder="1" applyAlignment="1">
      <alignment horizontal="center" vertical="center" wrapText="1"/>
    </xf>
    <xf numFmtId="0" fontId="51" fillId="10" borderId="23" xfId="0" applyFont="1" applyFill="1" applyBorder="1" applyAlignment="1">
      <alignment vertical="top" wrapText="1"/>
    </xf>
    <xf numFmtId="0" fontId="0" fillId="10" borderId="9" xfId="0" applyFill="1" applyBorder="1" applyAlignment="1">
      <alignment horizontal="left" vertical="center"/>
    </xf>
    <xf numFmtId="0" fontId="0" fillId="11" borderId="9" xfId="0" applyFill="1" applyBorder="1" applyAlignment="1">
      <alignment horizontal="left" vertical="center"/>
    </xf>
    <xf numFmtId="0" fontId="0" fillId="2" borderId="10" xfId="0" applyFont="1" applyFill="1" applyBorder="1"/>
    <xf numFmtId="0" fontId="8" fillId="10" borderId="9" xfId="0" applyFont="1" applyFill="1" applyBorder="1" applyAlignment="1">
      <alignment horizontal="left" vertical="center" wrapText="1"/>
    </xf>
    <xf numFmtId="0" fontId="8" fillId="10" borderId="9" xfId="0" applyFont="1" applyFill="1" applyBorder="1" applyAlignment="1">
      <alignment horizontal="center" vertical="center" wrapText="1"/>
    </xf>
    <xf numFmtId="15" fontId="8" fillId="10" borderId="9" xfId="0" applyNumberFormat="1" applyFont="1" applyFill="1" applyBorder="1" applyAlignment="1">
      <alignment horizontal="center" vertical="center" wrapText="1"/>
    </xf>
    <xf numFmtId="41" fontId="8" fillId="10" borderId="9" xfId="0" applyNumberFormat="1" applyFont="1" applyFill="1" applyBorder="1" applyAlignment="1">
      <alignment horizontal="center" vertical="center" wrapText="1"/>
    </xf>
    <xf numFmtId="1" fontId="28" fillId="10" borderId="9" xfId="0" applyNumberFormat="1" applyFont="1" applyFill="1" applyBorder="1" applyAlignment="1">
      <alignment horizontal="center" vertical="center"/>
    </xf>
    <xf numFmtId="0" fontId="14" fillId="10" borderId="23" xfId="0" applyFont="1" applyFill="1" applyBorder="1" applyAlignment="1">
      <alignment vertical="top" wrapText="1"/>
    </xf>
    <xf numFmtId="0" fontId="6" fillId="10" borderId="23" xfId="0" applyFont="1" applyFill="1" applyBorder="1"/>
    <xf numFmtId="0" fontId="6" fillId="10" borderId="9" xfId="0" applyFont="1" applyFill="1" applyBorder="1"/>
    <xf numFmtId="0" fontId="6" fillId="11" borderId="9" xfId="0" applyFont="1" applyFill="1" applyBorder="1"/>
    <xf numFmtId="0" fontId="6" fillId="2" borderId="10" xfId="0" applyFont="1" applyFill="1" applyBorder="1"/>
    <xf numFmtId="0" fontId="0" fillId="10" borderId="9" xfId="0" applyFill="1" applyBorder="1" applyAlignment="1">
      <alignment horizontal="left" vertical="center" wrapText="1"/>
    </xf>
    <xf numFmtId="0" fontId="0" fillId="10" borderId="9" xfId="0" applyFill="1" applyBorder="1" applyAlignment="1">
      <alignment horizontal="center" vertical="center" wrapText="1"/>
    </xf>
    <xf numFmtId="14" fontId="6" fillId="10" borderId="9" xfId="0" applyNumberFormat="1" applyFont="1" applyFill="1" applyBorder="1" applyAlignment="1">
      <alignment horizontal="center" vertical="center" wrapText="1"/>
    </xf>
    <xf numFmtId="41" fontId="6" fillId="10" borderId="9" xfId="0" applyNumberFormat="1" applyFont="1" applyFill="1" applyBorder="1" applyAlignment="1">
      <alignment horizontal="center" vertical="center" wrapText="1"/>
    </xf>
    <xf numFmtId="0" fontId="10" fillId="10" borderId="23" xfId="0" applyFont="1" applyFill="1" applyBorder="1" applyAlignment="1">
      <alignment vertical="top" wrapText="1"/>
    </xf>
    <xf numFmtId="0" fontId="0" fillId="10" borderId="9" xfId="0" applyFill="1" applyBorder="1" applyAlignment="1">
      <alignment horizontal="justify" vertical="center"/>
    </xf>
    <xf numFmtId="0" fontId="0" fillId="11" borderId="9" xfId="0" applyFill="1" applyBorder="1" applyAlignment="1">
      <alignment horizontal="justify" vertical="center" wrapText="1"/>
    </xf>
    <xf numFmtId="0" fontId="0" fillId="11" borderId="10" xfId="0" applyFill="1" applyBorder="1" applyAlignment="1">
      <alignment horizontal="justify" vertical="center"/>
    </xf>
    <xf numFmtId="0" fontId="59" fillId="11" borderId="9" xfId="0" applyFont="1" applyFill="1" applyBorder="1"/>
    <xf numFmtId="1" fontId="22" fillId="0" borderId="1" xfId="0" applyNumberFormat="1" applyFont="1" applyFill="1" applyBorder="1" applyAlignment="1">
      <alignment horizontal="center" vertical="center"/>
    </xf>
    <xf numFmtId="0" fontId="55" fillId="0" borderId="1" xfId="0" applyFont="1" applyFill="1" applyBorder="1" applyAlignment="1">
      <alignment horizontal="center" vertical="center" wrapText="1"/>
    </xf>
    <xf numFmtId="0" fontId="51" fillId="0" borderId="1" xfId="0" applyFont="1" applyFill="1" applyBorder="1" applyAlignment="1">
      <alignment horizontal="center" vertical="center" wrapText="1"/>
    </xf>
    <xf numFmtId="0" fontId="55" fillId="0" borderId="1" xfId="0" applyNumberFormat="1" applyFont="1" applyFill="1" applyBorder="1" applyAlignment="1">
      <alignment horizontal="center" vertical="center" wrapText="1"/>
    </xf>
    <xf numFmtId="0" fontId="55" fillId="0" borderId="11" xfId="0" applyFont="1" applyFill="1" applyBorder="1" applyAlignment="1">
      <alignment horizontal="center" vertical="center" wrapText="1"/>
    </xf>
    <xf numFmtId="0" fontId="55" fillId="0" borderId="11" xfId="0" applyNumberFormat="1" applyFont="1" applyFill="1" applyBorder="1" applyAlignment="1">
      <alignment vertical="center" wrapText="1"/>
    </xf>
    <xf numFmtId="0" fontId="55" fillId="0" borderId="1" xfId="0" applyNumberFormat="1" applyFont="1" applyFill="1" applyBorder="1" applyAlignment="1">
      <alignment vertical="center" wrapText="1"/>
    </xf>
    <xf numFmtId="0" fontId="49" fillId="2" borderId="1" xfId="0" applyFont="1" applyFill="1" applyBorder="1" applyAlignment="1">
      <alignment vertical="top"/>
    </xf>
    <xf numFmtId="0" fontId="12" fillId="2" borderId="0" xfId="0" applyFont="1" applyFill="1" applyAlignment="1">
      <alignment vertical="top" wrapText="1"/>
    </xf>
    <xf numFmtId="0" fontId="14" fillId="2" borderId="9" xfId="0" applyFont="1" applyFill="1" applyBorder="1" applyAlignment="1">
      <alignment horizontal="center" vertical="center" wrapText="1"/>
    </xf>
    <xf numFmtId="0" fontId="13" fillId="2" borderId="0" xfId="0" applyFont="1" applyFill="1" applyBorder="1" applyAlignment="1">
      <alignment horizontal="center" vertical="center"/>
    </xf>
    <xf numFmtId="0" fontId="8" fillId="2" borderId="0" xfId="0" applyFont="1" applyFill="1"/>
    <xf numFmtId="164" fontId="51" fillId="2" borderId="0" xfId="0" applyNumberFormat="1" applyFont="1" applyFill="1" applyBorder="1" applyAlignment="1">
      <alignment horizontal="left" vertical="center" wrapText="1"/>
    </xf>
    <xf numFmtId="0" fontId="35" fillId="3" borderId="0" xfId="0" applyFont="1" applyFill="1" applyBorder="1" applyAlignment="1">
      <alignment horizontal="center" vertical="center" wrapText="1"/>
    </xf>
    <xf numFmtId="0" fontId="35" fillId="3" borderId="0" xfId="0" applyFont="1" applyFill="1" applyBorder="1" applyAlignment="1">
      <alignment horizontal="center" vertical="center"/>
    </xf>
    <xf numFmtId="14" fontId="35" fillId="3" borderId="0" xfId="0" applyNumberFormat="1" applyFont="1" applyFill="1" applyBorder="1" applyAlignment="1">
      <alignment horizontal="center" vertical="center" wrapText="1"/>
    </xf>
    <xf numFmtId="14" fontId="38" fillId="3" borderId="0" xfId="0" applyNumberFormat="1" applyFont="1" applyFill="1" applyBorder="1" applyAlignment="1">
      <alignment horizontal="center" vertical="center" wrapText="1"/>
    </xf>
    <xf numFmtId="2" fontId="51" fillId="3" borderId="0" xfId="0" applyNumberFormat="1" applyFont="1" applyFill="1" applyBorder="1" applyAlignment="1">
      <alignment horizontal="center" vertical="center" wrapText="1"/>
    </xf>
    <xf numFmtId="0" fontId="7" fillId="16" borderId="4" xfId="0" applyFont="1" applyFill="1" applyBorder="1" applyAlignment="1">
      <alignment horizontal="center" vertical="center"/>
    </xf>
    <xf numFmtId="0" fontId="7" fillId="16" borderId="1" xfId="0" applyFont="1" applyFill="1" applyBorder="1" applyAlignment="1">
      <alignment horizontal="center" vertical="center"/>
    </xf>
    <xf numFmtId="0" fontId="6" fillId="16" borderId="1" xfId="1" applyFont="1" applyFill="1" applyBorder="1" applyAlignment="1" applyProtection="1">
      <alignment horizontal="justify" vertical="top" wrapText="1"/>
    </xf>
    <xf numFmtId="0" fontId="6" fillId="16" borderId="1" xfId="0" applyFont="1" applyFill="1" applyBorder="1" applyAlignment="1">
      <alignment horizontal="justify"/>
    </xf>
    <xf numFmtId="0" fontId="6" fillId="16" borderId="1" xfId="0" applyFont="1" applyFill="1" applyBorder="1" applyAlignment="1">
      <alignment vertical="top" wrapText="1"/>
    </xf>
    <xf numFmtId="0" fontId="6" fillId="16" borderId="1" xfId="0" applyFont="1" applyFill="1" applyBorder="1" applyAlignment="1">
      <alignment horizontal="center" vertical="center" wrapText="1"/>
    </xf>
    <xf numFmtId="0" fontId="52" fillId="16" borderId="1" xfId="0" applyFont="1" applyFill="1" applyBorder="1" applyAlignment="1">
      <alignment vertical="top" wrapText="1"/>
    </xf>
    <xf numFmtId="0" fontId="8" fillId="16" borderId="1" xfId="0" applyFont="1" applyFill="1" applyBorder="1" applyAlignment="1">
      <alignment vertical="top" wrapText="1"/>
    </xf>
    <xf numFmtId="14" fontId="6" fillId="16" borderId="1" xfId="0" applyNumberFormat="1" applyFont="1" applyFill="1" applyBorder="1" applyAlignment="1">
      <alignment vertical="top"/>
    </xf>
    <xf numFmtId="0" fontId="6" fillId="16" borderId="1" xfId="0" applyFont="1" applyFill="1" applyBorder="1" applyAlignment="1">
      <alignment vertical="top"/>
    </xf>
    <xf numFmtId="0" fontId="52" fillId="16" borderId="1" xfId="0" applyFont="1" applyFill="1" applyBorder="1" applyAlignment="1">
      <alignment vertical="center" wrapText="1"/>
    </xf>
    <xf numFmtId="0" fontId="52" fillId="16" borderId="1" xfId="0" applyFont="1" applyFill="1" applyBorder="1" applyAlignment="1">
      <alignment horizontal="center" vertical="center" wrapText="1"/>
    </xf>
    <xf numFmtId="14" fontId="53" fillId="16" borderId="1" xfId="0" applyNumberFormat="1" applyFont="1" applyFill="1" applyBorder="1" applyAlignment="1">
      <alignment horizontal="center" vertical="center"/>
    </xf>
    <xf numFmtId="3" fontId="53" fillId="16" borderId="1" xfId="0" applyNumberFormat="1" applyFont="1" applyFill="1" applyBorder="1" applyAlignment="1">
      <alignment horizontal="center" vertical="center"/>
    </xf>
    <xf numFmtId="0" fontId="61" fillId="16" borderId="4" xfId="0" applyFont="1" applyFill="1" applyBorder="1" applyAlignment="1">
      <alignment horizontal="center" vertical="center"/>
    </xf>
    <xf numFmtId="0" fontId="53" fillId="16" borderId="1" xfId="0" applyFont="1" applyFill="1" applyBorder="1" applyAlignment="1">
      <alignment horizontal="center" vertical="center"/>
    </xf>
    <xf numFmtId="0" fontId="53" fillId="16" borderId="1" xfId="0" applyFont="1" applyFill="1" applyBorder="1" applyAlignment="1">
      <alignment vertical="center" wrapText="1"/>
    </xf>
    <xf numFmtId="0" fontId="53" fillId="16" borderId="1" xfId="0" applyFont="1" applyFill="1" applyBorder="1" applyAlignment="1">
      <alignment horizontal="center" vertical="center" wrapText="1"/>
    </xf>
    <xf numFmtId="14" fontId="52" fillId="16" borderId="1" xfId="0" applyNumberFormat="1" applyFont="1" applyFill="1" applyBorder="1" applyAlignment="1">
      <alignment horizontal="center" vertical="center" wrapText="1"/>
    </xf>
    <xf numFmtId="0" fontId="7" fillId="16" borderId="12" xfId="0" applyFont="1" applyFill="1" applyBorder="1" applyAlignment="1">
      <alignment vertical="center"/>
    </xf>
    <xf numFmtId="0" fontId="7" fillId="16" borderId="2" xfId="0" applyFont="1" applyFill="1" applyBorder="1" applyAlignment="1">
      <alignment vertical="top" wrapText="1"/>
    </xf>
    <xf numFmtId="0" fontId="6" fillId="16" borderId="2" xfId="0" applyFont="1" applyFill="1" applyBorder="1" applyAlignment="1">
      <alignment wrapText="1"/>
    </xf>
    <xf numFmtId="0" fontId="6" fillId="16" borderId="2" xfId="0" applyFont="1" applyFill="1" applyBorder="1" applyAlignment="1">
      <alignment vertical="top" wrapText="1"/>
    </xf>
    <xf numFmtId="0" fontId="6" fillId="16" borderId="6" xfId="0" applyFont="1" applyFill="1" applyBorder="1" applyAlignment="1">
      <alignment vertical="top" wrapText="1"/>
    </xf>
    <xf numFmtId="14" fontId="6" fillId="16" borderId="6" xfId="0" applyNumberFormat="1" applyFont="1" applyFill="1" applyBorder="1" applyAlignment="1">
      <alignment vertical="center"/>
    </xf>
    <xf numFmtId="1" fontId="6" fillId="16" borderId="1" xfId="0" applyNumberFormat="1" applyFont="1" applyFill="1" applyBorder="1" applyAlignment="1">
      <alignment vertical="center"/>
    </xf>
    <xf numFmtId="0" fontId="61" fillId="16" borderId="1" xfId="0" applyFont="1" applyFill="1" applyBorder="1" applyAlignment="1">
      <alignment horizontal="center" vertical="center"/>
    </xf>
    <xf numFmtId="0" fontId="61" fillId="16" borderId="1" xfId="0" applyFont="1" applyFill="1" applyBorder="1" applyAlignment="1">
      <alignment horizontal="left" vertical="top" wrapText="1"/>
    </xf>
    <xf numFmtId="0" fontId="52" fillId="16" borderId="1" xfId="0" applyFont="1" applyFill="1" applyBorder="1" applyAlignment="1">
      <alignment horizontal="justify" vertical="top"/>
    </xf>
    <xf numFmtId="0" fontId="6" fillId="16" borderId="2" xfId="0" applyFont="1" applyFill="1" applyBorder="1" applyAlignment="1">
      <alignment vertical="center" wrapText="1"/>
    </xf>
    <xf numFmtId="0" fontId="53" fillId="16" borderId="17" xfId="0" applyFont="1" applyFill="1" applyBorder="1" applyAlignment="1">
      <alignment vertical="center" wrapText="1"/>
    </xf>
    <xf numFmtId="1" fontId="53" fillId="16" borderId="1" xfId="0" applyNumberFormat="1" applyFont="1" applyFill="1" applyBorder="1" applyAlignment="1">
      <alignment horizontal="center" vertical="center"/>
    </xf>
    <xf numFmtId="0" fontId="7" fillId="16" borderId="2" xfId="0" applyFont="1" applyFill="1" applyBorder="1" applyAlignment="1">
      <alignment horizontal="center" vertical="center"/>
    </xf>
    <xf numFmtId="0" fontId="61" fillId="0" borderId="12" xfId="0" applyFont="1" applyBorder="1" applyAlignment="1">
      <alignment vertical="center"/>
    </xf>
    <xf numFmtId="0" fontId="53" fillId="0" borderId="2" xfId="0" applyFont="1" applyBorder="1" applyAlignment="1">
      <alignment vertical="center" wrapText="1"/>
    </xf>
    <xf numFmtId="0" fontId="52" fillId="0" borderId="2" xfId="0" applyFont="1" applyBorder="1" applyAlignment="1">
      <alignment vertical="center" wrapText="1"/>
    </xf>
    <xf numFmtId="0" fontId="52" fillId="0" borderId="2" xfId="1" applyFont="1" applyBorder="1" applyAlignment="1" applyProtection="1">
      <alignment vertical="center" wrapText="1"/>
    </xf>
    <xf numFmtId="0" fontId="11" fillId="0" borderId="1" xfId="0" applyFont="1" applyFill="1" applyBorder="1" applyAlignment="1">
      <alignment horizontal="left" vertical="center" wrapText="1"/>
    </xf>
    <xf numFmtId="0" fontId="10" fillId="0" borderId="1" xfId="0" applyFont="1" applyFill="1" applyBorder="1" applyAlignment="1">
      <alignment horizontal="center" vertical="center" wrapText="1"/>
    </xf>
    <xf numFmtId="170" fontId="10" fillId="0" borderId="1" xfId="0" applyNumberFormat="1" applyFont="1" applyFill="1" applyBorder="1" applyAlignment="1">
      <alignment horizontal="center" vertical="center" wrapText="1"/>
    </xf>
    <xf numFmtId="1" fontId="14" fillId="0" borderId="1" xfId="0" applyNumberFormat="1" applyFont="1" applyFill="1" applyBorder="1" applyAlignment="1">
      <alignment horizontal="center" vertical="center" wrapText="1"/>
    </xf>
    <xf numFmtId="0" fontId="6" fillId="0" borderId="2" xfId="0" applyFont="1" applyBorder="1" applyAlignment="1">
      <alignment vertical="center" wrapText="1"/>
    </xf>
    <xf numFmtId="0" fontId="10" fillId="0" borderId="2" xfId="0" applyFont="1" applyFill="1" applyBorder="1" applyAlignment="1">
      <alignment vertical="center" wrapText="1"/>
    </xf>
    <xf numFmtId="9" fontId="10" fillId="0" borderId="1" xfId="0" applyNumberFormat="1" applyFont="1" applyFill="1" applyBorder="1" applyAlignment="1">
      <alignment horizontal="center" vertical="center" wrapText="1"/>
    </xf>
    <xf numFmtId="0" fontId="6" fillId="0" borderId="11" xfId="0" applyFont="1" applyBorder="1" applyAlignment="1">
      <alignment vertical="center" wrapText="1"/>
    </xf>
    <xf numFmtId="0" fontId="11" fillId="0" borderId="2" xfId="0" applyFont="1" applyFill="1" applyBorder="1" applyAlignment="1">
      <alignment vertical="center" wrapText="1"/>
    </xf>
    <xf numFmtId="0" fontId="53" fillId="0" borderId="1" xfId="0" applyFont="1" applyBorder="1" applyAlignment="1">
      <alignment vertical="center" wrapText="1"/>
    </xf>
    <xf numFmtId="0" fontId="52" fillId="0" borderId="1" xfId="0" applyFont="1" applyBorder="1" applyAlignment="1">
      <alignment vertical="center" wrapText="1"/>
    </xf>
    <xf numFmtId="0" fontId="52" fillId="0" borderId="1" xfId="1" applyFont="1" applyBorder="1" applyAlignment="1" applyProtection="1">
      <alignment vertical="center" wrapText="1"/>
    </xf>
    <xf numFmtId="0" fontId="10" fillId="0" borderId="6" xfId="0" applyFont="1" applyFill="1" applyBorder="1" applyAlignment="1">
      <alignment horizontal="center" vertical="center" wrapText="1"/>
    </xf>
    <xf numFmtId="170" fontId="10" fillId="0" borderId="6" xfId="0" applyNumberFormat="1" applyFont="1" applyFill="1" applyBorder="1" applyAlignment="1">
      <alignment horizontal="center" vertical="center" wrapText="1"/>
    </xf>
    <xf numFmtId="1" fontId="14" fillId="0" borderId="6" xfId="0" applyNumberFormat="1" applyFont="1" applyFill="1" applyBorder="1" applyAlignment="1">
      <alignment horizontal="center" vertical="center" wrapText="1"/>
    </xf>
    <xf numFmtId="0" fontId="53" fillId="0" borderId="62" xfId="0" applyFont="1" applyFill="1" applyBorder="1" applyAlignment="1">
      <alignment vertical="center" wrapText="1"/>
    </xf>
    <xf numFmtId="9" fontId="55" fillId="17" borderId="1" xfId="0" applyNumberFormat="1" applyFont="1" applyFill="1" applyBorder="1" applyAlignment="1">
      <alignment horizontal="center" vertical="center"/>
    </xf>
    <xf numFmtId="0" fontId="10" fillId="18" borderId="1" xfId="0" applyNumberFormat="1" applyFont="1" applyFill="1" applyBorder="1" applyAlignment="1">
      <alignment vertical="top" wrapText="1"/>
    </xf>
    <xf numFmtId="2" fontId="28" fillId="10" borderId="1" xfId="0" applyNumberFormat="1" applyFont="1" applyFill="1" applyBorder="1" applyAlignment="1">
      <alignment horizontal="center" vertical="center"/>
    </xf>
    <xf numFmtId="14" fontId="6" fillId="18" borderId="1" xfId="0" applyNumberFormat="1" applyFont="1" applyFill="1" applyBorder="1" applyAlignment="1">
      <alignment vertical="center"/>
    </xf>
    <xf numFmtId="167" fontId="6" fillId="18" borderId="7" xfId="2" applyNumberFormat="1" applyFont="1" applyFill="1" applyBorder="1" applyAlignment="1">
      <alignment horizontal="center" vertical="center"/>
    </xf>
    <xf numFmtId="14" fontId="6" fillId="18" borderId="6" xfId="0" applyNumberFormat="1" applyFont="1" applyFill="1" applyBorder="1" applyAlignment="1">
      <alignment vertical="center"/>
    </xf>
    <xf numFmtId="1" fontId="28" fillId="18" borderId="1" xfId="0" applyNumberFormat="1" applyFont="1" applyFill="1" applyBorder="1" applyAlignment="1">
      <alignment horizontal="center" vertical="center"/>
    </xf>
    <xf numFmtId="0" fontId="10" fillId="0" borderId="11" xfId="0" applyFont="1" applyFill="1" applyBorder="1" applyAlignment="1">
      <alignment horizontal="justify" vertical="center" wrapText="1"/>
    </xf>
    <xf numFmtId="0" fontId="10" fillId="10" borderId="11" xfId="0" applyFont="1" applyFill="1" applyBorder="1" applyAlignment="1">
      <alignment horizontal="justify" vertical="center" wrapText="1"/>
    </xf>
    <xf numFmtId="0" fontId="14" fillId="10" borderId="11" xfId="0" applyFont="1" applyFill="1" applyBorder="1" applyAlignment="1">
      <alignment horizontal="center" vertical="center" wrapText="1"/>
    </xf>
    <xf numFmtId="0" fontId="14" fillId="10" borderId="1" xfId="0" applyFont="1" applyFill="1" applyBorder="1" applyAlignment="1">
      <alignment horizontal="center" vertical="center" wrapText="1"/>
    </xf>
    <xf numFmtId="14" fontId="10" fillId="20" borderId="11" xfId="0" applyNumberFormat="1" applyFont="1" applyFill="1" applyBorder="1" applyAlignment="1">
      <alignment horizontal="center" vertical="center" wrapText="1"/>
    </xf>
    <xf numFmtId="14" fontId="6" fillId="20" borderId="11" xfId="0" applyNumberFormat="1" applyFont="1" applyFill="1" applyBorder="1" applyAlignment="1">
      <alignment horizontal="center" vertical="center" wrapText="1"/>
    </xf>
    <xf numFmtId="0" fontId="6" fillId="10" borderId="11" xfId="0" applyFont="1" applyFill="1" applyBorder="1" applyAlignment="1">
      <alignment horizontal="justify" vertical="center" wrapText="1"/>
    </xf>
    <xf numFmtId="43" fontId="22" fillId="2" borderId="0" xfId="0" applyNumberFormat="1" applyFont="1" applyFill="1"/>
    <xf numFmtId="43" fontId="3" fillId="2" borderId="0" xfId="0" applyNumberFormat="1" applyFont="1" applyFill="1"/>
    <xf numFmtId="43" fontId="14" fillId="2" borderId="9" xfId="0" applyNumberFormat="1" applyFont="1" applyFill="1" applyBorder="1" applyAlignment="1">
      <alignment horizontal="center" vertical="center" wrapText="1"/>
    </xf>
    <xf numFmtId="43" fontId="55" fillId="0" borderId="11" xfId="0" applyNumberFormat="1" applyFont="1" applyFill="1" applyBorder="1" applyAlignment="1">
      <alignment horizontal="center" vertical="center"/>
    </xf>
    <xf numFmtId="43" fontId="55" fillId="0" borderId="1" xfId="0" applyNumberFormat="1" applyFont="1" applyFill="1" applyBorder="1" applyAlignment="1">
      <alignment horizontal="center" vertical="center"/>
    </xf>
    <xf numFmtId="43" fontId="55" fillId="0" borderId="1" xfId="0" applyNumberFormat="1" applyFont="1" applyFill="1" applyBorder="1" applyAlignment="1">
      <alignment horizontal="center" vertical="center" wrapText="1"/>
    </xf>
    <xf numFmtId="43" fontId="40" fillId="13" borderId="6" xfId="0" applyNumberFormat="1" applyFont="1" applyFill="1" applyBorder="1" applyAlignment="1">
      <alignment horizontal="center" vertical="center"/>
    </xf>
    <xf numFmtId="43" fontId="40" fillId="13" borderId="9" xfId="0" applyNumberFormat="1" applyFont="1" applyFill="1" applyBorder="1" applyAlignment="1">
      <alignment horizontal="center" vertical="center"/>
    </xf>
    <xf numFmtId="43" fontId="40" fillId="13" borderId="29" xfId="0" applyNumberFormat="1" applyFont="1" applyFill="1" applyBorder="1" applyAlignment="1">
      <alignment horizontal="center" vertical="center"/>
    </xf>
    <xf numFmtId="43" fontId="40" fillId="18" borderId="6" xfId="0" applyNumberFormat="1" applyFont="1" applyFill="1" applyBorder="1" applyAlignment="1">
      <alignment horizontal="center" vertical="center"/>
    </xf>
    <xf numFmtId="43" fontId="0" fillId="2" borderId="0" xfId="0" applyNumberFormat="1" applyFill="1"/>
    <xf numFmtId="0" fontId="53" fillId="0" borderId="62" xfId="0" applyFont="1" applyBorder="1" applyAlignment="1">
      <alignment vertical="center" wrapText="1"/>
    </xf>
    <xf numFmtId="1" fontId="55" fillId="10" borderId="2" xfId="0" applyNumberFormat="1" applyFont="1" applyFill="1" applyBorder="1" applyAlignment="1">
      <alignment horizontal="center" vertical="center" wrapText="1"/>
    </xf>
    <xf numFmtId="0" fontId="51" fillId="3" borderId="9" xfId="0" applyFont="1" applyFill="1" applyBorder="1" applyAlignment="1">
      <alignment horizontal="center" vertical="center" wrapText="1"/>
    </xf>
    <xf numFmtId="0" fontId="51" fillId="3" borderId="23" xfId="0" applyFont="1" applyFill="1" applyBorder="1" applyAlignment="1">
      <alignment horizontal="center" vertical="center" wrapText="1"/>
    </xf>
    <xf numFmtId="0" fontId="35" fillId="3" borderId="22" xfId="0" applyFont="1" applyFill="1" applyBorder="1" applyAlignment="1">
      <alignment horizontal="center" vertical="center" wrapText="1"/>
    </xf>
    <xf numFmtId="0" fontId="35" fillId="3" borderId="9" xfId="0" applyFont="1" applyFill="1" applyBorder="1" applyAlignment="1">
      <alignment horizontal="center" vertical="center"/>
    </xf>
    <xf numFmtId="0" fontId="35" fillId="3" borderId="23" xfId="0" applyFont="1" applyFill="1" applyBorder="1" applyAlignment="1">
      <alignment horizontal="center" vertical="center" wrapText="1"/>
    </xf>
    <xf numFmtId="0" fontId="35" fillId="3" borderId="9" xfId="0" applyFont="1" applyFill="1" applyBorder="1" applyAlignment="1">
      <alignment horizontal="center" vertical="center" wrapText="1"/>
    </xf>
    <xf numFmtId="14" fontId="35" fillId="3" borderId="23" xfId="0" applyNumberFormat="1" applyFont="1" applyFill="1" applyBorder="1" applyAlignment="1">
      <alignment horizontal="center" vertical="center" wrapText="1"/>
    </xf>
    <xf numFmtId="14" fontId="38" fillId="3" borderId="60" xfId="0" applyNumberFormat="1" applyFont="1" applyFill="1" applyBorder="1" applyAlignment="1">
      <alignment horizontal="center" vertical="center" wrapText="1"/>
    </xf>
    <xf numFmtId="0" fontId="35" fillId="3" borderId="60" xfId="0" applyFont="1" applyFill="1" applyBorder="1" applyAlignment="1">
      <alignment horizontal="center" vertical="center" wrapText="1"/>
    </xf>
    <xf numFmtId="4" fontId="51" fillId="3" borderId="9" xfId="0" applyNumberFormat="1" applyFont="1" applyFill="1" applyBorder="1" applyAlignment="1">
      <alignment horizontal="center" vertical="center" wrapText="1"/>
    </xf>
    <xf numFmtId="43" fontId="51" fillId="3" borderId="9" xfId="0" applyNumberFormat="1" applyFont="1" applyFill="1" applyBorder="1" applyAlignment="1">
      <alignment horizontal="center" vertical="center" wrapText="1"/>
    </xf>
    <xf numFmtId="2" fontId="51" fillId="3" borderId="9" xfId="0" applyNumberFormat="1" applyFont="1" applyFill="1" applyBorder="1" applyAlignment="1">
      <alignment horizontal="center" vertical="center" wrapText="1"/>
    </xf>
    <xf numFmtId="0" fontId="0" fillId="2" borderId="42" xfId="0" applyFill="1" applyBorder="1"/>
    <xf numFmtId="0" fontId="53" fillId="0" borderId="1" xfId="0" applyFont="1" applyFill="1" applyBorder="1" applyAlignment="1">
      <alignment horizontal="center" vertical="center" wrapText="1"/>
    </xf>
    <xf numFmtId="9" fontId="53" fillId="0" borderId="1" xfId="3" applyFont="1" applyFill="1" applyBorder="1" applyAlignment="1">
      <alignment horizontal="center" vertical="center" wrapText="1"/>
    </xf>
    <xf numFmtId="0" fontId="0" fillId="0" borderId="1" xfId="0" applyBorder="1" applyAlignment="1">
      <alignment horizontal="center" vertical="center"/>
    </xf>
    <xf numFmtId="0" fontId="0" fillId="0" borderId="6" xfId="0" applyBorder="1" applyAlignment="1">
      <alignment horizontal="center" vertical="center"/>
    </xf>
    <xf numFmtId="2" fontId="14" fillId="0" borderId="1" xfId="0" applyNumberFormat="1" applyFont="1" applyFill="1" applyBorder="1" applyAlignment="1">
      <alignment horizontal="center" vertical="center" wrapText="1"/>
    </xf>
    <xf numFmtId="0" fontId="10" fillId="18" borderId="1" xfId="0" applyFont="1" applyFill="1" applyBorder="1" applyAlignment="1">
      <alignment vertical="top" wrapText="1"/>
    </xf>
    <xf numFmtId="0" fontId="55" fillId="18" borderId="1" xfId="0" applyFont="1" applyFill="1" applyBorder="1" applyAlignment="1">
      <alignment horizontal="justify" vertical="center" wrapText="1"/>
    </xf>
    <xf numFmtId="0" fontId="11" fillId="18" borderId="1" xfId="0" applyFont="1" applyFill="1" applyBorder="1" applyAlignment="1">
      <alignment vertical="top" wrapText="1"/>
    </xf>
    <xf numFmtId="0" fontId="8" fillId="18" borderId="1" xfId="0" applyFont="1" applyFill="1" applyBorder="1" applyAlignment="1">
      <alignment horizontal="justify" vertical="center" wrapText="1"/>
    </xf>
    <xf numFmtId="0" fontId="11" fillId="18" borderId="1" xfId="0" applyFont="1" applyFill="1" applyBorder="1" applyAlignment="1">
      <alignment horizontal="justify" vertical="center" wrapText="1"/>
    </xf>
    <xf numFmtId="10" fontId="55" fillId="17" borderId="1" xfId="0" applyNumberFormat="1" applyFont="1" applyFill="1" applyBorder="1" applyAlignment="1">
      <alignment horizontal="center" vertical="center"/>
    </xf>
    <xf numFmtId="0" fontId="64" fillId="0" borderId="1" xfId="0" applyFont="1" applyBorder="1" applyAlignment="1">
      <alignment vertical="top" wrapText="1"/>
    </xf>
    <xf numFmtId="0" fontId="65" fillId="0" borderId="21" xfId="0" applyFont="1" applyBorder="1" applyAlignment="1">
      <alignment vertical="center" wrapText="1"/>
    </xf>
    <xf numFmtId="0" fontId="67" fillId="2" borderId="1" xfId="0" applyFont="1" applyFill="1" applyBorder="1" applyAlignment="1">
      <alignment vertical="center" wrapText="1"/>
    </xf>
    <xf numFmtId="0" fontId="12" fillId="2" borderId="7" xfId="0" applyFont="1" applyFill="1" applyBorder="1" applyAlignment="1">
      <alignment vertical="top" wrapText="1"/>
    </xf>
    <xf numFmtId="0" fontId="12" fillId="0" borderId="1" xfId="0" applyFont="1" applyFill="1" applyBorder="1" applyAlignment="1">
      <alignment vertical="center" wrapText="1"/>
    </xf>
    <xf numFmtId="9" fontId="55" fillId="10" borderId="1" xfId="0" applyNumberFormat="1" applyFont="1" applyFill="1" applyBorder="1" applyAlignment="1">
      <alignment horizontal="center" vertical="center"/>
    </xf>
    <xf numFmtId="43" fontId="55" fillId="10" borderId="1" xfId="0" applyNumberFormat="1" applyFont="1" applyFill="1" applyBorder="1" applyAlignment="1">
      <alignment horizontal="center" vertical="center" wrapText="1"/>
    </xf>
    <xf numFmtId="0" fontId="51" fillId="10" borderId="36" xfId="0" applyFont="1" applyFill="1" applyBorder="1" applyAlignment="1">
      <alignment horizontal="center" vertical="center" wrapText="1"/>
    </xf>
    <xf numFmtId="0" fontId="51" fillId="10" borderId="37" xfId="0" applyFont="1" applyFill="1" applyBorder="1" applyAlignment="1">
      <alignment horizontal="center" vertical="center" wrapText="1"/>
    </xf>
    <xf numFmtId="0" fontId="51" fillId="10" borderId="19" xfId="0" applyFont="1" applyFill="1" applyBorder="1" applyAlignment="1">
      <alignment horizontal="center" vertical="center" wrapText="1"/>
    </xf>
    <xf numFmtId="0" fontId="51" fillId="10" borderId="0" xfId="0" applyFont="1" applyFill="1" applyAlignment="1">
      <alignment horizontal="center" vertical="center"/>
    </xf>
    <xf numFmtId="0" fontId="12" fillId="19" borderId="1" xfId="0" applyFont="1" applyFill="1" applyBorder="1" applyAlignment="1">
      <alignment vertical="top" wrapText="1"/>
    </xf>
    <xf numFmtId="0" fontId="68" fillId="19" borderId="1" xfId="0" applyFont="1" applyFill="1" applyBorder="1" applyAlignment="1" applyProtection="1">
      <alignment horizontal="justify" vertical="center" wrapText="1"/>
      <protection locked="0"/>
    </xf>
    <xf numFmtId="9" fontId="55" fillId="10" borderId="2" xfId="0" applyNumberFormat="1" applyFont="1" applyFill="1" applyBorder="1" applyAlignment="1">
      <alignment horizontal="center" vertical="center"/>
    </xf>
    <xf numFmtId="43" fontId="55" fillId="10" borderId="2" xfId="0" applyNumberFormat="1" applyFont="1" applyFill="1" applyBorder="1" applyAlignment="1">
      <alignment horizontal="center" vertical="center" wrapText="1"/>
    </xf>
    <xf numFmtId="0" fontId="12" fillId="10" borderId="47" xfId="0" applyFont="1" applyFill="1" applyBorder="1" applyAlignment="1">
      <alignment vertical="top" wrapText="1"/>
    </xf>
    <xf numFmtId="0" fontId="12" fillId="10" borderId="2" xfId="0" applyFont="1" applyFill="1" applyBorder="1" applyAlignment="1">
      <alignment vertical="center" wrapText="1"/>
    </xf>
    <xf numFmtId="0" fontId="51" fillId="10" borderId="1" xfId="0" applyFont="1" applyFill="1" applyBorder="1" applyAlignment="1">
      <alignment horizontal="center" vertical="center" wrapText="1"/>
    </xf>
    <xf numFmtId="0" fontId="51" fillId="10" borderId="1" xfId="0" applyFont="1" applyFill="1" applyBorder="1" applyAlignment="1">
      <alignment horizontal="center" vertical="center"/>
    </xf>
    <xf numFmtId="0" fontId="12" fillId="2" borderId="1" xfId="0" applyFont="1" applyFill="1" applyBorder="1" applyAlignment="1">
      <alignment vertical="top" wrapText="1"/>
    </xf>
    <xf numFmtId="0" fontId="12" fillId="10" borderId="1" xfId="0" applyFont="1" applyFill="1" applyBorder="1" applyAlignment="1" applyProtection="1">
      <alignment horizontal="justify" vertical="top" wrapText="1" shrinkToFit="1"/>
      <protection locked="0"/>
    </xf>
    <xf numFmtId="0" fontId="12" fillId="10" borderId="7" xfId="0" applyFont="1" applyFill="1" applyBorder="1" applyAlignment="1" applyProtection="1">
      <alignment horizontal="justify" vertical="top" wrapText="1"/>
      <protection locked="0"/>
    </xf>
    <xf numFmtId="0" fontId="12" fillId="10" borderId="1" xfId="0" applyFont="1" applyFill="1" applyBorder="1" applyAlignment="1" applyProtection="1">
      <alignment horizontal="center" vertical="center"/>
      <protection locked="0"/>
    </xf>
    <xf numFmtId="164" fontId="12" fillId="10" borderId="1" xfId="0" applyNumberFormat="1" applyFont="1" applyFill="1" applyBorder="1" applyAlignment="1" applyProtection="1">
      <alignment horizontal="center" vertical="center" wrapText="1"/>
      <protection locked="0"/>
    </xf>
    <xf numFmtId="1" fontId="12" fillId="10" borderId="1" xfId="0" applyNumberFormat="1" applyFont="1" applyFill="1" applyBorder="1" applyAlignment="1">
      <alignment horizontal="center" vertical="center" wrapText="1"/>
    </xf>
    <xf numFmtId="0" fontId="12" fillId="10" borderId="1" xfId="0" applyFont="1" applyFill="1" applyBorder="1" applyAlignment="1">
      <alignment horizontal="center" vertical="center" wrapText="1"/>
    </xf>
    <xf numFmtId="0" fontId="12" fillId="10" borderId="7" xfId="0" applyFont="1" applyFill="1" applyBorder="1" applyAlignment="1" applyProtection="1">
      <alignment horizontal="justify" vertical="top"/>
      <protection locked="0"/>
    </xf>
    <xf numFmtId="2" fontId="12" fillId="10" borderId="1" xfId="0" applyNumberFormat="1" applyFont="1" applyFill="1" applyBorder="1" applyAlignment="1">
      <alignment horizontal="center" vertical="center" wrapText="1"/>
    </xf>
    <xf numFmtId="9" fontId="55" fillId="10" borderId="11" xfId="0" applyNumberFormat="1" applyFont="1" applyFill="1" applyBorder="1" applyAlignment="1">
      <alignment horizontal="center" vertical="center"/>
    </xf>
    <xf numFmtId="43" fontId="55" fillId="10" borderId="11" xfId="0" applyNumberFormat="1" applyFont="1" applyFill="1" applyBorder="1" applyAlignment="1">
      <alignment horizontal="center" vertical="center" wrapText="1"/>
    </xf>
    <xf numFmtId="0" fontId="12" fillId="10" borderId="0" xfId="0" applyFont="1" applyFill="1" applyBorder="1" applyAlignment="1">
      <alignment horizontal="center" vertical="center"/>
    </xf>
    <xf numFmtId="0" fontId="12" fillId="10" borderId="1" xfId="0" applyFont="1" applyFill="1" applyBorder="1" applyAlignment="1" applyProtection="1">
      <alignment horizontal="center" vertical="center" wrapText="1"/>
      <protection locked="0"/>
    </xf>
    <xf numFmtId="0" fontId="12" fillId="10" borderId="1" xfId="0" applyFont="1" applyFill="1" applyBorder="1" applyAlignment="1" applyProtection="1">
      <alignment horizontal="justify" vertical="center" wrapText="1"/>
      <protection locked="0"/>
    </xf>
    <xf numFmtId="0" fontId="12" fillId="10" borderId="1" xfId="0" applyFont="1" applyFill="1" applyBorder="1" applyAlignment="1">
      <alignment horizontal="center" vertical="center"/>
    </xf>
    <xf numFmtId="9" fontId="12" fillId="10" borderId="1" xfId="0" applyNumberFormat="1" applyFont="1" applyFill="1" applyBorder="1" applyAlignment="1" applyProtection="1">
      <alignment horizontal="center" vertical="center"/>
      <protection locked="0"/>
    </xf>
    <xf numFmtId="0" fontId="22" fillId="9" borderId="1" xfId="0" applyFont="1" applyFill="1" applyBorder="1" applyAlignment="1" applyProtection="1">
      <alignment horizontal="justify" vertical="center" wrapText="1"/>
      <protection locked="0"/>
    </xf>
    <xf numFmtId="0" fontId="22" fillId="19" borderId="1" xfId="0" applyFont="1" applyFill="1" applyBorder="1" applyAlignment="1" applyProtection="1">
      <alignment horizontal="justify" vertical="center" wrapText="1"/>
      <protection locked="0"/>
    </xf>
    <xf numFmtId="0" fontId="22" fillId="2" borderId="63" xfId="0" applyFont="1" applyFill="1" applyBorder="1" applyAlignment="1" applyProtection="1">
      <alignment horizontal="justify" vertical="top" wrapText="1"/>
      <protection locked="0"/>
    </xf>
    <xf numFmtId="0" fontId="22" fillId="2" borderId="63" xfId="0" applyFont="1" applyFill="1" applyBorder="1" applyAlignment="1" applyProtection="1">
      <alignment horizontal="justify" vertical="top"/>
      <protection locked="0"/>
    </xf>
    <xf numFmtId="0" fontId="12" fillId="0" borderId="1" xfId="0" applyFont="1" applyFill="1" applyBorder="1" applyAlignment="1">
      <alignment vertical="center"/>
    </xf>
    <xf numFmtId="0" fontId="69" fillId="0" borderId="1" xfId="0" applyFont="1" applyFill="1" applyBorder="1" applyAlignment="1">
      <alignment vertical="center" wrapText="1"/>
    </xf>
    <xf numFmtId="0" fontId="12" fillId="0" borderId="0" xfId="0" applyFont="1" applyFill="1" applyBorder="1" applyAlignment="1">
      <alignment vertical="center"/>
    </xf>
    <xf numFmtId="0" fontId="22" fillId="2" borderId="1" xfId="0" applyFont="1" applyFill="1" applyBorder="1" applyAlignment="1" applyProtection="1">
      <alignment horizontal="justify" vertical="center" wrapText="1"/>
      <protection locked="0"/>
    </xf>
    <xf numFmtId="1" fontId="40" fillId="5" borderId="11" xfId="0" applyNumberFormat="1" applyFont="1" applyFill="1" applyBorder="1" applyAlignment="1">
      <alignment horizontal="center" vertical="center"/>
    </xf>
    <xf numFmtId="0" fontId="33" fillId="2" borderId="1" xfId="0" applyFont="1" applyFill="1" applyBorder="1" applyAlignment="1">
      <alignment vertical="center"/>
    </xf>
    <xf numFmtId="2" fontId="40" fillId="10" borderId="3" xfId="0" applyNumberFormat="1" applyFont="1" applyFill="1" applyBorder="1" applyAlignment="1">
      <alignment horizontal="center" vertical="center"/>
    </xf>
    <xf numFmtId="15" fontId="71" fillId="15" borderId="3" xfId="0" applyNumberFormat="1" applyFont="1" applyFill="1" applyBorder="1" applyAlignment="1">
      <alignment horizontal="center" vertical="center" wrapText="1"/>
    </xf>
    <xf numFmtId="0" fontId="14" fillId="5" borderId="1" xfId="0" applyFont="1" applyFill="1" applyBorder="1" applyAlignment="1">
      <alignment horizontal="left" vertical="center" wrapText="1"/>
    </xf>
    <xf numFmtId="0" fontId="10" fillId="5" borderId="1" xfId="0" applyFont="1" applyFill="1" applyBorder="1" applyAlignment="1">
      <alignment horizontal="left" vertical="center" wrapText="1"/>
    </xf>
    <xf numFmtId="0" fontId="0" fillId="21" borderId="1" xfId="0" applyFill="1" applyBorder="1" applyAlignment="1">
      <alignment horizontal="left" vertical="center"/>
    </xf>
    <xf numFmtId="0" fontId="6" fillId="0" borderId="1" xfId="0" applyFont="1" applyBorder="1" applyAlignment="1">
      <alignment vertical="center" wrapText="1"/>
    </xf>
    <xf numFmtId="0" fontId="53" fillId="0" borderId="1" xfId="0" applyFont="1" applyBorder="1" applyAlignment="1">
      <alignment horizontal="justify" vertical="center" wrapText="1"/>
    </xf>
    <xf numFmtId="0" fontId="53" fillId="2" borderId="2" xfId="0" applyFont="1" applyFill="1" applyBorder="1" applyAlignment="1">
      <alignment horizontal="justify" vertical="center" wrapText="1"/>
    </xf>
    <xf numFmtId="0" fontId="6" fillId="6" borderId="1" xfId="0" applyFont="1" applyFill="1" applyBorder="1" applyAlignment="1">
      <alignment vertical="center"/>
    </xf>
    <xf numFmtId="2" fontId="40" fillId="10" borderId="1" xfId="0" applyNumberFormat="1" applyFont="1" applyFill="1" applyBorder="1" applyAlignment="1">
      <alignment horizontal="center" vertical="center"/>
    </xf>
    <xf numFmtId="0" fontId="0" fillId="0" borderId="1" xfId="0" applyBorder="1" applyAlignment="1">
      <alignment horizontal="justify" vertical="center" wrapText="1"/>
    </xf>
    <xf numFmtId="14" fontId="6" fillId="20" borderId="9" xfId="0" applyNumberFormat="1" applyFont="1" applyFill="1" applyBorder="1" applyAlignment="1">
      <alignment horizontal="center" vertical="center" wrapText="1"/>
    </xf>
    <xf numFmtId="0" fontId="6" fillId="10" borderId="0" xfId="0" applyNumberFormat="1" applyFont="1" applyFill="1" applyAlignment="1">
      <alignment wrapText="1"/>
    </xf>
    <xf numFmtId="0" fontId="64" fillId="10" borderId="1" xfId="0" applyFont="1" applyFill="1" applyBorder="1" applyAlignment="1">
      <alignment vertical="top" wrapText="1"/>
    </xf>
    <xf numFmtId="1" fontId="6" fillId="16" borderId="6" xfId="0" applyNumberFormat="1" applyFont="1" applyFill="1" applyBorder="1" applyAlignment="1">
      <alignment vertical="center"/>
    </xf>
    <xf numFmtId="0" fontId="13" fillId="2" borderId="0" xfId="0" applyFont="1" applyFill="1" applyBorder="1" applyAlignment="1">
      <alignment horizontal="center" vertical="center"/>
    </xf>
    <xf numFmtId="0" fontId="8" fillId="2" borderId="0" xfId="0" applyFont="1" applyFill="1"/>
    <xf numFmtId="0" fontId="55" fillId="0" borderId="1" xfId="0" applyFont="1" applyFill="1" applyBorder="1" applyAlignment="1">
      <alignment horizontal="center" vertical="center" wrapText="1"/>
    </xf>
    <xf numFmtId="0" fontId="55" fillId="0" borderId="17" xfId="0" applyFont="1" applyFill="1" applyBorder="1" applyAlignment="1">
      <alignment vertical="center" wrapText="1"/>
    </xf>
    <xf numFmtId="0" fontId="55" fillId="0" borderId="2" xfId="0" applyFont="1" applyFill="1" applyBorder="1" applyAlignment="1">
      <alignment vertical="center" wrapText="1"/>
    </xf>
    <xf numFmtId="0" fontId="55" fillId="0" borderId="19" xfId="0" applyFont="1" applyFill="1" applyBorder="1" applyAlignment="1">
      <alignment vertical="center" wrapText="1"/>
    </xf>
    <xf numFmtId="0" fontId="55" fillId="0" borderId="11" xfId="0" applyFont="1" applyFill="1" applyBorder="1" applyAlignment="1">
      <alignment vertical="center" wrapText="1"/>
    </xf>
    <xf numFmtId="0" fontId="51" fillId="0" borderId="2" xfId="0" applyFont="1" applyFill="1" applyBorder="1" applyAlignment="1">
      <alignment vertical="center" wrapText="1"/>
    </xf>
    <xf numFmtId="0" fontId="57" fillId="0" borderId="2" xfId="0" applyFont="1" applyFill="1" applyBorder="1" applyAlignment="1">
      <alignment vertical="center" wrapText="1"/>
    </xf>
    <xf numFmtId="0" fontId="12" fillId="10" borderId="2" xfId="0" applyFont="1" applyFill="1" applyBorder="1" applyAlignment="1">
      <alignment vertical="center"/>
    </xf>
    <xf numFmtId="0" fontId="12" fillId="10" borderId="2" xfId="0" applyFont="1" applyFill="1" applyBorder="1" applyAlignment="1" applyProtection="1">
      <alignment vertical="center" wrapText="1"/>
      <protection locked="0"/>
    </xf>
    <xf numFmtId="0" fontId="55" fillId="0" borderId="17" xfId="0" applyNumberFormat="1" applyFont="1" applyFill="1" applyBorder="1" applyAlignment="1">
      <alignment vertical="center" wrapText="1"/>
    </xf>
    <xf numFmtId="0" fontId="55" fillId="0" borderId="19" xfId="0" applyNumberFormat="1" applyFont="1" applyFill="1" applyBorder="1" applyAlignment="1">
      <alignment vertical="center" wrapText="1"/>
    </xf>
    <xf numFmtId="0" fontId="55" fillId="0" borderId="2" xfId="0" applyNumberFormat="1" applyFont="1" applyFill="1" applyBorder="1" applyAlignment="1">
      <alignment vertical="center" wrapText="1"/>
    </xf>
    <xf numFmtId="0" fontId="68" fillId="2" borderId="1" xfId="0" applyFont="1" applyFill="1" applyBorder="1" applyAlignment="1" applyProtection="1">
      <alignment horizontal="justify" vertical="center" wrapText="1"/>
      <protection locked="0"/>
    </xf>
    <xf numFmtId="0" fontId="68" fillId="2" borderId="1" xfId="0" applyFont="1" applyFill="1" applyBorder="1" applyAlignment="1">
      <alignment vertical="top" wrapText="1"/>
    </xf>
    <xf numFmtId="0" fontId="12" fillId="12" borderId="2" xfId="0" applyFont="1" applyFill="1" applyBorder="1" applyAlignment="1">
      <alignment vertical="center"/>
    </xf>
    <xf numFmtId="0" fontId="12" fillId="12" borderId="2" xfId="0" applyFont="1" applyFill="1" applyBorder="1" applyAlignment="1" applyProtection="1">
      <alignment vertical="center" wrapText="1"/>
      <protection locked="0"/>
    </xf>
    <xf numFmtId="0" fontId="12" fillId="12" borderId="1" xfId="0" applyFont="1" applyFill="1" applyBorder="1" applyAlignment="1" applyProtection="1">
      <alignment horizontal="justify" vertical="top" wrapText="1" shrinkToFit="1"/>
      <protection locked="0"/>
    </xf>
    <xf numFmtId="0" fontId="12" fillId="12" borderId="7" xfId="0" applyFont="1" applyFill="1" applyBorder="1" applyAlignment="1" applyProtection="1">
      <alignment horizontal="justify" vertical="top"/>
      <protection locked="0"/>
    </xf>
    <xf numFmtId="0" fontId="12" fillId="12" borderId="1" xfId="0" applyFont="1" applyFill="1" applyBorder="1" applyAlignment="1" applyProtection="1">
      <alignment horizontal="center" vertical="center"/>
      <protection locked="0"/>
    </xf>
    <xf numFmtId="164" fontId="12" fillId="12" borderId="1" xfId="0" applyNumberFormat="1" applyFont="1" applyFill="1" applyBorder="1" applyAlignment="1" applyProtection="1">
      <alignment horizontal="center" vertical="center" wrapText="1"/>
      <protection locked="0"/>
    </xf>
    <xf numFmtId="1" fontId="12" fillId="12" borderId="1" xfId="0" applyNumberFormat="1" applyFont="1" applyFill="1" applyBorder="1" applyAlignment="1">
      <alignment horizontal="center" vertical="center" wrapText="1"/>
    </xf>
    <xf numFmtId="0" fontId="12" fillId="12" borderId="1" xfId="0" applyFont="1" applyFill="1" applyBorder="1" applyAlignment="1">
      <alignment horizontal="center" vertical="center" wrapText="1"/>
    </xf>
    <xf numFmtId="9" fontId="55" fillId="12" borderId="1" xfId="0" applyNumberFormat="1" applyFont="1" applyFill="1" applyBorder="1" applyAlignment="1">
      <alignment horizontal="center" vertical="center"/>
    </xf>
    <xf numFmtId="1" fontId="55" fillId="12" borderId="1" xfId="0" applyNumberFormat="1" applyFont="1" applyFill="1" applyBorder="1" applyAlignment="1">
      <alignment horizontal="center" vertical="center" wrapText="1"/>
    </xf>
    <xf numFmtId="0" fontId="51" fillId="12" borderId="36" xfId="0" applyFont="1" applyFill="1" applyBorder="1" applyAlignment="1">
      <alignment horizontal="center" vertical="center" wrapText="1"/>
    </xf>
    <xf numFmtId="0" fontId="51" fillId="12" borderId="37" xfId="0" applyFont="1" applyFill="1" applyBorder="1" applyAlignment="1">
      <alignment horizontal="center" vertical="center" wrapText="1"/>
    </xf>
    <xf numFmtId="0" fontId="51" fillId="12" borderId="19" xfId="0" applyFont="1" applyFill="1" applyBorder="1" applyAlignment="1">
      <alignment horizontal="center" vertical="center" wrapText="1"/>
    </xf>
    <xf numFmtId="0" fontId="51" fillId="12" borderId="0" xfId="0" applyFont="1" applyFill="1" applyAlignment="1">
      <alignment horizontal="center" vertical="center"/>
    </xf>
    <xf numFmtId="0" fontId="22" fillId="12" borderId="1" xfId="0" applyFont="1" applyFill="1" applyBorder="1" applyAlignment="1" applyProtection="1">
      <alignment horizontal="justify" vertical="center" wrapText="1"/>
      <protection locked="0"/>
    </xf>
    <xf numFmtId="0" fontId="12" fillId="12" borderId="1" xfId="0" applyFont="1" applyFill="1" applyBorder="1" applyAlignment="1">
      <alignment vertical="top" wrapText="1"/>
    </xf>
    <xf numFmtId="0" fontId="12" fillId="12" borderId="7" xfId="0" applyFont="1" applyFill="1" applyBorder="1" applyAlignment="1">
      <alignment vertical="top" wrapText="1"/>
    </xf>
    <xf numFmtId="0" fontId="12" fillId="12" borderId="1" xfId="0" applyFont="1" applyFill="1" applyBorder="1" applyAlignment="1">
      <alignment vertical="center"/>
    </xf>
    <xf numFmtId="0" fontId="12" fillId="12" borderId="7" xfId="0" applyFont="1" applyFill="1" applyBorder="1" applyAlignment="1" applyProtection="1">
      <alignment horizontal="justify" vertical="top" wrapText="1"/>
      <protection locked="0"/>
    </xf>
    <xf numFmtId="2" fontId="12" fillId="12" borderId="1" xfId="0" applyNumberFormat="1" applyFont="1" applyFill="1" applyBorder="1" applyAlignment="1">
      <alignment horizontal="center" vertical="center" wrapText="1"/>
    </xf>
    <xf numFmtId="0" fontId="12" fillId="12" borderId="1" xfId="0" applyFont="1" applyFill="1" applyBorder="1" applyAlignment="1">
      <alignment horizontal="center" vertical="center"/>
    </xf>
    <xf numFmtId="0" fontId="12" fillId="12" borderId="1" xfId="0" applyFont="1" applyFill="1" applyBorder="1" applyAlignment="1" applyProtection="1">
      <alignment horizontal="center" vertical="center" wrapText="1"/>
      <protection locked="0"/>
    </xf>
    <xf numFmtId="0" fontId="12" fillId="12" borderId="1" xfId="0" applyFont="1" applyFill="1" applyBorder="1" applyAlignment="1" applyProtection="1">
      <alignment horizontal="justify" vertical="center" wrapText="1"/>
      <protection locked="0"/>
    </xf>
    <xf numFmtId="9" fontId="12" fillId="12" borderId="1" xfId="0" applyNumberFormat="1" applyFont="1" applyFill="1" applyBorder="1" applyAlignment="1" applyProtection="1">
      <alignment horizontal="center" vertical="center"/>
      <protection locked="0"/>
    </xf>
    <xf numFmtId="0" fontId="12" fillId="12" borderId="0" xfId="0" applyFont="1" applyFill="1" applyBorder="1" applyAlignment="1">
      <alignment horizontal="center" vertical="center"/>
    </xf>
    <xf numFmtId="0" fontId="51" fillId="12" borderId="18" xfId="0" applyFont="1" applyFill="1" applyBorder="1" applyAlignment="1">
      <alignment vertical="center" wrapText="1"/>
    </xf>
    <xf numFmtId="0" fontId="1" fillId="12" borderId="17" xfId="0" applyFont="1" applyFill="1" applyBorder="1" applyAlignment="1">
      <alignment vertical="center" wrapText="1"/>
    </xf>
    <xf numFmtId="0" fontId="38" fillId="12" borderId="17" xfId="0" applyFont="1" applyFill="1" applyBorder="1" applyAlignment="1">
      <alignment vertical="top" wrapText="1"/>
    </xf>
    <xf numFmtId="0" fontId="0" fillId="12" borderId="17" xfId="0" applyFill="1" applyBorder="1" applyAlignment="1">
      <alignment vertical="top" wrapText="1"/>
    </xf>
    <xf numFmtId="0" fontId="0" fillId="12" borderId="17" xfId="0" applyFont="1" applyFill="1" applyBorder="1" applyAlignment="1">
      <alignment vertical="top" wrapText="1"/>
    </xf>
    <xf numFmtId="0" fontId="0" fillId="12" borderId="3" xfId="0" applyFont="1" applyFill="1" applyBorder="1" applyAlignment="1">
      <alignment horizontal="left" vertical="center" wrapText="1"/>
    </xf>
    <xf numFmtId="0" fontId="0" fillId="12" borderId="3" xfId="0" applyFont="1" applyFill="1" applyBorder="1" applyAlignment="1">
      <alignment horizontal="center" vertical="center" wrapText="1"/>
    </xf>
    <xf numFmtId="15" fontId="0" fillId="12" borderId="3" xfId="0" applyNumberFormat="1" applyFont="1" applyFill="1" applyBorder="1" applyAlignment="1">
      <alignment horizontal="center" vertical="center" wrapText="1"/>
    </xf>
    <xf numFmtId="41" fontId="0" fillId="12" borderId="3" xfId="0" applyNumberFormat="1" applyFont="1" applyFill="1" applyBorder="1" applyAlignment="1">
      <alignment horizontal="center" vertical="center" wrapText="1"/>
    </xf>
    <xf numFmtId="1" fontId="40" fillId="12" borderId="6" xfId="0" applyNumberFormat="1" applyFont="1" applyFill="1" applyBorder="1" applyAlignment="1">
      <alignment horizontal="center" vertical="center"/>
    </xf>
    <xf numFmtId="0" fontId="51" fillId="12" borderId="50" xfId="0" applyFont="1" applyFill="1" applyBorder="1" applyAlignment="1">
      <alignment horizontal="left" vertical="center" wrapText="1"/>
    </xf>
    <xf numFmtId="0" fontId="55" fillId="12" borderId="50" xfId="0" applyFont="1" applyFill="1" applyBorder="1" applyAlignment="1">
      <alignment horizontal="center" vertical="center" wrapText="1"/>
    </xf>
    <xf numFmtId="0" fontId="14" fillId="12" borderId="1" xfId="0" applyFont="1" applyFill="1" applyBorder="1" applyAlignment="1">
      <alignment horizontal="left" vertical="center" wrapText="1"/>
    </xf>
    <xf numFmtId="0" fontId="0" fillId="12" borderId="29" xfId="0" applyFont="1" applyFill="1" applyBorder="1" applyAlignment="1">
      <alignment vertical="top" wrapText="1"/>
    </xf>
    <xf numFmtId="0" fontId="0" fillId="12" borderId="6" xfId="0" applyFont="1" applyFill="1" applyBorder="1" applyAlignment="1">
      <alignment horizontal="left" vertical="center" wrapText="1"/>
    </xf>
    <xf numFmtId="0" fontId="0" fillId="12" borderId="6" xfId="0" applyFont="1" applyFill="1" applyBorder="1" applyAlignment="1">
      <alignment horizontal="center" vertical="center" wrapText="1"/>
    </xf>
    <xf numFmtId="15" fontId="0" fillId="12" borderId="6" xfId="0" applyNumberFormat="1" applyFont="1" applyFill="1" applyBorder="1" applyAlignment="1">
      <alignment horizontal="center" vertical="center" wrapText="1"/>
    </xf>
    <xf numFmtId="41" fontId="0" fillId="12" borderId="6" xfId="0" applyNumberFormat="1" applyFont="1" applyFill="1" applyBorder="1" applyAlignment="1">
      <alignment horizontal="center" vertical="center" wrapText="1"/>
    </xf>
    <xf numFmtId="0" fontId="51" fillId="12" borderId="49" xfId="0" applyFont="1" applyFill="1" applyBorder="1" applyAlignment="1">
      <alignment horizontal="center" vertical="center" wrapText="1"/>
    </xf>
    <xf numFmtId="0" fontId="55" fillId="12" borderId="49" xfId="0" applyFont="1" applyFill="1" applyBorder="1" applyAlignment="1">
      <alignment horizontal="left" vertical="center" wrapText="1"/>
    </xf>
    <xf numFmtId="0" fontId="10" fillId="12" borderId="1" xfId="0" applyFont="1" applyFill="1" applyBorder="1" applyAlignment="1">
      <alignment horizontal="left" vertical="center" wrapText="1"/>
    </xf>
    <xf numFmtId="0" fontId="1" fillId="12" borderId="8" xfId="0" applyFont="1" applyFill="1" applyBorder="1" applyAlignment="1">
      <alignment horizontal="center" vertical="center"/>
    </xf>
    <xf numFmtId="0" fontId="1" fillId="12" borderId="60" xfId="0" applyFont="1" applyFill="1" applyBorder="1" applyAlignment="1">
      <alignment horizontal="justify" vertical="top" wrapText="1"/>
    </xf>
    <xf numFmtId="0" fontId="0" fillId="12" borderId="9" xfId="0" applyNumberFormat="1" applyFont="1" applyFill="1" applyBorder="1" applyAlignment="1">
      <alignment vertical="top" wrapText="1"/>
    </xf>
    <xf numFmtId="0" fontId="0" fillId="12" borderId="9" xfId="0" applyFont="1" applyFill="1" applyBorder="1" applyAlignment="1">
      <alignment horizontal="center" vertical="center" wrapText="1"/>
    </xf>
    <xf numFmtId="0" fontId="58" fillId="12" borderId="21" xfId="0" applyFont="1" applyFill="1" applyBorder="1" applyAlignment="1">
      <alignment vertical="top" wrapText="1"/>
    </xf>
    <xf numFmtId="0" fontId="58" fillId="12" borderId="42" xfId="0" applyFont="1" applyFill="1" applyBorder="1" applyAlignment="1">
      <alignment vertical="top" wrapText="1"/>
    </xf>
    <xf numFmtId="167" fontId="0" fillId="12" borderId="9" xfId="2" applyNumberFormat="1" applyFont="1" applyFill="1" applyBorder="1" applyAlignment="1">
      <alignment vertical="center" wrapText="1"/>
    </xf>
    <xf numFmtId="14" fontId="0" fillId="12" borderId="9" xfId="0" applyNumberFormat="1" applyFont="1" applyFill="1" applyBorder="1" applyAlignment="1">
      <alignment vertical="center" wrapText="1"/>
    </xf>
    <xf numFmtId="1" fontId="0" fillId="12" borderId="9" xfId="0" applyNumberFormat="1" applyFont="1" applyFill="1" applyBorder="1" applyAlignment="1">
      <alignment vertical="center" wrapText="1"/>
    </xf>
    <xf numFmtId="1" fontId="40" fillId="12" borderId="9" xfId="0" applyNumberFormat="1" applyFont="1" applyFill="1" applyBorder="1" applyAlignment="1">
      <alignment horizontal="center" vertical="center"/>
    </xf>
    <xf numFmtId="0" fontId="55" fillId="12" borderId="23" xfId="0" applyFont="1" applyFill="1" applyBorder="1" applyAlignment="1">
      <alignment vertical="top" wrapText="1"/>
    </xf>
    <xf numFmtId="0" fontId="0" fillId="12" borderId="23" xfId="0" applyFont="1" applyFill="1" applyBorder="1"/>
    <xf numFmtId="0" fontId="0" fillId="12" borderId="1" xfId="0" applyFont="1" applyFill="1" applyBorder="1"/>
    <xf numFmtId="0" fontId="0" fillId="12" borderId="0" xfId="0" applyFont="1" applyFill="1"/>
    <xf numFmtId="0" fontId="31" fillId="12" borderId="17" xfId="0" applyFont="1" applyFill="1" applyBorder="1" applyAlignment="1">
      <alignment vertical="center" wrapText="1"/>
    </xf>
    <xf numFmtId="0" fontId="38" fillId="12" borderId="17" xfId="0" applyFont="1" applyFill="1" applyBorder="1" applyAlignment="1">
      <alignment vertical="center" wrapText="1"/>
    </xf>
    <xf numFmtId="0" fontId="31" fillId="12" borderId="11" xfId="0" applyFont="1" applyFill="1" applyBorder="1" applyAlignment="1">
      <alignment horizontal="left" vertical="center" wrapText="1"/>
    </xf>
    <xf numFmtId="0" fontId="31" fillId="12" borderId="11" xfId="0" applyFont="1" applyFill="1" applyBorder="1" applyAlignment="1">
      <alignment horizontal="center" vertical="center" wrapText="1"/>
    </xf>
    <xf numFmtId="15" fontId="31" fillId="12" borderId="11" xfId="0" applyNumberFormat="1" applyFont="1" applyFill="1" applyBorder="1" applyAlignment="1">
      <alignment horizontal="center" vertical="center" wrapText="1"/>
    </xf>
    <xf numFmtId="41" fontId="31" fillId="12" borderId="11" xfId="0" applyNumberFormat="1" applyFont="1" applyFill="1" applyBorder="1" applyAlignment="1">
      <alignment horizontal="center" vertical="center" wrapText="1"/>
    </xf>
    <xf numFmtId="1" fontId="40" fillId="12" borderId="11" xfId="0" applyNumberFormat="1" applyFont="1" applyFill="1" applyBorder="1" applyAlignment="1">
      <alignment horizontal="center" vertical="center"/>
    </xf>
    <xf numFmtId="0" fontId="55" fillId="12" borderId="39" xfId="0" applyFont="1" applyFill="1" applyBorder="1" applyAlignment="1">
      <alignment horizontal="left" vertical="center" wrapText="1"/>
    </xf>
    <xf numFmtId="0" fontId="0" fillId="12" borderId="39" xfId="0" applyFont="1" applyFill="1" applyBorder="1"/>
    <xf numFmtId="0" fontId="6" fillId="12" borderId="1" xfId="0" applyFont="1" applyFill="1" applyBorder="1" applyAlignment="1">
      <alignment vertical="center" wrapText="1"/>
    </xf>
    <xf numFmtId="0" fontId="10" fillId="12" borderId="1" xfId="0" applyFont="1" applyFill="1" applyBorder="1" applyAlignment="1">
      <alignment vertical="center" wrapText="1"/>
    </xf>
    <xf numFmtId="0" fontId="31" fillId="12" borderId="2" xfId="0" applyFont="1" applyFill="1" applyBorder="1" applyAlignment="1">
      <alignment horizontal="left" vertical="center" wrapText="1"/>
    </xf>
    <xf numFmtId="0" fontId="31" fillId="12" borderId="2" xfId="0" applyFont="1" applyFill="1" applyBorder="1" applyAlignment="1">
      <alignment horizontal="center" vertical="center" wrapText="1"/>
    </xf>
    <xf numFmtId="15" fontId="31" fillId="12" borderId="2" xfId="0" applyNumberFormat="1" applyFont="1" applyFill="1" applyBorder="1" applyAlignment="1">
      <alignment horizontal="center" vertical="center" wrapText="1"/>
    </xf>
    <xf numFmtId="41" fontId="31" fillId="12" borderId="2" xfId="0" applyNumberFormat="1" applyFont="1" applyFill="1" applyBorder="1" applyAlignment="1">
      <alignment horizontal="center" vertical="center" wrapText="1"/>
    </xf>
    <xf numFmtId="1" fontId="40" fillId="12" borderId="2" xfId="0" applyNumberFormat="1" applyFont="1" applyFill="1" applyBorder="1" applyAlignment="1">
      <alignment horizontal="center" vertical="center"/>
    </xf>
    <xf numFmtId="0" fontId="55" fillId="12" borderId="47" xfId="0" applyFont="1" applyFill="1" applyBorder="1" applyAlignment="1">
      <alignment vertical="top" wrapText="1"/>
    </xf>
    <xf numFmtId="0" fontId="0" fillId="12" borderId="47" xfId="0" applyFont="1" applyFill="1" applyBorder="1"/>
    <xf numFmtId="0" fontId="10" fillId="12" borderId="1" xfId="0" applyFont="1" applyFill="1" applyBorder="1" applyAlignment="1">
      <alignment vertical="top" wrapText="1"/>
    </xf>
    <xf numFmtId="0" fontId="1" fillId="12" borderId="18" xfId="0" applyFont="1" applyFill="1" applyBorder="1" applyAlignment="1">
      <alignment vertical="center" wrapText="1"/>
    </xf>
    <xf numFmtId="0" fontId="1" fillId="12" borderId="17" xfId="0" applyFont="1" applyFill="1" applyBorder="1" applyAlignment="1">
      <alignment vertical="top" wrapText="1"/>
    </xf>
    <xf numFmtId="0" fontId="0" fillId="12" borderId="3" xfId="0" applyFill="1" applyBorder="1" applyAlignment="1">
      <alignment horizontal="left" vertical="top" wrapText="1"/>
    </xf>
    <xf numFmtId="0" fontId="0" fillId="12" borderId="3" xfId="0" applyFont="1" applyFill="1" applyBorder="1" applyAlignment="1">
      <alignment horizontal="center" vertical="top" wrapText="1"/>
    </xf>
    <xf numFmtId="15" fontId="71" fillId="12" borderId="3" xfId="0" applyNumberFormat="1" applyFont="1" applyFill="1" applyBorder="1" applyAlignment="1">
      <alignment horizontal="center" vertical="center" wrapText="1"/>
    </xf>
    <xf numFmtId="2" fontId="40" fillId="12" borderId="3" xfId="0" applyNumberFormat="1" applyFont="1" applyFill="1" applyBorder="1" applyAlignment="1">
      <alignment horizontal="center" vertical="center"/>
    </xf>
    <xf numFmtId="0" fontId="55" fillId="12" borderId="50" xfId="0" applyFont="1" applyFill="1" applyBorder="1" applyAlignment="1">
      <alignment vertical="top" wrapText="1"/>
    </xf>
    <xf numFmtId="0" fontId="0" fillId="12" borderId="50" xfId="0" applyFont="1" applyFill="1" applyBorder="1"/>
    <xf numFmtId="0" fontId="33" fillId="12" borderId="1" xfId="0" applyFont="1" applyFill="1" applyBorder="1" applyAlignment="1">
      <alignment vertical="center"/>
    </xf>
    <xf numFmtId="0" fontId="0" fillId="12" borderId="0" xfId="0" applyFill="1"/>
    <xf numFmtId="0" fontId="0" fillId="12" borderId="19" xfId="0" applyFont="1" applyFill="1" applyBorder="1" applyAlignment="1">
      <alignment vertical="top" wrapText="1"/>
    </xf>
    <xf numFmtId="0" fontId="0" fillId="12" borderId="1" xfId="0" applyFill="1" applyBorder="1" applyAlignment="1">
      <alignment horizontal="left" vertical="top" wrapText="1"/>
    </xf>
    <xf numFmtId="0" fontId="0" fillId="12" borderId="1" xfId="0" applyFont="1" applyFill="1" applyBorder="1" applyAlignment="1">
      <alignment horizontal="center" vertical="top" wrapText="1"/>
    </xf>
    <xf numFmtId="0" fontId="0" fillId="12" borderId="1" xfId="0" applyFont="1" applyFill="1" applyBorder="1" applyAlignment="1">
      <alignment horizontal="center" vertical="center" wrapText="1"/>
    </xf>
    <xf numFmtId="15" fontId="0" fillId="12" borderId="1" xfId="0" applyNumberFormat="1" applyFont="1" applyFill="1" applyBorder="1" applyAlignment="1">
      <alignment horizontal="center" vertical="center" wrapText="1"/>
    </xf>
    <xf numFmtId="41" fontId="0" fillId="12" borderId="1" xfId="0" applyNumberFormat="1" applyFont="1" applyFill="1" applyBorder="1" applyAlignment="1">
      <alignment horizontal="center" vertical="center" wrapText="1"/>
    </xf>
    <xf numFmtId="1" fontId="40" fillId="12" borderId="1" xfId="0" applyNumberFormat="1" applyFont="1" applyFill="1" applyBorder="1" applyAlignment="1">
      <alignment horizontal="center" vertical="center"/>
    </xf>
    <xf numFmtId="4" fontId="40" fillId="12" borderId="1" xfId="0" applyNumberFormat="1" applyFont="1" applyFill="1" applyBorder="1" applyAlignment="1">
      <alignment horizontal="center" vertical="center" wrapText="1"/>
    </xf>
    <xf numFmtId="0" fontId="55" fillId="12" borderId="7" xfId="0" applyFont="1" applyFill="1" applyBorder="1" applyAlignment="1">
      <alignment vertical="top" wrapText="1"/>
    </xf>
    <xf numFmtId="0" fontId="0" fillId="12" borderId="7" xfId="0" applyFont="1" applyFill="1" applyBorder="1"/>
    <xf numFmtId="9" fontId="0" fillId="12" borderId="1" xfId="3" applyFont="1" applyFill="1" applyBorder="1" applyAlignment="1">
      <alignment horizontal="center" vertical="center" wrapText="1"/>
    </xf>
    <xf numFmtId="0" fontId="0" fillId="12" borderId="6" xfId="0" applyFill="1" applyBorder="1" applyAlignment="1">
      <alignment horizontal="left" vertical="top" wrapText="1"/>
    </xf>
    <xf numFmtId="0" fontId="0" fillId="12" borderId="6" xfId="0" applyFont="1" applyFill="1" applyBorder="1" applyAlignment="1">
      <alignment horizontal="center" vertical="top" wrapText="1"/>
    </xf>
    <xf numFmtId="4" fontId="40" fillId="12" borderId="6" xfId="0" applyNumberFormat="1" applyFont="1" applyFill="1" applyBorder="1" applyAlignment="1">
      <alignment horizontal="center" vertical="center" wrapText="1"/>
    </xf>
    <xf numFmtId="0" fontId="55" fillId="12" borderId="49" xfId="0" applyFont="1" applyFill="1" applyBorder="1" applyAlignment="1">
      <alignment vertical="top" wrapText="1"/>
    </xf>
    <xf numFmtId="0" fontId="0" fillId="12" borderId="49" xfId="0" applyFont="1" applyFill="1" applyBorder="1"/>
    <xf numFmtId="0" fontId="0" fillId="12" borderId="17" xfId="0" applyFont="1" applyFill="1" applyBorder="1" applyAlignment="1">
      <alignment vertical="center" wrapText="1"/>
    </xf>
    <xf numFmtId="0" fontId="0" fillId="12" borderId="17" xfId="0" applyFill="1" applyBorder="1" applyAlignment="1">
      <alignment vertical="center" wrapText="1"/>
    </xf>
    <xf numFmtId="0" fontId="0" fillId="12" borderId="11" xfId="0" applyFill="1" applyBorder="1" applyAlignment="1">
      <alignment horizontal="left" vertical="center" wrapText="1"/>
    </xf>
    <xf numFmtId="0" fontId="0" fillId="12" borderId="11" xfId="0" applyFont="1" applyFill="1" applyBorder="1" applyAlignment="1">
      <alignment horizontal="center" vertical="center" wrapText="1"/>
    </xf>
    <xf numFmtId="15" fontId="0" fillId="12" borderId="11" xfId="0" applyNumberFormat="1" applyFont="1" applyFill="1" applyBorder="1" applyAlignment="1">
      <alignment horizontal="center" vertical="center" wrapText="1"/>
    </xf>
    <xf numFmtId="41" fontId="0" fillId="12" borderId="11" xfId="0" applyNumberFormat="1" applyFont="1" applyFill="1" applyBorder="1" applyAlignment="1">
      <alignment horizontal="center" vertical="center" wrapText="1"/>
    </xf>
    <xf numFmtId="0" fontId="51" fillId="12" borderId="39" xfId="0" applyFont="1" applyFill="1" applyBorder="1" applyAlignment="1">
      <alignment horizontal="left" vertical="center" wrapText="1"/>
    </xf>
    <xf numFmtId="0" fontId="0" fillId="12" borderId="39" xfId="0" applyFont="1" applyFill="1" applyBorder="1" applyAlignment="1">
      <alignment vertical="top" wrapText="1"/>
    </xf>
    <xf numFmtId="0" fontId="0" fillId="12" borderId="19" xfId="0" applyFont="1" applyFill="1" applyBorder="1" applyAlignment="1">
      <alignment vertical="center" wrapText="1"/>
    </xf>
    <xf numFmtId="0" fontId="0" fillId="12" borderId="1" xfId="0" applyFill="1" applyBorder="1" applyAlignment="1">
      <alignment horizontal="left" vertical="center" wrapText="1"/>
    </xf>
    <xf numFmtId="0" fontId="51" fillId="12" borderId="7" xfId="0" applyFont="1" applyFill="1" applyBorder="1" applyAlignment="1">
      <alignment horizontal="left" vertical="center" wrapText="1"/>
    </xf>
    <xf numFmtId="0" fontId="0" fillId="12" borderId="7" xfId="0" applyFont="1" applyFill="1" applyBorder="1" applyAlignment="1">
      <alignment vertical="center" wrapText="1"/>
    </xf>
    <xf numFmtId="0" fontId="0" fillId="12" borderId="29" xfId="0" applyFont="1" applyFill="1" applyBorder="1" applyAlignment="1">
      <alignment vertical="center" wrapText="1"/>
    </xf>
    <xf numFmtId="0" fontId="0" fillId="12" borderId="7" xfId="0" applyFill="1" applyBorder="1" applyAlignment="1">
      <alignment vertical="top" wrapText="1"/>
    </xf>
    <xf numFmtId="0" fontId="1" fillId="12" borderId="14" xfId="0" applyFont="1" applyFill="1" applyBorder="1" applyAlignment="1">
      <alignment vertical="center"/>
    </xf>
    <xf numFmtId="0" fontId="1" fillId="12" borderId="18" xfId="0" applyFont="1" applyFill="1" applyBorder="1" applyAlignment="1">
      <alignment vertical="center"/>
    </xf>
    <xf numFmtId="0" fontId="0" fillId="12" borderId="17" xfId="0" applyNumberFormat="1" applyFill="1" applyBorder="1" applyAlignment="1">
      <alignment vertical="center" wrapText="1"/>
    </xf>
    <xf numFmtId="0" fontId="55" fillId="12" borderId="17" xfId="0" applyFont="1" applyFill="1" applyBorder="1" applyAlignment="1">
      <alignment vertical="center" wrapText="1"/>
    </xf>
    <xf numFmtId="0" fontId="0" fillId="12" borderId="17" xfId="0" applyNumberFormat="1" applyFont="1" applyFill="1" applyBorder="1" applyAlignment="1">
      <alignment vertical="top" wrapText="1"/>
    </xf>
    <xf numFmtId="0" fontId="0" fillId="12" borderId="3" xfId="0" applyNumberFormat="1" applyFont="1" applyFill="1" applyBorder="1" applyAlignment="1">
      <alignment vertical="top" wrapText="1"/>
    </xf>
    <xf numFmtId="0" fontId="0" fillId="12" borderId="3" xfId="0" applyNumberFormat="1" applyFont="1" applyFill="1" applyBorder="1" applyAlignment="1">
      <alignment horizontal="left" vertical="center" wrapText="1"/>
    </xf>
    <xf numFmtId="0" fontId="0" fillId="12" borderId="3" xfId="0" applyFont="1" applyFill="1" applyBorder="1" applyAlignment="1">
      <alignment horizontal="center" vertical="center"/>
    </xf>
    <xf numFmtId="165" fontId="0" fillId="12" borderId="1" xfId="0" applyNumberFormat="1" applyFont="1" applyFill="1" applyBorder="1" applyAlignment="1">
      <alignment horizontal="center" vertical="center"/>
    </xf>
    <xf numFmtId="41" fontId="0" fillId="12" borderId="50" xfId="0" applyNumberFormat="1" applyFont="1" applyFill="1" applyBorder="1" applyAlignment="1">
      <alignment horizontal="center" vertical="center"/>
    </xf>
    <xf numFmtId="0" fontId="0" fillId="12" borderId="7" xfId="0" applyFill="1" applyBorder="1" applyAlignment="1">
      <alignment horizontal="justify" vertical="center"/>
    </xf>
    <xf numFmtId="0" fontId="6" fillId="12" borderId="1" xfId="0" applyFont="1" applyFill="1" applyBorder="1" applyAlignment="1">
      <alignment horizontal="justify" vertical="center" wrapText="1"/>
    </xf>
    <xf numFmtId="0" fontId="6" fillId="12" borderId="1" xfId="0" applyFont="1" applyFill="1" applyBorder="1" applyAlignment="1">
      <alignment horizontal="justify" vertical="center"/>
    </xf>
    <xf numFmtId="0" fontId="0" fillId="12" borderId="19" xfId="0" applyNumberFormat="1" applyFont="1" applyFill="1" applyBorder="1" applyAlignment="1">
      <alignment vertical="top" wrapText="1"/>
    </xf>
    <xf numFmtId="0" fontId="0" fillId="12" borderId="3" xfId="0" applyNumberFormat="1" applyFill="1" applyBorder="1" applyAlignment="1">
      <alignment vertical="top" wrapText="1"/>
    </xf>
    <xf numFmtId="0" fontId="0" fillId="12" borderId="11" xfId="0" applyFont="1" applyFill="1" applyBorder="1" applyAlignment="1">
      <alignment horizontal="left" vertical="center" wrapText="1"/>
    </xf>
    <xf numFmtId="0" fontId="0" fillId="12" borderId="11" xfId="0" applyFont="1" applyFill="1" applyBorder="1" applyAlignment="1">
      <alignment horizontal="center" vertical="center"/>
    </xf>
    <xf numFmtId="0" fontId="0" fillId="12" borderId="7" xfId="0" applyFill="1" applyBorder="1" applyAlignment="1">
      <alignment horizontal="justify"/>
    </xf>
    <xf numFmtId="0" fontId="0" fillId="12" borderId="29" xfId="0" applyNumberFormat="1" applyFont="1" applyFill="1" applyBorder="1" applyAlignment="1">
      <alignment vertical="top" wrapText="1"/>
    </xf>
    <xf numFmtId="0" fontId="0" fillId="12" borderId="7" xfId="0" applyFont="1" applyFill="1" applyBorder="1" applyAlignment="1">
      <alignment horizontal="justify" vertical="center"/>
    </xf>
    <xf numFmtId="0" fontId="1" fillId="12" borderId="64" xfId="0" applyFont="1" applyFill="1" applyBorder="1" applyAlignment="1">
      <alignment vertical="center"/>
    </xf>
    <xf numFmtId="0" fontId="38" fillId="12" borderId="16" xfId="0" applyFont="1" applyFill="1" applyBorder="1" applyAlignment="1">
      <alignment vertical="center" wrapText="1"/>
    </xf>
    <xf numFmtId="0" fontId="0" fillId="12" borderId="17" xfId="0" applyNumberFormat="1" applyFont="1" applyFill="1" applyBorder="1" applyAlignment="1">
      <alignment vertical="center" wrapText="1"/>
    </xf>
    <xf numFmtId="0" fontId="0" fillId="12" borderId="9" xfId="0" applyNumberFormat="1" applyFill="1" applyBorder="1" applyAlignment="1">
      <alignment vertical="center" wrapText="1"/>
    </xf>
    <xf numFmtId="0" fontId="0" fillId="12" borderId="9" xfId="0" applyFont="1" applyFill="1" applyBorder="1" applyAlignment="1">
      <alignment horizontal="left" vertical="center"/>
    </xf>
    <xf numFmtId="0" fontId="0" fillId="12" borderId="9" xfId="0" applyFont="1" applyFill="1" applyBorder="1" applyAlignment="1">
      <alignment horizontal="center" vertical="center"/>
    </xf>
    <xf numFmtId="165" fontId="0" fillId="12" borderId="9" xfId="0" applyNumberFormat="1" applyFont="1" applyFill="1" applyBorder="1" applyAlignment="1">
      <alignment horizontal="center" vertical="center"/>
    </xf>
    <xf numFmtId="41" fontId="0" fillId="12" borderId="23" xfId="0" applyNumberFormat="1" applyFont="1" applyFill="1" applyBorder="1" applyAlignment="1">
      <alignment horizontal="center" vertical="center"/>
    </xf>
    <xf numFmtId="1" fontId="55" fillId="12" borderId="9" xfId="0" applyNumberFormat="1" applyFont="1" applyFill="1" applyBorder="1" applyAlignment="1">
      <alignment horizontal="center" vertical="center" wrapText="1"/>
    </xf>
    <xf numFmtId="0" fontId="51" fillId="12" borderId="23" xfId="0" applyFont="1" applyFill="1" applyBorder="1" applyAlignment="1">
      <alignment vertical="top" wrapText="1"/>
    </xf>
    <xf numFmtId="0" fontId="0" fillId="12" borderId="9" xfId="0" applyFill="1" applyBorder="1" applyAlignment="1">
      <alignment horizontal="left" vertical="center"/>
    </xf>
    <xf numFmtId="0" fontId="0" fillId="12" borderId="10" xfId="0" applyFont="1" applyFill="1" applyBorder="1"/>
    <xf numFmtId="0" fontId="0" fillId="12" borderId="11" xfId="0" applyNumberFormat="1" applyFont="1" applyFill="1" applyBorder="1" applyAlignment="1">
      <alignment vertical="center" wrapText="1"/>
    </xf>
    <xf numFmtId="0" fontId="0" fillId="12" borderId="11" xfId="0" applyNumberFormat="1" applyFill="1" applyBorder="1" applyAlignment="1">
      <alignment vertical="top" wrapText="1"/>
    </xf>
    <xf numFmtId="0" fontId="0" fillId="12" borderId="11" xfId="0" applyFont="1" applyFill="1" applyBorder="1" applyAlignment="1">
      <alignment horizontal="left" vertical="center"/>
    </xf>
    <xf numFmtId="165" fontId="0" fillId="12" borderId="11" xfId="0" applyNumberFormat="1" applyFont="1" applyFill="1" applyBorder="1" applyAlignment="1">
      <alignment horizontal="center" vertical="center"/>
    </xf>
    <xf numFmtId="41" fontId="0" fillId="12" borderId="39" xfId="0" applyNumberFormat="1" applyFont="1" applyFill="1" applyBorder="1" applyAlignment="1">
      <alignment horizontal="center" vertical="center"/>
    </xf>
    <xf numFmtId="1" fontId="55" fillId="12" borderId="11" xfId="0" applyNumberFormat="1" applyFont="1" applyFill="1" applyBorder="1" applyAlignment="1">
      <alignment horizontal="center" vertical="center" wrapText="1"/>
    </xf>
    <xf numFmtId="0" fontId="0" fillId="12" borderId="39" xfId="0" applyFill="1" applyBorder="1" applyAlignment="1">
      <alignment horizontal="justify" vertical="center"/>
    </xf>
    <xf numFmtId="0" fontId="0" fillId="12" borderId="1" xfId="0" applyFill="1" applyBorder="1" applyAlignment="1">
      <alignment horizontal="left" vertical="center"/>
    </xf>
    <xf numFmtId="0" fontId="1" fillId="12" borderId="2" xfId="0" applyFont="1" applyFill="1" applyBorder="1" applyAlignment="1">
      <alignment horizontal="center" vertical="center" wrapText="1"/>
    </xf>
    <xf numFmtId="0" fontId="1" fillId="12" borderId="2" xfId="0" applyFont="1" applyFill="1" applyBorder="1" applyAlignment="1">
      <alignment vertical="center"/>
    </xf>
    <xf numFmtId="0" fontId="38" fillId="12" borderId="2" xfId="0" applyFont="1" applyFill="1" applyBorder="1" applyAlignment="1">
      <alignment vertical="top" wrapText="1"/>
    </xf>
    <xf numFmtId="0" fontId="0" fillId="12" borderId="2" xfId="0" applyFont="1" applyFill="1" applyBorder="1" applyAlignment="1">
      <alignment vertical="top" wrapText="1"/>
    </xf>
    <xf numFmtId="0" fontId="0" fillId="12" borderId="2" xfId="0" applyFont="1" applyFill="1" applyBorder="1" applyAlignment="1">
      <alignment horizontal="center" vertical="center" wrapText="1"/>
    </xf>
    <xf numFmtId="0" fontId="0" fillId="12" borderId="2" xfId="0" applyFont="1" applyFill="1" applyBorder="1" applyAlignment="1">
      <alignment horizontal="left" vertical="top" wrapText="1"/>
    </xf>
    <xf numFmtId="0" fontId="0" fillId="12" borderId="3" xfId="0" applyNumberFormat="1" applyFill="1" applyBorder="1" applyAlignment="1">
      <alignment horizontal="left" vertical="top" wrapText="1"/>
    </xf>
    <xf numFmtId="0" fontId="0" fillId="12" borderId="1" xfId="0" applyFont="1" applyFill="1" applyBorder="1" applyAlignment="1">
      <alignment horizontal="left" vertical="top" wrapText="1"/>
    </xf>
    <xf numFmtId="41" fontId="0" fillId="12" borderId="7" xfId="0" applyNumberFormat="1" applyFont="1" applyFill="1" applyBorder="1" applyAlignment="1">
      <alignment horizontal="center" vertical="center"/>
    </xf>
    <xf numFmtId="0" fontId="1" fillId="12" borderId="31" xfId="0" applyFont="1" applyFill="1" applyBorder="1" applyAlignment="1">
      <alignment vertical="center"/>
    </xf>
    <xf numFmtId="0" fontId="1" fillId="12" borderId="12" xfId="0" applyFont="1" applyFill="1" applyBorder="1" applyAlignment="1">
      <alignment vertical="center"/>
    </xf>
    <xf numFmtId="0" fontId="38" fillId="12" borderId="2" xfId="0" applyFont="1" applyFill="1" applyBorder="1" applyAlignment="1">
      <alignment vertical="center" wrapText="1"/>
    </xf>
    <xf numFmtId="0" fontId="0" fillId="12" borderId="2" xfId="0" applyFont="1" applyFill="1" applyBorder="1" applyAlignment="1">
      <alignment vertical="center" wrapText="1"/>
    </xf>
    <xf numFmtId="0" fontId="0" fillId="12" borderId="2" xfId="0" applyFont="1" applyFill="1" applyBorder="1" applyAlignment="1">
      <alignment vertical="center"/>
    </xf>
    <xf numFmtId="0" fontId="0" fillId="12" borderId="1" xfId="0" applyFont="1" applyFill="1" applyBorder="1" applyAlignment="1">
      <alignment vertical="top" wrapText="1"/>
    </xf>
    <xf numFmtId="0" fontId="0" fillId="12" borderId="1" xfId="0" applyFont="1" applyFill="1" applyBorder="1" applyAlignment="1">
      <alignment vertical="center"/>
    </xf>
    <xf numFmtId="0" fontId="0" fillId="12" borderId="1" xfId="0" applyFont="1" applyFill="1" applyBorder="1" applyAlignment="1">
      <alignment horizontal="center" vertical="center"/>
    </xf>
    <xf numFmtId="0" fontId="0" fillId="12" borderId="7" xfId="0" applyFill="1" applyBorder="1" applyAlignment="1">
      <alignment wrapText="1"/>
    </xf>
    <xf numFmtId="0" fontId="0" fillId="12" borderId="19" xfId="0" applyFont="1" applyFill="1" applyBorder="1" applyAlignment="1">
      <alignment vertical="center"/>
    </xf>
    <xf numFmtId="0" fontId="0" fillId="12" borderId="7" xfId="0" applyFont="1" applyFill="1" applyBorder="1" applyAlignment="1">
      <alignment vertical="top" wrapText="1"/>
    </xf>
    <xf numFmtId="0" fontId="0" fillId="12" borderId="7" xfId="0" applyFont="1" applyFill="1" applyBorder="1" applyAlignment="1">
      <alignment wrapText="1"/>
    </xf>
    <xf numFmtId="0" fontId="0" fillId="12" borderId="11" xfId="0" applyFont="1" applyFill="1" applyBorder="1" applyAlignment="1">
      <alignment vertical="center"/>
    </xf>
    <xf numFmtId="0" fontId="0" fillId="12" borderId="1" xfId="0" applyFont="1" applyFill="1" applyBorder="1" applyAlignment="1">
      <alignment wrapText="1"/>
    </xf>
    <xf numFmtId="0" fontId="0" fillId="12" borderId="7" xfId="0" applyFill="1" applyBorder="1" applyAlignment="1">
      <alignment horizontal="justify" vertical="top"/>
    </xf>
    <xf numFmtId="0" fontId="53" fillId="12" borderId="1" xfId="0" applyFont="1" applyFill="1" applyBorder="1" applyAlignment="1">
      <alignment horizontal="justify" vertical="center" wrapText="1"/>
    </xf>
    <xf numFmtId="0" fontId="1" fillId="12" borderId="4" xfId="0" applyFont="1" applyFill="1" applyBorder="1" applyAlignment="1">
      <alignment horizontal="center" vertical="center"/>
    </xf>
    <xf numFmtId="0" fontId="1" fillId="12" borderId="1" xfId="0" applyFont="1" applyFill="1" applyBorder="1" applyAlignment="1">
      <alignment vertical="top" wrapText="1"/>
    </xf>
    <xf numFmtId="0" fontId="0" fillId="12" borderId="1" xfId="0" applyFont="1" applyFill="1" applyBorder="1" applyAlignment="1">
      <alignment horizontal="justify" vertical="center"/>
    </xf>
    <xf numFmtId="0" fontId="0" fillId="12" borderId="1" xfId="0" applyNumberFormat="1" applyFont="1" applyFill="1" applyBorder="1" applyAlignment="1">
      <alignment horizontal="left" vertical="center" wrapText="1"/>
    </xf>
    <xf numFmtId="0" fontId="38" fillId="12" borderId="1" xfId="0" applyFont="1" applyFill="1" applyBorder="1" applyAlignment="1">
      <alignment horizontal="justify" vertical="top" wrapText="1"/>
    </xf>
    <xf numFmtId="0" fontId="0" fillId="12" borderId="1" xfId="0" applyFont="1" applyFill="1" applyBorder="1" applyAlignment="1">
      <alignment horizontal="left" vertical="center"/>
    </xf>
    <xf numFmtId="9" fontId="0" fillId="12" borderId="1" xfId="0" applyNumberFormat="1" applyFont="1" applyFill="1" applyBorder="1" applyAlignment="1">
      <alignment horizontal="center" vertical="center"/>
    </xf>
    <xf numFmtId="0" fontId="1" fillId="12" borderId="41" xfId="0" applyFont="1" applyFill="1" applyBorder="1" applyAlignment="1">
      <alignment vertical="center"/>
    </xf>
    <xf numFmtId="0" fontId="55" fillId="12" borderId="11" xfId="0" applyFont="1" applyFill="1" applyBorder="1" applyAlignment="1">
      <alignment horizontal="left" vertical="center"/>
    </xf>
    <xf numFmtId="0" fontId="55" fillId="12" borderId="11" xfId="0" applyFont="1" applyFill="1" applyBorder="1" applyAlignment="1">
      <alignment wrapText="1"/>
    </xf>
    <xf numFmtId="2" fontId="40" fillId="12" borderId="1" xfId="0" applyNumberFormat="1" applyFont="1" applyFill="1" applyBorder="1" applyAlignment="1">
      <alignment horizontal="center" vertical="center"/>
    </xf>
    <xf numFmtId="0" fontId="0" fillId="12" borderId="7" xfId="0" applyFont="1" applyFill="1" applyBorder="1" applyAlignment="1">
      <alignment vertical="center"/>
    </xf>
    <xf numFmtId="0" fontId="6" fillId="12" borderId="2" xfId="0" applyFont="1" applyFill="1" applyBorder="1" applyAlignment="1">
      <alignment vertical="center" wrapText="1"/>
    </xf>
    <xf numFmtId="0" fontId="53" fillId="12" borderId="2" xfId="0" applyFont="1" applyFill="1" applyBorder="1" applyAlignment="1">
      <alignment horizontal="justify" vertical="center" wrapText="1"/>
    </xf>
    <xf numFmtId="0" fontId="0" fillId="12" borderId="1" xfId="0" applyFont="1" applyFill="1" applyBorder="1" applyAlignment="1">
      <alignment horizontal="left"/>
    </xf>
    <xf numFmtId="0" fontId="0" fillId="12" borderId="1" xfId="0" applyFont="1" applyFill="1" applyBorder="1" applyAlignment="1">
      <alignment horizontal="center"/>
    </xf>
    <xf numFmtId="0" fontId="6" fillId="12" borderId="1" xfId="0" applyFont="1" applyFill="1" applyBorder="1" applyAlignment="1">
      <alignment vertical="center"/>
    </xf>
    <xf numFmtId="0" fontId="7" fillId="12" borderId="2" xfId="0" applyFont="1" applyFill="1" applyBorder="1" applyAlignment="1">
      <alignment vertical="center"/>
    </xf>
    <xf numFmtId="0" fontId="6" fillId="12" borderId="17" xfId="0" applyFont="1" applyFill="1" applyBorder="1" applyAlignment="1">
      <alignment vertical="center" wrapText="1"/>
    </xf>
    <xf numFmtId="0" fontId="0" fillId="12" borderId="1" xfId="0" applyNumberFormat="1" applyFill="1" applyBorder="1" applyAlignment="1">
      <alignment vertical="top" wrapText="1"/>
    </xf>
    <xf numFmtId="0" fontId="0" fillId="12" borderId="1" xfId="0" applyFont="1" applyFill="1" applyBorder="1" applyAlignment="1">
      <alignment horizontal="left" vertical="center" wrapText="1"/>
    </xf>
    <xf numFmtId="0" fontId="6" fillId="12" borderId="19" xfId="0" applyFont="1" applyFill="1" applyBorder="1" applyAlignment="1">
      <alignment vertical="center" wrapText="1"/>
    </xf>
    <xf numFmtId="0" fontId="6" fillId="12" borderId="11" xfId="0" applyFont="1" applyFill="1" applyBorder="1" applyAlignment="1">
      <alignment vertical="center" wrapText="1"/>
    </xf>
    <xf numFmtId="0" fontId="6" fillId="12" borderId="1" xfId="0" applyNumberFormat="1" applyFont="1" applyFill="1" applyBorder="1" applyAlignment="1">
      <alignment vertical="top" wrapText="1"/>
    </xf>
    <xf numFmtId="0" fontId="6" fillId="12" borderId="1" xfId="0" applyFont="1" applyFill="1" applyBorder="1" applyAlignment="1">
      <alignment horizontal="left" vertical="center" wrapText="1"/>
    </xf>
    <xf numFmtId="0" fontId="6" fillId="12" borderId="1" xfId="0" applyFont="1" applyFill="1" applyBorder="1" applyAlignment="1">
      <alignment horizontal="center" vertical="center"/>
    </xf>
    <xf numFmtId="165" fontId="6" fillId="12" borderId="1" xfId="0" applyNumberFormat="1" applyFont="1" applyFill="1" applyBorder="1" applyAlignment="1">
      <alignment horizontal="center" vertical="center"/>
    </xf>
    <xf numFmtId="41" fontId="6" fillId="12" borderId="50" xfId="0" applyNumberFormat="1" applyFont="1" applyFill="1" applyBorder="1" applyAlignment="1">
      <alignment horizontal="center" vertical="center"/>
    </xf>
    <xf numFmtId="1" fontId="28" fillId="12" borderId="1" xfId="0" applyNumberFormat="1" applyFont="1" applyFill="1" applyBorder="1" applyAlignment="1">
      <alignment horizontal="center" vertical="center"/>
    </xf>
    <xf numFmtId="0" fontId="6" fillId="12" borderId="7" xfId="0" applyFont="1" applyFill="1" applyBorder="1" applyAlignment="1">
      <alignment horizontal="justify" vertical="center"/>
    </xf>
    <xf numFmtId="0" fontId="0" fillId="12" borderId="1" xfId="0" applyFill="1" applyBorder="1" applyAlignment="1">
      <alignment horizontal="justify" vertical="center" wrapText="1"/>
    </xf>
    <xf numFmtId="0" fontId="6" fillId="12" borderId="0" xfId="0" applyFont="1" applyFill="1"/>
    <xf numFmtId="0" fontId="47" fillId="12" borderId="2" xfId="0" applyFont="1" applyFill="1" applyBorder="1" applyAlignment="1">
      <alignment vertical="center" wrapText="1"/>
    </xf>
    <xf numFmtId="0" fontId="9" fillId="12" borderId="2" xfId="0" applyFont="1" applyFill="1" applyBorder="1" applyAlignment="1">
      <alignment vertical="center" wrapText="1"/>
    </xf>
    <xf numFmtId="0" fontId="8" fillId="12" borderId="2" xfId="0" applyFont="1" applyFill="1" applyBorder="1" applyAlignment="1">
      <alignment vertical="center" wrapText="1"/>
    </xf>
    <xf numFmtId="0" fontId="8" fillId="12" borderId="1" xfId="0" applyFont="1" applyFill="1" applyBorder="1" applyAlignment="1">
      <alignment horizontal="left" vertical="center" wrapText="1"/>
    </xf>
    <xf numFmtId="0" fontId="8" fillId="12" borderId="1" xfId="0" applyFont="1" applyFill="1" applyBorder="1" applyAlignment="1">
      <alignment horizontal="center" vertical="center" wrapText="1"/>
    </xf>
    <xf numFmtId="15" fontId="8" fillId="12" borderId="1" xfId="0" applyNumberFormat="1" applyFont="1" applyFill="1" applyBorder="1" applyAlignment="1">
      <alignment horizontal="center" vertical="center" wrapText="1"/>
    </xf>
    <xf numFmtId="41" fontId="8" fillId="12" borderId="1" xfId="0" applyNumberFormat="1" applyFont="1" applyFill="1" applyBorder="1" applyAlignment="1">
      <alignment horizontal="center" vertical="center" wrapText="1"/>
    </xf>
    <xf numFmtId="0" fontId="14" fillId="12" borderId="7" xfId="0" applyFont="1" applyFill="1" applyBorder="1" applyAlignment="1">
      <alignment vertical="top" wrapText="1"/>
    </xf>
    <xf numFmtId="0" fontId="6" fillId="12" borderId="7" xfId="0" applyFont="1" applyFill="1" applyBorder="1"/>
    <xf numFmtId="0" fontId="6" fillId="12" borderId="1" xfId="0" applyFont="1" applyFill="1" applyBorder="1"/>
    <xf numFmtId="0" fontId="10" fillId="12" borderId="7" xfId="0" applyFont="1" applyFill="1" applyBorder="1" applyAlignment="1">
      <alignment vertical="top" wrapText="1"/>
    </xf>
    <xf numFmtId="0" fontId="0" fillId="12" borderId="1" xfId="0" applyFill="1" applyBorder="1" applyAlignment="1">
      <alignment horizontal="justify" vertical="center"/>
    </xf>
    <xf numFmtId="0" fontId="47" fillId="12" borderId="28" xfId="0" applyFont="1" applyFill="1" applyBorder="1" applyAlignment="1">
      <alignment vertical="center" wrapText="1"/>
    </xf>
    <xf numFmtId="0" fontId="47" fillId="12" borderId="25" xfId="0" applyFont="1" applyFill="1" applyBorder="1" applyAlignment="1">
      <alignment vertical="center" wrapText="1"/>
    </xf>
    <xf numFmtId="0" fontId="9" fillId="12" borderId="16" xfId="0" applyFont="1" applyFill="1" applyBorder="1" applyAlignment="1">
      <alignment vertical="center" wrapText="1"/>
    </xf>
    <xf numFmtId="0" fontId="8" fillId="12" borderId="17" xfId="0" applyFont="1" applyFill="1" applyBorder="1" applyAlignment="1">
      <alignment vertical="center" wrapText="1"/>
    </xf>
    <xf numFmtId="0" fontId="8" fillId="12" borderId="17" xfId="0" applyNumberFormat="1" applyFont="1" applyFill="1" applyBorder="1" applyAlignment="1">
      <alignment vertical="center" wrapText="1"/>
    </xf>
    <xf numFmtId="0" fontId="8" fillId="12" borderId="9" xfId="0" applyFont="1" applyFill="1" applyBorder="1" applyAlignment="1">
      <alignment horizontal="left" vertical="center" wrapText="1"/>
    </xf>
    <xf numFmtId="0" fontId="8" fillId="12" borderId="9" xfId="0" applyFont="1" applyFill="1" applyBorder="1" applyAlignment="1">
      <alignment horizontal="center" vertical="center" wrapText="1"/>
    </xf>
    <xf numFmtId="15" fontId="8" fillId="12" borderId="9" xfId="0" applyNumberFormat="1" applyFont="1" applyFill="1" applyBorder="1" applyAlignment="1">
      <alignment horizontal="center" vertical="center" wrapText="1"/>
    </xf>
    <xf numFmtId="41" fontId="8" fillId="12" borderId="9" xfId="0" applyNumberFormat="1" applyFont="1" applyFill="1" applyBorder="1" applyAlignment="1">
      <alignment horizontal="center" vertical="center" wrapText="1"/>
    </xf>
    <xf numFmtId="1" fontId="28" fillId="12" borderId="9" xfId="0" applyNumberFormat="1" applyFont="1" applyFill="1" applyBorder="1" applyAlignment="1">
      <alignment horizontal="center" vertical="center"/>
    </xf>
    <xf numFmtId="0" fontId="14" fillId="12" borderId="23" xfId="0" applyFont="1" applyFill="1" applyBorder="1" applyAlignment="1">
      <alignment vertical="top" wrapText="1"/>
    </xf>
    <xf numFmtId="0" fontId="6" fillId="12" borderId="23" xfId="0" applyFont="1" applyFill="1" applyBorder="1"/>
    <xf numFmtId="0" fontId="6" fillId="12" borderId="9" xfId="0" applyFont="1" applyFill="1" applyBorder="1"/>
    <xf numFmtId="0" fontId="6" fillId="12" borderId="10" xfId="0" applyFont="1" applyFill="1" applyBorder="1"/>
    <xf numFmtId="0" fontId="8" fillId="12" borderId="11" xfId="0" applyFont="1" applyFill="1" applyBorder="1" applyAlignment="1">
      <alignment horizontal="left" vertical="center" wrapText="1"/>
    </xf>
    <xf numFmtId="0" fontId="8" fillId="12" borderId="11" xfId="0" applyFont="1" applyFill="1" applyBorder="1" applyAlignment="1">
      <alignment horizontal="center" vertical="center" wrapText="1"/>
    </xf>
    <xf numFmtId="15" fontId="8" fillId="12" borderId="11" xfId="0" applyNumberFormat="1" applyFont="1" applyFill="1" applyBorder="1" applyAlignment="1">
      <alignment horizontal="center" vertical="center" wrapText="1"/>
    </xf>
    <xf numFmtId="41" fontId="8" fillId="12" borderId="11" xfId="0" applyNumberFormat="1" applyFont="1" applyFill="1" applyBorder="1" applyAlignment="1">
      <alignment horizontal="center" vertical="center" wrapText="1"/>
    </xf>
    <xf numFmtId="1" fontId="28" fillId="12" borderId="11" xfId="0" applyNumberFormat="1" applyFont="1" applyFill="1" applyBorder="1" applyAlignment="1">
      <alignment horizontal="center" vertical="center"/>
    </xf>
    <xf numFmtId="0" fontId="10" fillId="12" borderId="39" xfId="0" applyFont="1" applyFill="1" applyBorder="1" applyAlignment="1">
      <alignment vertical="top" wrapText="1"/>
    </xf>
    <xf numFmtId="0" fontId="6" fillId="12" borderId="11" xfId="0" applyFont="1" applyFill="1" applyBorder="1"/>
    <xf numFmtId="0" fontId="0" fillId="12" borderId="11" xfId="0" applyFill="1" applyBorder="1" applyAlignment="1">
      <alignment horizontal="justify" vertical="center" wrapText="1"/>
    </xf>
    <xf numFmtId="0" fontId="0" fillId="12" borderId="9" xfId="0" applyFill="1" applyBorder="1" applyAlignment="1">
      <alignment horizontal="left" vertical="center" wrapText="1"/>
    </xf>
    <xf numFmtId="0" fontId="0" fillId="12" borderId="9" xfId="0" applyFill="1" applyBorder="1" applyAlignment="1">
      <alignment horizontal="center" vertical="center" wrapText="1"/>
    </xf>
    <xf numFmtId="14" fontId="6" fillId="12" borderId="9" xfId="0" applyNumberFormat="1" applyFont="1" applyFill="1" applyBorder="1" applyAlignment="1">
      <alignment horizontal="center" vertical="center" wrapText="1"/>
    </xf>
    <xf numFmtId="41" fontId="6" fillId="12" borderId="9" xfId="0" applyNumberFormat="1" applyFont="1" applyFill="1" applyBorder="1" applyAlignment="1">
      <alignment horizontal="center" vertical="center" wrapText="1"/>
    </xf>
    <xf numFmtId="0" fontId="10" fillId="12" borderId="23" xfId="0" applyFont="1" applyFill="1" applyBorder="1" applyAlignment="1">
      <alignment vertical="top" wrapText="1"/>
    </xf>
    <xf numFmtId="0" fontId="0" fillId="12" borderId="9" xfId="0" applyFill="1" applyBorder="1" applyAlignment="1">
      <alignment horizontal="justify" vertical="center"/>
    </xf>
    <xf numFmtId="0" fontId="0" fillId="12" borderId="9" xfId="0" applyFill="1" applyBorder="1" applyAlignment="1">
      <alignment horizontal="justify" vertical="center" wrapText="1"/>
    </xf>
    <xf numFmtId="0" fontId="0" fillId="12" borderId="10" xfId="0" applyFill="1" applyBorder="1" applyAlignment="1">
      <alignment horizontal="justify" vertical="center"/>
    </xf>
    <xf numFmtId="0" fontId="14" fillId="12" borderId="39" xfId="0" applyFont="1" applyFill="1" applyBorder="1" applyAlignment="1">
      <alignment vertical="top" wrapText="1"/>
    </xf>
    <xf numFmtId="0" fontId="6" fillId="12" borderId="39" xfId="0" applyFont="1" applyFill="1" applyBorder="1"/>
    <xf numFmtId="0" fontId="13" fillId="12" borderId="16" xfId="0" applyFont="1" applyFill="1" applyBorder="1" applyAlignment="1">
      <alignment vertical="center" wrapText="1"/>
    </xf>
    <xf numFmtId="4" fontId="28" fillId="12" borderId="11" xfId="0" applyNumberFormat="1" applyFont="1" applyFill="1" applyBorder="1" applyAlignment="1">
      <alignment horizontal="center" vertical="center" wrapText="1"/>
    </xf>
    <xf numFmtId="0" fontId="0" fillId="12" borderId="11" xfId="0" applyFill="1" applyBorder="1" applyAlignment="1">
      <alignment horizontal="justify" vertical="center"/>
    </xf>
    <xf numFmtId="0" fontId="59" fillId="12" borderId="9" xfId="0" applyFont="1" applyFill="1" applyBorder="1"/>
    <xf numFmtId="0" fontId="7" fillId="12" borderId="4" xfId="0" applyFont="1" applyFill="1" applyBorder="1" applyAlignment="1">
      <alignment horizontal="center" vertical="center"/>
    </xf>
    <xf numFmtId="0" fontId="7" fillId="12" borderId="1" xfId="0" applyFont="1" applyFill="1" applyBorder="1" applyAlignment="1">
      <alignment horizontal="justify" vertical="top" wrapText="1"/>
    </xf>
    <xf numFmtId="0" fontId="6" fillId="12" borderId="1" xfId="0" applyFont="1" applyFill="1" applyBorder="1" applyAlignment="1">
      <alignment vertical="top" wrapText="1"/>
    </xf>
    <xf numFmtId="0" fontId="6" fillId="12" borderId="1" xfId="0" applyFont="1" applyFill="1" applyBorder="1" applyAlignment="1">
      <alignment horizontal="center" vertical="center" wrapText="1"/>
    </xf>
    <xf numFmtId="0" fontId="37" fillId="12" borderId="43" xfId="0" applyFont="1" applyFill="1" applyBorder="1" applyAlignment="1">
      <alignment vertical="top" wrapText="1"/>
    </xf>
    <xf numFmtId="0" fontId="37" fillId="12" borderId="44" xfId="0" applyFont="1" applyFill="1" applyBorder="1" applyAlignment="1">
      <alignment vertical="top" wrapText="1"/>
    </xf>
    <xf numFmtId="9" fontId="6" fillId="12" borderId="1" xfId="0" applyNumberFormat="1" applyFont="1" applyFill="1" applyBorder="1" applyAlignment="1">
      <alignment vertical="top" wrapText="1"/>
    </xf>
    <xf numFmtId="14" fontId="6" fillId="12" borderId="1" xfId="0" applyNumberFormat="1" applyFont="1" applyFill="1" applyBorder="1" applyAlignment="1">
      <alignment vertical="top" wrapText="1"/>
    </xf>
    <xf numFmtId="1" fontId="6" fillId="12" borderId="1" xfId="0" applyNumberFormat="1" applyFont="1" applyFill="1" applyBorder="1" applyAlignment="1">
      <alignment vertical="center" wrapText="1"/>
    </xf>
    <xf numFmtId="0" fontId="59" fillId="12" borderId="1" xfId="0" applyFont="1" applyFill="1" applyBorder="1"/>
    <xf numFmtId="0" fontId="6" fillId="12" borderId="1" xfId="0" applyFont="1" applyFill="1" applyBorder="1" applyAlignment="1">
      <alignment vertical="top"/>
    </xf>
    <xf numFmtId="0" fontId="6" fillId="12" borderId="44" xfId="0" applyFont="1" applyFill="1" applyBorder="1" applyAlignment="1">
      <alignment vertical="top" wrapText="1"/>
    </xf>
    <xf numFmtId="0" fontId="7" fillId="12" borderId="2" xfId="0" applyFont="1" applyFill="1" applyBorder="1" applyAlignment="1">
      <alignment vertical="center" wrapText="1"/>
    </xf>
    <xf numFmtId="0" fontId="6" fillId="12" borderId="13" xfId="0" applyFont="1" applyFill="1" applyBorder="1" applyAlignment="1">
      <alignment vertical="center" wrapText="1"/>
    </xf>
    <xf numFmtId="0" fontId="37" fillId="12" borderId="21" xfId="0" applyFont="1" applyFill="1" applyBorder="1" applyAlignment="1">
      <alignment vertical="top" wrapText="1"/>
    </xf>
    <xf numFmtId="0" fontId="37" fillId="12" borderId="14" xfId="0" applyFont="1" applyFill="1" applyBorder="1" applyAlignment="1">
      <alignment wrapText="1"/>
    </xf>
    <xf numFmtId="0" fontId="37" fillId="12" borderId="42" xfId="0" applyFont="1" applyFill="1" applyBorder="1" applyAlignment="1">
      <alignment vertical="top" wrapText="1"/>
    </xf>
    <xf numFmtId="166" fontId="6" fillId="12" borderId="1" xfId="0" applyNumberFormat="1" applyFont="1" applyFill="1" applyBorder="1" applyAlignment="1">
      <alignment horizontal="center" vertical="center"/>
    </xf>
    <xf numFmtId="1" fontId="6" fillId="12" borderId="1" xfId="0" applyNumberFormat="1" applyFont="1" applyFill="1" applyBorder="1" applyAlignment="1">
      <alignment horizontal="center" vertical="center"/>
    </xf>
    <xf numFmtId="0" fontId="10" fillId="12" borderId="7" xfId="0" applyFont="1" applyFill="1" applyBorder="1" applyAlignment="1">
      <alignment vertical="center" wrapText="1"/>
    </xf>
    <xf numFmtId="0" fontId="10" fillId="12" borderId="1" xfId="0" applyNumberFormat="1" applyFont="1" applyFill="1" applyBorder="1" applyAlignment="1">
      <alignment vertical="center" wrapText="1"/>
    </xf>
    <xf numFmtId="0" fontId="37" fillId="12" borderId="43" xfId="0" applyFont="1" applyFill="1" applyBorder="1" applyAlignment="1">
      <alignment wrapText="1"/>
    </xf>
    <xf numFmtId="0" fontId="37" fillId="12" borderId="44" xfId="0" applyFont="1" applyFill="1" applyBorder="1" applyAlignment="1">
      <alignment wrapText="1"/>
    </xf>
    <xf numFmtId="0" fontId="7" fillId="12" borderId="14" xfId="0" applyFont="1" applyFill="1" applyBorder="1" applyAlignment="1">
      <alignment vertical="center"/>
    </xf>
    <xf numFmtId="0" fontId="7" fillId="12" borderId="18" xfId="0" applyFont="1" applyFill="1" applyBorder="1" applyAlignment="1">
      <alignment vertical="center"/>
    </xf>
    <xf numFmtId="0" fontId="7" fillId="12" borderId="2" xfId="0" applyFont="1" applyFill="1" applyBorder="1" applyAlignment="1">
      <alignment vertical="top" wrapText="1"/>
    </xf>
    <xf numFmtId="0" fontId="6" fillId="12" borderId="17" xfId="0" applyFont="1" applyFill="1" applyBorder="1" applyAlignment="1">
      <alignment vertical="top" wrapText="1"/>
    </xf>
    <xf numFmtId="0" fontId="6" fillId="12" borderId="1" xfId="0" applyNumberFormat="1" applyFont="1" applyFill="1" applyBorder="1" applyAlignment="1">
      <alignment vertical="center" wrapText="1"/>
    </xf>
    <xf numFmtId="0" fontId="6" fillId="12" borderId="17" xfId="0" applyFont="1" applyFill="1" applyBorder="1" applyAlignment="1">
      <alignment horizontal="center" vertical="center" wrapText="1"/>
    </xf>
    <xf numFmtId="0" fontId="6" fillId="12" borderId="17" xfId="0" applyFont="1" applyFill="1" applyBorder="1" applyAlignment="1">
      <alignment horizontal="center" vertical="center"/>
    </xf>
    <xf numFmtId="0" fontId="10" fillId="12" borderId="11" xfId="0" applyFont="1" applyFill="1" applyBorder="1" applyAlignment="1">
      <alignment horizontal="justify" vertical="center" wrapText="1"/>
    </xf>
    <xf numFmtId="0" fontId="14" fillId="12" borderId="11" xfId="0" applyFont="1" applyFill="1" applyBorder="1" applyAlignment="1">
      <alignment horizontal="center" vertical="center" wrapText="1"/>
    </xf>
    <xf numFmtId="0" fontId="6" fillId="12" borderId="19" xfId="0" applyFont="1" applyFill="1" applyBorder="1" applyAlignment="1">
      <alignment vertical="top" wrapText="1"/>
    </xf>
    <xf numFmtId="167" fontId="6" fillId="12" borderId="7" xfId="2" applyNumberFormat="1" applyFont="1" applyFill="1" applyBorder="1" applyAlignment="1">
      <alignment horizontal="center" vertical="center"/>
    </xf>
    <xf numFmtId="0" fontId="6" fillId="12" borderId="11" xfId="0" applyFont="1" applyFill="1" applyBorder="1" applyAlignment="1">
      <alignment horizontal="center" vertical="center" wrapText="1"/>
    </xf>
    <xf numFmtId="9" fontId="6" fillId="12" borderId="11" xfId="0" applyNumberFormat="1" applyFont="1" applyFill="1" applyBorder="1" applyAlignment="1">
      <alignment horizontal="center" vertical="center" wrapText="1"/>
    </xf>
    <xf numFmtId="14" fontId="10" fillId="12" borderId="11" xfId="0" applyNumberFormat="1" applyFont="1" applyFill="1" applyBorder="1" applyAlignment="1">
      <alignment horizontal="center" vertical="center" wrapText="1"/>
    </xf>
    <xf numFmtId="14" fontId="6" fillId="12" borderId="11" xfId="0" applyNumberFormat="1" applyFont="1" applyFill="1" applyBorder="1" applyAlignment="1">
      <alignment horizontal="center" vertical="center" wrapText="1"/>
    </xf>
    <xf numFmtId="167" fontId="6" fillId="12" borderId="39" xfId="2" applyNumberFormat="1" applyFont="1" applyFill="1" applyBorder="1" applyAlignment="1">
      <alignment horizontal="center" vertical="center"/>
    </xf>
    <xf numFmtId="0" fontId="14" fillId="12" borderId="1" xfId="0" applyFont="1" applyFill="1" applyBorder="1" applyAlignment="1">
      <alignment horizontal="center" vertical="center"/>
    </xf>
    <xf numFmtId="0" fontId="14" fillId="12" borderId="1" xfId="0" applyFont="1" applyFill="1" applyBorder="1" applyAlignment="1">
      <alignment horizontal="center" vertical="center" wrapText="1"/>
    </xf>
    <xf numFmtId="0" fontId="10" fillId="12" borderId="11" xfId="0" applyFont="1" applyFill="1" applyBorder="1" applyAlignment="1">
      <alignment horizontal="left" vertical="center" wrapText="1"/>
    </xf>
    <xf numFmtId="0" fontId="10" fillId="12" borderId="1" xfId="0" applyFont="1" applyFill="1" applyBorder="1" applyAlignment="1">
      <alignment horizontal="justify" vertical="center" wrapText="1"/>
    </xf>
    <xf numFmtId="0" fontId="6" fillId="12" borderId="11" xfId="0" applyFont="1" applyFill="1" applyBorder="1" applyAlignment="1">
      <alignment vertical="top" wrapText="1"/>
    </xf>
    <xf numFmtId="2" fontId="28" fillId="12" borderId="1" xfId="0" applyNumberFormat="1" applyFont="1" applyFill="1" applyBorder="1" applyAlignment="1">
      <alignment horizontal="center" vertical="center"/>
    </xf>
    <xf numFmtId="0" fontId="10" fillId="12" borderId="11" xfId="0" applyFont="1" applyFill="1" applyBorder="1" applyAlignment="1">
      <alignment vertical="center" wrapText="1"/>
    </xf>
    <xf numFmtId="0" fontId="10" fillId="12" borderId="11" xfId="0" applyNumberFormat="1" applyFont="1" applyFill="1" applyBorder="1" applyAlignment="1">
      <alignment vertical="center" wrapText="1"/>
    </xf>
    <xf numFmtId="0" fontId="7" fillId="12" borderId="1" xfId="0" applyFont="1" applyFill="1" applyBorder="1" applyAlignment="1">
      <alignment vertical="center" wrapText="1"/>
    </xf>
    <xf numFmtId="0" fontId="10" fillId="12" borderId="39" xfId="0" applyFont="1" applyFill="1" applyBorder="1" applyAlignment="1">
      <alignment horizontal="justify" vertical="center" wrapText="1"/>
    </xf>
    <xf numFmtId="0" fontId="7" fillId="12" borderId="31" xfId="0" applyFont="1" applyFill="1" applyBorder="1" applyAlignment="1">
      <alignment vertical="center"/>
    </xf>
    <xf numFmtId="0" fontId="7" fillId="12" borderId="12" xfId="0" applyFont="1" applyFill="1" applyBorder="1" applyAlignment="1">
      <alignment vertical="center"/>
    </xf>
    <xf numFmtId="0" fontId="6" fillId="12" borderId="2" xfId="0" applyNumberFormat="1" applyFont="1" applyFill="1" applyBorder="1" applyAlignment="1">
      <alignment vertical="center" wrapText="1"/>
    </xf>
    <xf numFmtId="0" fontId="6" fillId="12" borderId="2" xfId="0" applyNumberFormat="1" applyFont="1" applyFill="1" applyBorder="1" applyAlignment="1">
      <alignment vertical="top" wrapText="1"/>
    </xf>
    <xf numFmtId="9" fontId="6" fillId="12" borderId="1" xfId="0" applyNumberFormat="1" applyFont="1" applyFill="1" applyBorder="1" applyAlignment="1">
      <alignment horizontal="center" vertical="center"/>
    </xf>
    <xf numFmtId="167" fontId="6" fillId="12" borderId="1" xfId="2" applyNumberFormat="1" applyFont="1" applyFill="1" applyBorder="1" applyAlignment="1">
      <alignment horizontal="center" vertical="center"/>
    </xf>
    <xf numFmtId="0" fontId="6" fillId="12" borderId="11" xfId="0" applyFont="1" applyFill="1" applyBorder="1" applyAlignment="1">
      <alignment horizontal="justify" vertical="center" wrapText="1"/>
    </xf>
    <xf numFmtId="0" fontId="6" fillId="12" borderId="17" xfId="0" applyNumberFormat="1" applyFont="1" applyFill="1" applyBorder="1" applyAlignment="1">
      <alignment vertical="top" wrapText="1"/>
    </xf>
    <xf numFmtId="0" fontId="6" fillId="12" borderId="53" xfId="0" applyFont="1" applyFill="1" applyBorder="1" applyAlignment="1">
      <alignment vertical="center" wrapText="1"/>
    </xf>
    <xf numFmtId="0" fontId="6" fillId="12" borderId="6" xfId="0" applyFont="1" applyFill="1" applyBorder="1" applyAlignment="1">
      <alignment vertical="center" wrapText="1"/>
    </xf>
    <xf numFmtId="9" fontId="6" fillId="12" borderId="6" xfId="0" applyNumberFormat="1" applyFont="1" applyFill="1" applyBorder="1" applyAlignment="1">
      <alignment horizontal="center" vertical="center"/>
    </xf>
    <xf numFmtId="14" fontId="6" fillId="12" borderId="6" xfId="0" applyNumberFormat="1" applyFont="1" applyFill="1" applyBorder="1" applyAlignment="1">
      <alignment vertical="center"/>
    </xf>
    <xf numFmtId="0" fontId="10" fillId="12" borderId="1" xfId="0" applyNumberFormat="1" applyFont="1" applyFill="1" applyBorder="1" applyAlignment="1">
      <alignment vertical="top" wrapText="1"/>
    </xf>
    <xf numFmtId="0" fontId="6" fillId="12" borderId="6" xfId="0" applyFont="1" applyFill="1" applyBorder="1" applyAlignment="1">
      <alignment vertical="top" wrapText="1"/>
    </xf>
    <xf numFmtId="0" fontId="6" fillId="12" borderId="6" xfId="0" applyFont="1" applyFill="1" applyBorder="1" applyAlignment="1">
      <alignment horizontal="center" vertical="center"/>
    </xf>
    <xf numFmtId="0" fontId="37" fillId="12" borderId="45" xfId="0" applyFont="1" applyFill="1" applyBorder="1" applyAlignment="1">
      <alignment vertical="top" wrapText="1"/>
    </xf>
    <xf numFmtId="0" fontId="6" fillId="12" borderId="2" xfId="0" applyFont="1" applyFill="1" applyBorder="1" applyAlignment="1">
      <alignment vertical="top" wrapText="1"/>
    </xf>
    <xf numFmtId="0" fontId="6" fillId="12" borderId="1" xfId="0" applyNumberFormat="1" applyFont="1" applyFill="1" applyBorder="1" applyAlignment="1">
      <alignment horizontal="justify" vertical="top" wrapText="1"/>
    </xf>
    <xf numFmtId="0" fontId="6" fillId="12" borderId="1" xfId="0" applyNumberFormat="1" applyFont="1" applyFill="1" applyBorder="1" applyAlignment="1">
      <alignment horizontal="justify" vertical="center" wrapText="1"/>
    </xf>
    <xf numFmtId="0" fontId="6" fillId="12" borderId="1" xfId="0" applyNumberFormat="1" applyFont="1" applyFill="1" applyBorder="1" applyAlignment="1">
      <alignment horizontal="left" vertical="center" wrapText="1"/>
    </xf>
    <xf numFmtId="14" fontId="6" fillId="12" borderId="1" xfId="0" applyNumberFormat="1" applyFont="1" applyFill="1" applyBorder="1" applyAlignment="1">
      <alignment horizontal="center" vertical="center" wrapText="1"/>
    </xf>
    <xf numFmtId="1" fontId="6" fillId="12" borderId="7" xfId="0" applyNumberFormat="1" applyFont="1" applyFill="1" applyBorder="1" applyAlignment="1">
      <alignment horizontal="right" vertical="center" wrapText="1"/>
    </xf>
    <xf numFmtId="0" fontId="64" fillId="12" borderId="1" xfId="0" applyFont="1" applyFill="1" applyBorder="1" applyAlignment="1">
      <alignment vertical="top" wrapText="1"/>
    </xf>
    <xf numFmtId="0" fontId="6" fillId="12" borderId="1" xfId="0" applyNumberFormat="1" applyFont="1" applyFill="1" applyBorder="1" applyAlignment="1">
      <alignment horizontal="center" vertical="center"/>
    </xf>
    <xf numFmtId="1" fontId="11" fillId="12" borderId="1" xfId="0" applyNumberFormat="1" applyFont="1" applyFill="1" applyBorder="1" applyAlignment="1">
      <alignment horizontal="center" vertical="center"/>
    </xf>
    <xf numFmtId="4" fontId="28" fillId="12" borderId="1" xfId="0" applyNumberFormat="1" applyFont="1" applyFill="1" applyBorder="1" applyAlignment="1">
      <alignment horizontal="center" vertical="center" wrapText="1"/>
    </xf>
    <xf numFmtId="0" fontId="6" fillId="12" borderId="1" xfId="0" applyNumberFormat="1" applyFont="1" applyFill="1" applyBorder="1" applyAlignment="1">
      <alignment horizontal="left" vertical="top" wrapText="1"/>
    </xf>
    <xf numFmtId="1" fontId="6" fillId="12" borderId="1" xfId="0" applyNumberFormat="1" applyFont="1" applyFill="1" applyBorder="1" applyAlignment="1">
      <alignment horizontal="center" vertical="center" wrapText="1"/>
    </xf>
    <xf numFmtId="1" fontId="6" fillId="12" borderId="1" xfId="0" applyNumberFormat="1" applyFont="1" applyFill="1" applyBorder="1" applyAlignment="1">
      <alignment horizontal="right" vertical="center" wrapText="1"/>
    </xf>
    <xf numFmtId="0" fontId="8" fillId="12" borderId="2" xfId="0" applyFont="1" applyFill="1" applyBorder="1" applyAlignment="1">
      <alignment vertical="top" wrapText="1"/>
    </xf>
    <xf numFmtId="0" fontId="6" fillId="12" borderId="1" xfId="0" applyFont="1" applyFill="1" applyBorder="1" applyAlignment="1">
      <alignment horizontal="left" vertical="top" wrapText="1"/>
    </xf>
    <xf numFmtId="0" fontId="6" fillId="12" borderId="0" xfId="0" applyFont="1" applyFill="1" applyBorder="1" applyAlignment="1">
      <alignment vertical="top" wrapText="1"/>
    </xf>
    <xf numFmtId="0" fontId="65" fillId="12" borderId="21" xfId="0" applyFont="1" applyFill="1" applyBorder="1" applyAlignment="1">
      <alignment vertical="center" wrapText="1"/>
    </xf>
    <xf numFmtId="0" fontId="6" fillId="12" borderId="12" xfId="0" applyFont="1" applyFill="1" applyBorder="1" applyAlignment="1">
      <alignment vertical="center"/>
    </xf>
    <xf numFmtId="0" fontId="6" fillId="12" borderId="2" xfId="0" applyFont="1" applyFill="1" applyBorder="1" applyAlignment="1">
      <alignment vertical="center"/>
    </xf>
    <xf numFmtId="14" fontId="6" fillId="12" borderId="2" xfId="0" applyNumberFormat="1" applyFont="1" applyFill="1" applyBorder="1" applyAlignment="1">
      <alignment vertical="center"/>
    </xf>
    <xf numFmtId="0" fontId="37" fillId="12" borderId="34" xfId="0" applyFont="1" applyFill="1" applyBorder="1" applyAlignment="1">
      <alignment vertical="top" wrapText="1"/>
    </xf>
    <xf numFmtId="0" fontId="6" fillId="12" borderId="0" xfId="0" applyFont="1" applyFill="1" applyAlignment="1">
      <alignment vertical="center" wrapText="1"/>
    </xf>
    <xf numFmtId="14" fontId="6" fillId="12" borderId="2" xfId="0" applyNumberFormat="1" applyFont="1" applyFill="1" applyBorder="1" applyAlignment="1">
      <alignment horizontal="center" vertical="center"/>
    </xf>
    <xf numFmtId="0" fontId="6" fillId="12" borderId="41" xfId="0" applyFont="1" applyFill="1" applyBorder="1" applyAlignment="1">
      <alignment vertical="center"/>
    </xf>
    <xf numFmtId="0" fontId="6" fillId="12" borderId="13" xfId="0" applyFont="1" applyFill="1" applyBorder="1" applyAlignment="1">
      <alignment vertical="top" wrapText="1"/>
    </xf>
    <xf numFmtId="0" fontId="37" fillId="12" borderId="14" xfId="0" applyFont="1" applyFill="1" applyBorder="1" applyAlignment="1">
      <alignment vertical="top" wrapText="1"/>
    </xf>
    <xf numFmtId="0" fontId="37" fillId="12" borderId="46" xfId="0" applyFont="1" applyFill="1" applyBorder="1" applyAlignment="1">
      <alignment vertical="top" wrapText="1"/>
    </xf>
    <xf numFmtId="0" fontId="6" fillId="12" borderId="2" xfId="0" applyNumberFormat="1" applyFont="1" applyFill="1" applyBorder="1" applyAlignment="1">
      <alignment vertical="center"/>
    </xf>
    <xf numFmtId="0" fontId="6" fillId="12" borderId="1" xfId="0" applyNumberFormat="1" applyFont="1" applyFill="1" applyBorder="1" applyAlignment="1">
      <alignment vertical="center"/>
    </xf>
    <xf numFmtId="0" fontId="6" fillId="12" borderId="6" xfId="0" applyNumberFormat="1" applyFont="1" applyFill="1" applyBorder="1" applyAlignment="1">
      <alignment horizontal="center" vertical="center"/>
    </xf>
    <xf numFmtId="0" fontId="1" fillId="12" borderId="1" xfId="0" applyFont="1" applyFill="1" applyBorder="1" applyAlignment="1">
      <alignment horizontal="center" vertical="center" wrapText="1"/>
    </xf>
    <xf numFmtId="0" fontId="38" fillId="12" borderId="1" xfId="0" applyFont="1" applyFill="1" applyBorder="1" applyAlignment="1">
      <alignment horizontal="left" vertical="center" wrapText="1"/>
    </xf>
    <xf numFmtId="0" fontId="0" fillId="12" borderId="1" xfId="0" applyFill="1" applyBorder="1" applyAlignment="1">
      <alignment horizontal="center" vertical="center" wrapText="1"/>
    </xf>
    <xf numFmtId="0" fontId="7" fillId="12" borderId="8" xfId="0" applyFont="1" applyFill="1" applyBorder="1" applyAlignment="1">
      <alignment horizontal="center" vertical="center"/>
    </xf>
    <xf numFmtId="0" fontId="9" fillId="12" borderId="9" xfId="0" applyFont="1" applyFill="1" applyBorder="1" applyAlignment="1">
      <alignment horizontal="justify" vertical="top" wrapText="1"/>
    </xf>
    <xf numFmtId="0" fontId="8" fillId="12" borderId="6" xfId="0" applyFont="1" applyFill="1" applyBorder="1" applyAlignment="1">
      <alignment horizontal="center" vertical="top" wrapText="1"/>
    </xf>
    <xf numFmtId="0" fontId="8" fillId="12" borderId="6" xfId="0" applyNumberFormat="1" applyFont="1" applyFill="1" applyBorder="1" applyAlignment="1">
      <alignment horizontal="justify" vertical="top"/>
    </xf>
    <xf numFmtId="0" fontId="6" fillId="12" borderId="6" xfId="0" applyFont="1" applyFill="1" applyBorder="1" applyAlignment="1">
      <alignment horizontal="center" vertical="center" wrapText="1"/>
    </xf>
    <xf numFmtId="0" fontId="6" fillId="12" borderId="6" xfId="0" applyFont="1" applyFill="1" applyBorder="1" applyAlignment="1">
      <alignment horizontal="left" vertical="top" wrapText="1"/>
    </xf>
    <xf numFmtId="10" fontId="55" fillId="12" borderId="1" xfId="0" applyNumberFormat="1" applyFont="1" applyFill="1" applyBorder="1" applyAlignment="1">
      <alignment horizontal="center" vertical="center"/>
    </xf>
    <xf numFmtId="0" fontId="67" fillId="12" borderId="1" xfId="0" applyFont="1" applyFill="1" applyBorder="1" applyAlignment="1">
      <alignment vertical="center" wrapText="1"/>
    </xf>
    <xf numFmtId="0" fontId="7" fillId="12" borderId="1" xfId="0" applyFont="1" applyFill="1" applyBorder="1" applyAlignment="1">
      <alignment horizontal="justify" vertical="center" wrapText="1"/>
    </xf>
    <xf numFmtId="0" fontId="6" fillId="12" borderId="1" xfId="0" applyFont="1" applyFill="1" applyBorder="1" applyAlignment="1">
      <alignment horizontal="justify" vertical="top"/>
    </xf>
    <xf numFmtId="167" fontId="6" fillId="12" borderId="7" xfId="2" applyNumberFormat="1" applyFont="1" applyFill="1" applyBorder="1" applyAlignment="1">
      <alignment horizontal="right" vertical="center"/>
    </xf>
    <xf numFmtId="0" fontId="37" fillId="12" borderId="26" xfId="0" applyFont="1" applyFill="1" applyBorder="1" applyAlignment="1">
      <alignment wrapText="1"/>
    </xf>
    <xf numFmtId="0" fontId="7" fillId="12" borderId="1" xfId="0" applyFont="1" applyFill="1" applyBorder="1" applyAlignment="1">
      <alignment horizontal="center" vertical="center" wrapText="1"/>
    </xf>
    <xf numFmtId="14" fontId="6" fillId="12" borderId="1" xfId="0" applyNumberFormat="1" applyFont="1" applyFill="1" applyBorder="1" applyAlignment="1">
      <alignment vertical="center" wrapText="1"/>
    </xf>
    <xf numFmtId="0" fontId="6" fillId="12" borderId="7" xfId="0" applyFont="1" applyFill="1" applyBorder="1" applyAlignment="1">
      <alignment wrapText="1"/>
    </xf>
    <xf numFmtId="0" fontId="11" fillId="12" borderId="1" xfId="0" applyFont="1" applyFill="1" applyBorder="1" applyAlignment="1">
      <alignment vertical="top" wrapText="1"/>
    </xf>
    <xf numFmtId="1" fontId="0" fillId="12" borderId="1" xfId="0" applyNumberFormat="1" applyFill="1" applyBorder="1" applyAlignment="1">
      <alignment horizontal="center" vertical="center"/>
    </xf>
    <xf numFmtId="0" fontId="8" fillId="12" borderId="1" xfId="0" applyFont="1" applyFill="1" applyBorder="1" applyAlignment="1">
      <alignment horizontal="justify" vertical="center" wrapText="1"/>
    </xf>
    <xf numFmtId="0" fontId="11" fillId="12" borderId="1" xfId="0" applyFont="1" applyFill="1" applyBorder="1" applyAlignment="1">
      <alignment horizontal="justify" vertical="center" wrapText="1"/>
    </xf>
    <xf numFmtId="0" fontId="55" fillId="12" borderId="1" xfId="0" applyFont="1" applyFill="1" applyBorder="1" applyAlignment="1">
      <alignment horizontal="justify" vertical="center" wrapText="1"/>
    </xf>
    <xf numFmtId="0" fontId="7" fillId="12" borderId="31" xfId="0" applyFont="1" applyFill="1" applyBorder="1" applyAlignment="1">
      <alignment horizontal="center" vertical="center"/>
    </xf>
    <xf numFmtId="0" fontId="7" fillId="12" borderId="12" xfId="0" applyFont="1" applyFill="1" applyBorder="1" applyAlignment="1">
      <alignment horizontal="center" vertical="center"/>
    </xf>
    <xf numFmtId="0" fontId="7" fillId="12" borderId="2" xfId="0" applyFont="1" applyFill="1" applyBorder="1" applyAlignment="1">
      <alignment horizontal="justify" vertical="center" wrapText="1"/>
    </xf>
    <xf numFmtId="0" fontId="6" fillId="12" borderId="2" xfId="0" applyFont="1" applyFill="1" applyBorder="1" applyAlignment="1">
      <alignment horizontal="justify" vertical="center" wrapText="1"/>
    </xf>
    <xf numFmtId="0" fontId="6" fillId="12" borderId="2" xfId="0" applyFont="1" applyFill="1" applyBorder="1" applyAlignment="1">
      <alignment horizontal="center" vertical="center" wrapText="1"/>
    </xf>
    <xf numFmtId="167" fontId="6" fillId="12" borderId="1" xfId="2" applyNumberFormat="1" applyFont="1" applyFill="1" applyBorder="1" applyAlignment="1">
      <alignment horizontal="right" vertical="center"/>
    </xf>
    <xf numFmtId="0" fontId="6" fillId="12" borderId="1" xfId="0" applyFont="1" applyFill="1" applyBorder="1" applyAlignment="1">
      <alignment horizontal="justify" vertical="top" wrapText="1"/>
    </xf>
    <xf numFmtId="14" fontId="6" fillId="12" borderId="1" xfId="0" applyNumberFormat="1" applyFont="1" applyFill="1" applyBorder="1" applyAlignment="1">
      <alignment horizontal="center" vertical="center"/>
    </xf>
    <xf numFmtId="0" fontId="1" fillId="12" borderId="5" xfId="0" applyFont="1" applyFill="1" applyBorder="1" applyAlignment="1">
      <alignment horizontal="center" vertical="center"/>
    </xf>
    <xf numFmtId="0" fontId="7" fillId="12" borderId="6" xfId="0" applyFont="1" applyFill="1" applyBorder="1" applyAlignment="1">
      <alignment vertical="top" wrapText="1"/>
    </xf>
    <xf numFmtId="0" fontId="6" fillId="12" borderId="6" xfId="0" applyNumberFormat="1" applyFont="1" applyFill="1" applyBorder="1" applyAlignment="1">
      <alignment vertical="top" wrapText="1"/>
    </xf>
    <xf numFmtId="0" fontId="6" fillId="12" borderId="29" xfId="0" applyFont="1" applyFill="1" applyBorder="1" applyAlignment="1">
      <alignment horizontal="center" vertical="center" wrapText="1"/>
    </xf>
    <xf numFmtId="0" fontId="0" fillId="12" borderId="6" xfId="0" applyFill="1" applyBorder="1" applyAlignment="1">
      <alignment horizontal="center" vertical="center" wrapText="1"/>
    </xf>
    <xf numFmtId="14" fontId="0" fillId="12" borderId="6" xfId="0" applyNumberFormat="1" applyFill="1" applyBorder="1" applyAlignment="1">
      <alignment horizontal="center" vertical="center" wrapText="1"/>
    </xf>
    <xf numFmtId="0" fontId="7" fillId="12" borderId="17" xfId="0" applyFont="1" applyFill="1" applyBorder="1" applyAlignment="1">
      <alignment vertical="center"/>
    </xf>
    <xf numFmtId="0" fontId="7" fillId="12" borderId="17" xfId="0" applyFont="1" applyFill="1" applyBorder="1" applyAlignment="1">
      <alignment vertical="center" wrapText="1"/>
    </xf>
    <xf numFmtId="167" fontId="6" fillId="12" borderId="49" xfId="2" applyNumberFormat="1" applyFont="1" applyFill="1" applyBorder="1" applyAlignment="1">
      <alignment horizontal="right" vertical="center"/>
    </xf>
    <xf numFmtId="0" fontId="8" fillId="12" borderId="40" xfId="0" applyFont="1" applyFill="1" applyBorder="1" applyAlignment="1">
      <alignment vertical="top" wrapText="1"/>
    </xf>
    <xf numFmtId="0" fontId="8" fillId="12" borderId="7" xfId="0" applyFont="1" applyFill="1" applyBorder="1"/>
    <xf numFmtId="0" fontId="8" fillId="12" borderId="1" xfId="0" applyFont="1" applyFill="1" applyBorder="1"/>
    <xf numFmtId="0" fontId="8" fillId="12" borderId="0" xfId="0" applyFont="1" applyFill="1"/>
    <xf numFmtId="0" fontId="7" fillId="12" borderId="18" xfId="0" applyFont="1" applyFill="1" applyBorder="1" applyAlignment="1">
      <alignment horizontal="center" vertical="center"/>
    </xf>
    <xf numFmtId="0" fontId="8" fillId="12" borderId="17" xfId="0" applyFont="1" applyFill="1" applyBorder="1"/>
    <xf numFmtId="0" fontId="8" fillId="12" borderId="17" xfId="0" applyFont="1" applyFill="1" applyBorder="1" applyAlignment="1">
      <alignment vertical="top" wrapText="1"/>
    </xf>
    <xf numFmtId="0" fontId="8" fillId="12" borderId="27" xfId="0" applyFont="1" applyFill="1" applyBorder="1" applyAlignment="1">
      <alignment vertical="center"/>
    </xf>
    <xf numFmtId="0" fontId="8" fillId="12" borderId="14" xfId="0" applyFont="1" applyFill="1" applyBorder="1" applyAlignment="1">
      <alignment horizontal="left" vertical="top" wrapText="1"/>
    </xf>
    <xf numFmtId="0" fontId="8" fillId="12" borderId="16" xfId="0" applyFont="1" applyFill="1" applyBorder="1" applyAlignment="1">
      <alignment horizontal="left" vertical="top"/>
    </xf>
    <xf numFmtId="0" fontId="8" fillId="12" borderId="17" xfId="0" applyFont="1" applyFill="1" applyBorder="1" applyAlignment="1">
      <alignment horizontal="center" vertical="center"/>
    </xf>
    <xf numFmtId="14" fontId="8" fillId="12" borderId="17" xfId="0" applyNumberFormat="1" applyFont="1" applyFill="1" applyBorder="1" applyAlignment="1">
      <alignment horizontal="center" vertical="center"/>
    </xf>
    <xf numFmtId="0" fontId="8" fillId="12" borderId="2" xfId="0" applyFont="1" applyFill="1" applyBorder="1"/>
    <xf numFmtId="17" fontId="7" fillId="12" borderId="7" xfId="0" applyNumberFormat="1" applyFont="1" applyFill="1" applyBorder="1" applyAlignment="1">
      <alignment wrapText="1"/>
    </xf>
    <xf numFmtId="0" fontId="7" fillId="12" borderId="1" xfId="0" applyFont="1" applyFill="1" applyBorder="1" applyAlignment="1">
      <alignment horizontal="center" vertical="center"/>
    </xf>
    <xf numFmtId="0" fontId="6" fillId="12" borderId="1" xfId="1" applyFont="1" applyFill="1" applyBorder="1" applyAlignment="1" applyProtection="1">
      <alignment horizontal="justify" vertical="top" wrapText="1"/>
    </xf>
    <xf numFmtId="0" fontId="6" fillId="12" borderId="1" xfId="0" applyFont="1" applyFill="1" applyBorder="1" applyAlignment="1">
      <alignment horizontal="justify"/>
    </xf>
    <xf numFmtId="0" fontId="52" fillId="12" borderId="1" xfId="0" applyFont="1" applyFill="1" applyBorder="1" applyAlignment="1">
      <alignment vertical="top" wrapText="1"/>
    </xf>
    <xf numFmtId="0" fontId="8" fillId="12" borderId="1" xfId="0" applyFont="1" applyFill="1" applyBorder="1" applyAlignment="1">
      <alignment vertical="top" wrapText="1"/>
    </xf>
    <xf numFmtId="14" fontId="6" fillId="12" borderId="1" xfId="0" applyNumberFormat="1" applyFont="1" applyFill="1" applyBorder="1" applyAlignment="1">
      <alignment vertical="top"/>
    </xf>
    <xf numFmtId="0" fontId="51" fillId="12" borderId="0" xfId="0" applyFont="1" applyFill="1" applyBorder="1" applyAlignment="1">
      <alignment horizontal="center" vertical="center" wrapText="1"/>
    </xf>
    <xf numFmtId="2" fontId="51" fillId="12" borderId="0" xfId="0" applyNumberFormat="1" applyFont="1" applyFill="1" applyBorder="1" applyAlignment="1">
      <alignment horizontal="center" vertical="center" wrapText="1"/>
    </xf>
    <xf numFmtId="0" fontId="52" fillId="12" borderId="1" xfId="0" applyFont="1" applyFill="1" applyBorder="1" applyAlignment="1">
      <alignment vertical="center" wrapText="1"/>
    </xf>
    <xf numFmtId="0" fontId="52" fillId="12" borderId="1" xfId="0" applyFont="1" applyFill="1" applyBorder="1" applyAlignment="1">
      <alignment horizontal="center" vertical="center" wrapText="1"/>
    </xf>
    <xf numFmtId="14" fontId="53" fillId="12" borderId="1" xfId="0" applyNumberFormat="1" applyFont="1" applyFill="1" applyBorder="1" applyAlignment="1">
      <alignment horizontal="center" vertical="center"/>
    </xf>
    <xf numFmtId="3" fontId="53" fillId="12" borderId="1" xfId="0" applyNumberFormat="1" applyFont="1" applyFill="1" applyBorder="1" applyAlignment="1">
      <alignment horizontal="center" vertical="center"/>
    </xf>
    <xf numFmtId="0" fontId="61" fillId="12" borderId="4" xfId="0" applyFont="1" applyFill="1" applyBorder="1" applyAlignment="1">
      <alignment horizontal="center" vertical="center"/>
    </xf>
    <xf numFmtId="0" fontId="53" fillId="12" borderId="1" xfId="0" applyFont="1" applyFill="1" applyBorder="1" applyAlignment="1">
      <alignment horizontal="center" vertical="center"/>
    </xf>
    <xf numFmtId="0" fontId="53" fillId="12" borderId="1" xfId="0" applyFont="1" applyFill="1" applyBorder="1" applyAlignment="1">
      <alignment vertical="center" wrapText="1"/>
    </xf>
    <xf numFmtId="0" fontId="53" fillId="12" borderId="1" xfId="0" applyFont="1" applyFill="1" applyBorder="1" applyAlignment="1">
      <alignment horizontal="center" vertical="center" wrapText="1"/>
    </xf>
    <xf numFmtId="14" fontId="52" fillId="12" borderId="1" xfId="0" applyNumberFormat="1" applyFont="1" applyFill="1" applyBorder="1" applyAlignment="1">
      <alignment horizontal="center" vertical="center" wrapText="1"/>
    </xf>
    <xf numFmtId="0" fontId="6" fillId="12" borderId="2" xfId="0" applyFont="1" applyFill="1" applyBorder="1" applyAlignment="1">
      <alignment wrapText="1"/>
    </xf>
    <xf numFmtId="1" fontId="6" fillId="12" borderId="1" xfId="0" applyNumberFormat="1" applyFont="1" applyFill="1" applyBorder="1" applyAlignment="1">
      <alignment vertical="center"/>
    </xf>
    <xf numFmtId="0" fontId="61" fillId="12" borderId="1" xfId="0" applyFont="1" applyFill="1" applyBorder="1" applyAlignment="1">
      <alignment horizontal="center" vertical="center"/>
    </xf>
    <xf numFmtId="0" fontId="61" fillId="12" borderId="1" xfId="0" applyFont="1" applyFill="1" applyBorder="1" applyAlignment="1">
      <alignment horizontal="left" vertical="top" wrapText="1"/>
    </xf>
    <xf numFmtId="0" fontId="52" fillId="12" borderId="1" xfId="0" applyFont="1" applyFill="1" applyBorder="1" applyAlignment="1">
      <alignment horizontal="justify" vertical="top"/>
    </xf>
    <xf numFmtId="1" fontId="6" fillId="12" borderId="6" xfId="0" applyNumberFormat="1" applyFont="1" applyFill="1" applyBorder="1" applyAlignment="1">
      <alignment vertical="center"/>
    </xf>
    <xf numFmtId="0" fontId="53" fillId="12" borderId="17" xfId="0" applyFont="1" applyFill="1" applyBorder="1" applyAlignment="1">
      <alignment vertical="center" wrapText="1"/>
    </xf>
    <xf numFmtId="1" fontId="53" fillId="12" borderId="1" xfId="0" applyNumberFormat="1" applyFont="1" applyFill="1" applyBorder="1" applyAlignment="1">
      <alignment horizontal="center" vertical="center"/>
    </xf>
    <xf numFmtId="0" fontId="7" fillId="12" borderId="2" xfId="0" applyFont="1" applyFill="1" applyBorder="1" applyAlignment="1">
      <alignment horizontal="center" vertical="center"/>
    </xf>
    <xf numFmtId="0" fontId="8" fillId="12" borderId="1" xfId="0" applyFont="1" applyFill="1" applyBorder="1" applyAlignment="1">
      <alignment horizontal="left" vertical="top" wrapText="1"/>
    </xf>
    <xf numFmtId="0" fontId="61" fillId="12" borderId="12" xfId="0" applyFont="1" applyFill="1" applyBorder="1" applyAlignment="1">
      <alignment vertical="center"/>
    </xf>
    <xf numFmtId="0" fontId="53" fillId="12" borderId="2" xfId="0" applyFont="1" applyFill="1" applyBorder="1" applyAlignment="1">
      <alignment vertical="center" wrapText="1"/>
    </xf>
    <xf numFmtId="0" fontId="52" fillId="12" borderId="2" xfId="0" applyFont="1" applyFill="1" applyBorder="1" applyAlignment="1">
      <alignment vertical="center" wrapText="1"/>
    </xf>
    <xf numFmtId="0" fontId="52" fillId="12" borderId="2" xfId="1" applyFont="1" applyFill="1" applyBorder="1" applyAlignment="1" applyProtection="1">
      <alignment vertical="center" wrapText="1"/>
    </xf>
    <xf numFmtId="0" fontId="11" fillId="12" borderId="1" xfId="0" applyFont="1" applyFill="1" applyBorder="1" applyAlignment="1">
      <alignment horizontal="left" vertical="center" wrapText="1"/>
    </xf>
    <xf numFmtId="0" fontId="10" fillId="12" borderId="1" xfId="0" applyFont="1" applyFill="1" applyBorder="1" applyAlignment="1">
      <alignment horizontal="center" vertical="center" wrapText="1"/>
    </xf>
    <xf numFmtId="170" fontId="10" fillId="12" borderId="1" xfId="0" applyNumberFormat="1" applyFont="1" applyFill="1" applyBorder="1" applyAlignment="1">
      <alignment horizontal="center" vertical="center" wrapText="1"/>
    </xf>
    <xf numFmtId="2" fontId="14" fillId="12" borderId="1" xfId="0" applyNumberFormat="1" applyFont="1" applyFill="1" applyBorder="1" applyAlignment="1">
      <alignment horizontal="center" vertical="center" wrapText="1"/>
    </xf>
    <xf numFmtId="0" fontId="53" fillId="12" borderId="62" xfId="0" applyFont="1" applyFill="1" applyBorder="1" applyAlignment="1">
      <alignment vertical="center" wrapText="1"/>
    </xf>
    <xf numFmtId="0" fontId="10" fillId="12" borderId="2" xfId="0" applyFont="1" applyFill="1" applyBorder="1" applyAlignment="1">
      <alignment vertical="center" wrapText="1"/>
    </xf>
    <xf numFmtId="0" fontId="11" fillId="12" borderId="2" xfId="0" applyFont="1" applyFill="1" applyBorder="1" applyAlignment="1">
      <alignment vertical="center" wrapText="1"/>
    </xf>
    <xf numFmtId="9" fontId="10" fillId="12" borderId="1" xfId="0" applyNumberFormat="1" applyFont="1" applyFill="1" applyBorder="1" applyAlignment="1">
      <alignment horizontal="center" vertical="center" wrapText="1"/>
    </xf>
    <xf numFmtId="9" fontId="53" fillId="12" borderId="1" xfId="3" applyFont="1" applyFill="1" applyBorder="1" applyAlignment="1">
      <alignment horizontal="center" vertical="center" wrapText="1"/>
    </xf>
    <xf numFmtId="0" fontId="11" fillId="12" borderId="11" xfId="0" applyFont="1" applyFill="1" applyBorder="1" applyAlignment="1">
      <alignment vertical="center" wrapText="1"/>
    </xf>
    <xf numFmtId="0" fontId="0" fillId="12" borderId="1" xfId="0" applyFill="1" applyBorder="1" applyAlignment="1">
      <alignment horizontal="center" vertical="center"/>
    </xf>
    <xf numFmtId="1" fontId="14" fillId="12" borderId="1" xfId="0" applyNumberFormat="1" applyFont="1" applyFill="1" applyBorder="1" applyAlignment="1">
      <alignment horizontal="center" vertical="center" wrapText="1"/>
    </xf>
    <xf numFmtId="0" fontId="52" fillId="12" borderId="1" xfId="1" applyFont="1" applyFill="1" applyBorder="1" applyAlignment="1" applyProtection="1">
      <alignment vertical="center" wrapText="1"/>
    </xf>
    <xf numFmtId="0" fontId="10" fillId="12" borderId="6" xfId="0" applyFont="1" applyFill="1" applyBorder="1" applyAlignment="1">
      <alignment horizontal="center" vertical="center" wrapText="1"/>
    </xf>
    <xf numFmtId="170" fontId="10" fillId="12" borderId="6" xfId="0" applyNumberFormat="1" applyFont="1" applyFill="1" applyBorder="1" applyAlignment="1">
      <alignment horizontal="center" vertical="center" wrapText="1"/>
    </xf>
    <xf numFmtId="1" fontId="14" fillId="12" borderId="6" xfId="0" applyNumberFormat="1" applyFont="1" applyFill="1" applyBorder="1" applyAlignment="1">
      <alignment horizontal="center" vertical="center" wrapText="1"/>
    </xf>
    <xf numFmtId="0" fontId="0" fillId="12" borderId="6" xfId="0" applyFill="1" applyBorder="1" applyAlignment="1">
      <alignment horizontal="center" vertical="center"/>
    </xf>
    <xf numFmtId="0" fontId="22" fillId="12" borderId="1" xfId="0" applyFont="1" applyFill="1" applyBorder="1" applyAlignment="1" applyProtection="1">
      <alignment horizontal="justify" vertical="top" wrapText="1"/>
      <protection locked="0"/>
    </xf>
    <xf numFmtId="0" fontId="0" fillId="12" borderId="39" xfId="0" applyFill="1" applyBorder="1" applyAlignment="1">
      <alignment horizontal="justify" vertical="center" wrapText="1"/>
    </xf>
    <xf numFmtId="2" fontId="28" fillId="12" borderId="11" xfId="0" applyNumberFormat="1" applyFont="1" applyFill="1" applyBorder="1" applyAlignment="1">
      <alignment horizontal="center" vertical="center"/>
    </xf>
    <xf numFmtId="0" fontId="6" fillId="12" borderId="0" xfId="0" applyFont="1" applyFill="1" applyAlignment="1">
      <alignment wrapText="1"/>
    </xf>
    <xf numFmtId="0" fontId="6" fillId="12" borderId="1" xfId="0" applyNumberFormat="1" applyFont="1" applyFill="1" applyBorder="1" applyAlignment="1">
      <alignment wrapText="1"/>
    </xf>
    <xf numFmtId="0" fontId="52" fillId="0" borderId="7" xfId="0" applyFont="1" applyBorder="1"/>
    <xf numFmtId="0" fontId="68" fillId="0" borderId="0" xfId="4" applyFont="1"/>
    <xf numFmtId="0" fontId="52" fillId="0" borderId="7" xfId="0" applyFont="1" applyFill="1" applyBorder="1" applyAlignment="1">
      <alignment vertical="center" wrapText="1"/>
    </xf>
    <xf numFmtId="0" fontId="52" fillId="0" borderId="7" xfId="0" applyFont="1" applyBorder="1" applyAlignment="1">
      <alignment vertical="center" wrapText="1"/>
    </xf>
    <xf numFmtId="17" fontId="60" fillId="12" borderId="7" xfId="0" applyNumberFormat="1" applyFont="1" applyFill="1" applyBorder="1" applyAlignment="1">
      <alignment wrapText="1"/>
    </xf>
    <xf numFmtId="0" fontId="51" fillId="2" borderId="0" xfId="0" applyFont="1" applyFill="1" applyBorder="1" applyAlignment="1">
      <alignment horizontal="center" vertical="center" wrapText="1"/>
    </xf>
    <xf numFmtId="0" fontId="35" fillId="2" borderId="0" xfId="0" applyFont="1" applyFill="1" applyBorder="1" applyAlignment="1">
      <alignment horizontal="center" vertical="center" wrapText="1"/>
    </xf>
    <xf numFmtId="0" fontId="35" fillId="2" borderId="0" xfId="0" applyFont="1" applyFill="1" applyBorder="1" applyAlignment="1">
      <alignment horizontal="center" vertical="center"/>
    </xf>
    <xf numFmtId="14" fontId="35" fillId="2" borderId="0" xfId="0" applyNumberFormat="1" applyFont="1" applyFill="1" applyBorder="1" applyAlignment="1">
      <alignment horizontal="center" vertical="center" wrapText="1"/>
    </xf>
    <xf numFmtId="14" fontId="38" fillId="2" borderId="0" xfId="0" applyNumberFormat="1" applyFont="1" applyFill="1" applyBorder="1" applyAlignment="1">
      <alignment horizontal="center" vertical="center" wrapText="1"/>
    </xf>
    <xf numFmtId="0" fontId="57" fillId="2" borderId="1" xfId="0" applyFont="1" applyFill="1" applyBorder="1" applyAlignment="1">
      <alignment horizontal="justify" vertical="center" wrapText="1"/>
    </xf>
    <xf numFmtId="0" fontId="38" fillId="2" borderId="1" xfId="0" applyFont="1" applyFill="1" applyBorder="1" applyAlignment="1">
      <alignment horizontal="justify" vertical="top" wrapText="1"/>
    </xf>
    <xf numFmtId="0" fontId="52" fillId="2" borderId="1" xfId="0" applyFont="1" applyFill="1" applyBorder="1" applyAlignment="1">
      <alignment vertical="top" wrapText="1"/>
    </xf>
    <xf numFmtId="0" fontId="52" fillId="2" borderId="1" xfId="0" applyFont="1" applyFill="1" applyBorder="1" applyAlignment="1">
      <alignment vertical="center" wrapText="1"/>
    </xf>
    <xf numFmtId="0" fontId="52" fillId="2" borderId="1" xfId="0" applyFont="1" applyFill="1" applyBorder="1" applyAlignment="1">
      <alignment horizontal="center" vertical="center" wrapText="1"/>
    </xf>
    <xf numFmtId="14" fontId="52" fillId="2" borderId="1" xfId="0" applyNumberFormat="1" applyFont="1" applyFill="1" applyBorder="1" applyAlignment="1">
      <alignment horizontal="center" vertical="center" wrapText="1"/>
    </xf>
    <xf numFmtId="0" fontId="11" fillId="2" borderId="1" xfId="0" applyFont="1" applyFill="1" applyBorder="1" applyAlignment="1">
      <alignment horizontal="left" vertical="center" wrapText="1"/>
    </xf>
    <xf numFmtId="0" fontId="79" fillId="2" borderId="0" xfId="0" applyFont="1" applyFill="1" applyBorder="1" applyAlignment="1">
      <alignment horizontal="left" vertical="center"/>
    </xf>
    <xf numFmtId="0" fontId="68" fillId="2" borderId="0" xfId="0" applyFont="1" applyFill="1"/>
    <xf numFmtId="0" fontId="78" fillId="7" borderId="54" xfId="4" applyFont="1" applyFill="1" applyBorder="1" applyAlignment="1" applyProtection="1">
      <alignment horizontal="center" vertical="center"/>
    </xf>
    <xf numFmtId="168" fontId="80" fillId="7" borderId="54" xfId="4" applyNumberFormat="1" applyFont="1" applyFill="1" applyBorder="1" applyAlignment="1" applyProtection="1">
      <alignment horizontal="center" vertical="center"/>
    </xf>
    <xf numFmtId="0" fontId="81" fillId="2" borderId="0" xfId="0" applyFont="1" applyFill="1" applyBorder="1"/>
    <xf numFmtId="0" fontId="79" fillId="2" borderId="0" xfId="0" applyFont="1" applyFill="1"/>
    <xf numFmtId="0" fontId="68" fillId="2" borderId="1" xfId="4" applyFont="1" applyFill="1" applyBorder="1" applyAlignment="1">
      <alignment horizontal="left" vertical="top" wrapText="1"/>
    </xf>
    <xf numFmtId="0" fontId="68" fillId="2" borderId="1" xfId="4" applyFont="1" applyFill="1" applyBorder="1" applyAlignment="1" applyProtection="1">
      <alignment horizontal="justify" vertical="center" wrapText="1"/>
      <protection locked="0"/>
    </xf>
    <xf numFmtId="0" fontId="68" fillId="2" borderId="1" xfId="4" applyNumberFormat="1" applyFont="1" applyFill="1" applyBorder="1" applyAlignment="1">
      <alignment vertical="center" wrapText="1"/>
    </xf>
    <xf numFmtId="0" fontId="68" fillId="2" borderId="1" xfId="4" applyFont="1" applyFill="1" applyBorder="1" applyAlignment="1">
      <alignment vertical="top" wrapText="1"/>
    </xf>
    <xf numFmtId="0" fontId="68" fillId="2" borderId="1" xfId="4" applyFont="1" applyFill="1" applyBorder="1" applyAlignment="1" applyProtection="1">
      <alignment horizontal="justify" vertical="top" wrapText="1"/>
      <protection locked="0"/>
    </xf>
    <xf numFmtId="0" fontId="72" fillId="2" borderId="1" xfId="4" applyFont="1" applyFill="1" applyBorder="1" applyAlignment="1">
      <alignment horizontal="center" vertical="center"/>
    </xf>
    <xf numFmtId="0" fontId="68" fillId="2" borderId="1" xfId="4" applyFont="1" applyFill="1" applyBorder="1" applyAlignment="1">
      <alignment horizontal="left" vertical="center" wrapText="1"/>
    </xf>
    <xf numFmtId="0" fontId="68" fillId="2" borderId="23" xfId="4" applyFont="1" applyFill="1" applyBorder="1" applyAlignment="1">
      <alignment vertical="top" wrapText="1"/>
    </xf>
    <xf numFmtId="0" fontId="68" fillId="2" borderId="1" xfId="4" applyFont="1" applyFill="1" applyBorder="1" applyAlignment="1">
      <alignment vertical="center" wrapText="1"/>
    </xf>
    <xf numFmtId="0" fontId="73" fillId="2" borderId="1" xfId="4" applyFont="1" applyFill="1" applyBorder="1" applyAlignment="1">
      <alignment vertical="center"/>
    </xf>
    <xf numFmtId="0" fontId="52" fillId="2" borderId="1" xfId="4" applyFont="1" applyFill="1" applyBorder="1" applyAlignment="1">
      <alignment horizontal="justify" vertical="center"/>
    </xf>
    <xf numFmtId="0" fontId="72" fillId="2" borderId="1" xfId="4" applyFont="1" applyFill="1" applyBorder="1" applyAlignment="1">
      <alignment vertical="top" wrapText="1"/>
    </xf>
    <xf numFmtId="0" fontId="52" fillId="2" borderId="1" xfId="4" applyFont="1" applyFill="1" applyBorder="1" applyAlignment="1">
      <alignment horizontal="justify" vertical="center" wrapText="1"/>
    </xf>
    <xf numFmtId="0" fontId="52" fillId="2" borderId="1" xfId="4" applyFont="1" applyFill="1" applyBorder="1" applyAlignment="1">
      <alignment wrapText="1"/>
    </xf>
    <xf numFmtId="0" fontId="52" fillId="2" borderId="1" xfId="4" applyFont="1" applyFill="1" applyBorder="1" applyAlignment="1">
      <alignment vertical="top" wrapText="1"/>
    </xf>
    <xf numFmtId="0" fontId="68" fillId="2" borderId="1" xfId="4" applyFont="1" applyFill="1" applyBorder="1" applyAlignment="1">
      <alignment horizontal="justify" vertical="center" wrapText="1"/>
    </xf>
    <xf numFmtId="0" fontId="68" fillId="2" borderId="1" xfId="4" applyNumberFormat="1" applyFont="1" applyFill="1" applyBorder="1" applyAlignment="1">
      <alignment vertical="top" wrapText="1"/>
    </xf>
    <xf numFmtId="0" fontId="74" fillId="2" borderId="1" xfId="4" applyFont="1" applyFill="1" applyBorder="1" applyAlignment="1">
      <alignment vertical="top" wrapText="1"/>
    </xf>
    <xf numFmtId="0" fontId="52" fillId="2" borderId="1" xfId="4" applyNumberFormat="1" applyFont="1" applyFill="1" applyBorder="1" applyAlignment="1">
      <alignment vertical="center" wrapText="1"/>
    </xf>
    <xf numFmtId="0" fontId="75" fillId="2" borderId="1" xfId="4" applyFont="1" applyFill="1" applyBorder="1" applyAlignment="1">
      <alignment vertical="center" wrapText="1"/>
    </xf>
    <xf numFmtId="0" fontId="52" fillId="2" borderId="1" xfId="4" applyFont="1" applyFill="1" applyBorder="1" applyAlignment="1">
      <alignment vertical="center" wrapText="1"/>
    </xf>
    <xf numFmtId="17" fontId="60" fillId="2" borderId="1" xfId="4" applyNumberFormat="1" applyFont="1" applyFill="1" applyBorder="1" applyAlignment="1">
      <alignment wrapText="1"/>
    </xf>
    <xf numFmtId="4" fontId="81" fillId="2" borderId="0" xfId="0" applyNumberFormat="1" applyFont="1" applyFill="1" applyBorder="1"/>
    <xf numFmtId="43" fontId="79" fillId="2" borderId="0" xfId="0" applyNumberFormat="1" applyFont="1" applyFill="1"/>
    <xf numFmtId="0" fontId="68" fillId="2" borderId="0" xfId="4" applyFont="1" applyFill="1"/>
    <xf numFmtId="0" fontId="68" fillId="2" borderId="1" xfId="4" applyFont="1" applyFill="1" applyBorder="1" applyAlignment="1" applyProtection="1">
      <alignment vertical="center"/>
      <protection locked="0"/>
    </xf>
    <xf numFmtId="1" fontId="68" fillId="2" borderId="1" xfId="0" applyNumberFormat="1" applyFont="1" applyFill="1" applyBorder="1" applyAlignment="1">
      <alignment horizontal="center" vertical="center"/>
    </xf>
    <xf numFmtId="0" fontId="35" fillId="2" borderId="0" xfId="0" applyFont="1" applyFill="1" applyAlignment="1">
      <alignment horizontal="center" vertical="center"/>
    </xf>
    <xf numFmtId="0" fontId="57" fillId="2" borderId="1" xfId="0" applyFont="1" applyFill="1" applyBorder="1" applyAlignment="1">
      <alignment horizontal="center" vertical="center" wrapText="1"/>
    </xf>
    <xf numFmtId="9" fontId="57" fillId="2" borderId="1" xfId="0" applyNumberFormat="1" applyFont="1" applyFill="1" applyBorder="1" applyAlignment="1">
      <alignment horizontal="center" vertical="center" wrapText="1"/>
    </xf>
    <xf numFmtId="1" fontId="57" fillId="2" borderId="1" xfId="0" applyNumberFormat="1" applyFont="1" applyFill="1" applyBorder="1" applyAlignment="1">
      <alignment horizontal="center" vertical="center"/>
    </xf>
    <xf numFmtId="10" fontId="57" fillId="2" borderId="1" xfId="0" applyNumberFormat="1" applyFont="1" applyFill="1" applyBorder="1" applyAlignment="1">
      <alignment horizontal="center" vertical="center" wrapText="1"/>
    </xf>
    <xf numFmtId="9" fontId="57" fillId="2" borderId="1" xfId="0" applyNumberFormat="1" applyFont="1" applyFill="1" applyBorder="1" applyAlignment="1">
      <alignment horizontal="center" vertical="center"/>
    </xf>
    <xf numFmtId="0" fontId="57" fillId="2" borderId="1" xfId="0" applyFont="1" applyFill="1" applyBorder="1" applyAlignment="1">
      <alignment horizontal="center" vertical="center"/>
    </xf>
    <xf numFmtId="43" fontId="57" fillId="2" borderId="1" xfId="0" applyNumberFormat="1" applyFont="1" applyFill="1" applyBorder="1" applyAlignment="1">
      <alignment horizontal="center" vertical="center"/>
    </xf>
    <xf numFmtId="0" fontId="57" fillId="2" borderId="1" xfId="0" applyFont="1" applyFill="1" applyBorder="1" applyAlignment="1">
      <alignment vertical="center" wrapText="1"/>
    </xf>
    <xf numFmtId="169" fontId="57" fillId="2" borderId="1" xfId="0" applyNumberFormat="1" applyFont="1" applyFill="1" applyBorder="1" applyAlignment="1">
      <alignment horizontal="center" vertical="center" wrapText="1"/>
    </xf>
    <xf numFmtId="0" fontId="57" fillId="2" borderId="1" xfId="0" applyFont="1" applyFill="1" applyBorder="1" applyAlignment="1">
      <alignment horizontal="left" vertical="center" wrapText="1"/>
    </xf>
    <xf numFmtId="0" fontId="57" fillId="2" borderId="1" xfId="0" applyNumberFormat="1" applyFont="1" applyFill="1" applyBorder="1" applyAlignment="1">
      <alignment vertical="center" wrapText="1"/>
    </xf>
    <xf numFmtId="1" fontId="57" fillId="2" borderId="1" xfId="0" applyNumberFormat="1" applyFont="1" applyFill="1" applyBorder="1" applyAlignment="1">
      <alignment horizontal="center" vertical="center" wrapText="1"/>
    </xf>
    <xf numFmtId="0" fontId="68" fillId="2" borderId="1" xfId="0" applyFont="1" applyFill="1" applyBorder="1" applyAlignment="1" applyProtection="1">
      <alignment horizontal="justify" vertical="top" wrapText="1" shrinkToFit="1"/>
      <protection locked="0"/>
    </xf>
    <xf numFmtId="0" fontId="68" fillId="2" borderId="1" xfId="0" applyFont="1" applyFill="1" applyBorder="1" applyAlignment="1" applyProtection="1">
      <alignment horizontal="center" vertical="center"/>
      <protection locked="0"/>
    </xf>
    <xf numFmtId="1" fontId="68" fillId="2" borderId="1" xfId="0" applyNumberFormat="1" applyFont="1" applyFill="1" applyBorder="1" applyAlignment="1">
      <alignment horizontal="center" vertical="center" wrapText="1"/>
    </xf>
    <xf numFmtId="0" fontId="68" fillId="2" borderId="1" xfId="0" applyFont="1" applyFill="1" applyBorder="1" applyAlignment="1">
      <alignment horizontal="center" vertical="center" wrapText="1"/>
    </xf>
    <xf numFmtId="43" fontId="57" fillId="2" borderId="1" xfId="0" applyNumberFormat="1" applyFont="1" applyFill="1" applyBorder="1" applyAlignment="1">
      <alignment horizontal="center" vertical="center" wrapText="1"/>
    </xf>
    <xf numFmtId="0" fontId="68" fillId="2" borderId="63" xfId="0" applyFont="1" applyFill="1" applyBorder="1" applyAlignment="1" applyProtection="1">
      <alignment horizontal="justify" vertical="top"/>
      <protection locked="0"/>
    </xf>
    <xf numFmtId="0" fontId="68" fillId="2" borderId="7" xfId="0" applyFont="1" applyFill="1" applyBorder="1" applyAlignment="1">
      <alignment vertical="top" wrapText="1"/>
    </xf>
    <xf numFmtId="0" fontId="35" fillId="2" borderId="1" xfId="0" applyFont="1" applyFill="1" applyBorder="1" applyAlignment="1">
      <alignment horizontal="center" vertical="center" wrapText="1"/>
    </xf>
    <xf numFmtId="2" fontId="68" fillId="2" borderId="1" xfId="0" applyNumberFormat="1" applyFont="1" applyFill="1" applyBorder="1" applyAlignment="1">
      <alignment horizontal="center" vertical="center" wrapText="1"/>
    </xf>
    <xf numFmtId="0" fontId="68" fillId="2" borderId="1" xfId="0" applyFont="1" applyFill="1" applyBorder="1" applyAlignment="1" applyProtection="1">
      <alignment horizontal="center" vertical="center" wrapText="1"/>
      <protection locked="0"/>
    </xf>
    <xf numFmtId="9" fontId="68" fillId="2" borderId="1" xfId="0" applyNumberFormat="1" applyFont="1" applyFill="1" applyBorder="1" applyAlignment="1" applyProtection="1">
      <alignment horizontal="center" vertical="center"/>
      <protection locked="0"/>
    </xf>
    <xf numFmtId="0" fontId="35" fillId="12" borderId="0" xfId="0" applyFont="1" applyFill="1" applyAlignment="1">
      <alignment horizontal="center" vertical="center"/>
    </xf>
    <xf numFmtId="0" fontId="31" fillId="12" borderId="0" xfId="0" applyFont="1" applyFill="1"/>
    <xf numFmtId="0" fontId="31" fillId="2" borderId="1" xfId="0" applyFont="1" applyFill="1" applyBorder="1" applyAlignment="1">
      <alignment horizontal="left" vertical="top" wrapText="1"/>
    </xf>
    <xf numFmtId="0" fontId="31" fillId="2" borderId="1" xfId="0" applyFont="1" applyFill="1" applyBorder="1" applyAlignment="1">
      <alignment horizontal="center" vertical="top" wrapText="1"/>
    </xf>
    <xf numFmtId="0" fontId="31" fillId="2" borderId="1" xfId="0" applyFont="1" applyFill="1" applyBorder="1" applyAlignment="1">
      <alignment horizontal="center" vertical="center" wrapText="1"/>
    </xf>
    <xf numFmtId="41" fontId="31" fillId="2" borderId="1" xfId="0" applyNumberFormat="1" applyFont="1" applyFill="1" applyBorder="1" applyAlignment="1">
      <alignment horizontal="center" vertical="center" wrapText="1"/>
    </xf>
    <xf numFmtId="4" fontId="57" fillId="2" borderId="1" xfId="0" applyNumberFormat="1" applyFont="1" applyFill="1" applyBorder="1" applyAlignment="1">
      <alignment horizontal="center" vertical="center" wrapText="1"/>
    </xf>
    <xf numFmtId="9" fontId="31" fillId="2" borderId="1" xfId="3" applyFont="1" applyFill="1" applyBorder="1" applyAlignment="1">
      <alignment horizontal="center" vertical="center" wrapText="1"/>
    </xf>
    <xf numFmtId="0" fontId="31" fillId="2" borderId="1" xfId="0" applyFont="1" applyFill="1" applyBorder="1" applyAlignment="1">
      <alignment horizontal="left" vertical="center" wrapText="1"/>
    </xf>
    <xf numFmtId="0" fontId="31" fillId="2" borderId="1" xfId="0" applyFont="1" applyFill="1" applyBorder="1" applyAlignment="1">
      <alignment vertical="top" wrapText="1"/>
    </xf>
    <xf numFmtId="0" fontId="31" fillId="2" borderId="1" xfId="0" applyFont="1" applyFill="1" applyBorder="1" applyAlignment="1">
      <alignment vertical="center"/>
    </xf>
    <xf numFmtId="0" fontId="31" fillId="2" borderId="1" xfId="0" applyFont="1" applyFill="1" applyBorder="1" applyAlignment="1">
      <alignment horizontal="center" vertical="center"/>
    </xf>
    <xf numFmtId="0" fontId="31" fillId="2" borderId="1" xfId="0" applyFont="1" applyFill="1" applyBorder="1" applyAlignment="1">
      <alignment wrapText="1"/>
    </xf>
    <xf numFmtId="0" fontId="38" fillId="2" borderId="1" xfId="0" applyFont="1" applyFill="1" applyBorder="1" applyAlignment="1">
      <alignment vertical="top" wrapText="1"/>
    </xf>
    <xf numFmtId="0" fontId="31" fillId="2" borderId="1" xfId="0" applyFont="1" applyFill="1" applyBorder="1" applyAlignment="1">
      <alignment horizontal="justify" vertical="center"/>
    </xf>
    <xf numFmtId="0" fontId="31" fillId="2" borderId="1" xfId="0" applyNumberFormat="1" applyFont="1" applyFill="1" applyBorder="1" applyAlignment="1">
      <alignment horizontal="left" vertical="center" wrapText="1"/>
    </xf>
    <xf numFmtId="0" fontId="31" fillId="2" borderId="1" xfId="0" applyFont="1" applyFill="1" applyBorder="1" applyAlignment="1">
      <alignment horizontal="left" vertical="center"/>
    </xf>
    <xf numFmtId="9" fontId="31" fillId="2" borderId="1" xfId="0" applyNumberFormat="1" applyFont="1" applyFill="1" applyBorder="1" applyAlignment="1">
      <alignment horizontal="center" vertical="center"/>
    </xf>
    <xf numFmtId="2" fontId="57" fillId="2" borderId="1" xfId="0" applyNumberFormat="1" applyFont="1" applyFill="1" applyBorder="1" applyAlignment="1">
      <alignment horizontal="center" vertical="center"/>
    </xf>
    <xf numFmtId="0" fontId="31" fillId="2" borderId="1" xfId="0" applyFont="1" applyFill="1" applyBorder="1" applyAlignment="1">
      <alignment horizontal="left"/>
    </xf>
    <xf numFmtId="0" fontId="31" fillId="2" borderId="1" xfId="0" applyFont="1" applyFill="1" applyBorder="1" applyAlignment="1">
      <alignment horizontal="center"/>
    </xf>
    <xf numFmtId="0" fontId="31" fillId="2" borderId="1" xfId="0" applyNumberFormat="1" applyFont="1" applyFill="1" applyBorder="1" applyAlignment="1">
      <alignment vertical="top" wrapText="1"/>
    </xf>
    <xf numFmtId="0" fontId="8" fillId="2" borderId="1" xfId="0" applyNumberFormat="1" applyFont="1" applyFill="1" applyBorder="1" applyAlignment="1">
      <alignment vertical="top" wrapText="1"/>
    </xf>
    <xf numFmtId="9" fontId="8" fillId="2" borderId="1" xfId="0" applyNumberFormat="1" applyFont="1" applyFill="1" applyBorder="1" applyAlignment="1">
      <alignment vertical="top" wrapText="1"/>
    </xf>
    <xf numFmtId="1" fontId="8" fillId="2" borderId="1" xfId="0" applyNumberFormat="1" applyFont="1" applyFill="1" applyBorder="1" applyAlignment="1">
      <alignment vertical="center" wrapText="1"/>
    </xf>
    <xf numFmtId="1" fontId="8" fillId="2" borderId="1" xfId="0" applyNumberFormat="1" applyFont="1" applyFill="1" applyBorder="1" applyAlignment="1">
      <alignment horizontal="center" vertical="center"/>
    </xf>
    <xf numFmtId="0" fontId="8" fillId="2" borderId="1" xfId="0" applyNumberFormat="1" applyFont="1" applyFill="1" applyBorder="1" applyAlignment="1">
      <alignment vertical="center" wrapText="1"/>
    </xf>
    <xf numFmtId="14" fontId="8" fillId="2" borderId="1" xfId="0" applyNumberFormat="1" applyFont="1" applyFill="1" applyBorder="1" applyAlignment="1">
      <alignment vertical="center"/>
    </xf>
    <xf numFmtId="2" fontId="11" fillId="2" borderId="1" xfId="0" applyNumberFormat="1" applyFont="1" applyFill="1" applyBorder="1" applyAlignment="1">
      <alignment horizontal="center" vertical="center"/>
    </xf>
    <xf numFmtId="9" fontId="8" fillId="2" borderId="1" xfId="0" applyNumberFormat="1" applyFont="1" applyFill="1" applyBorder="1" applyAlignment="1">
      <alignment horizontal="center" vertical="center"/>
    </xf>
    <xf numFmtId="167" fontId="8" fillId="2" borderId="1" xfId="2" applyNumberFormat="1" applyFont="1" applyFill="1" applyBorder="1" applyAlignment="1">
      <alignment horizontal="center" vertical="center"/>
    </xf>
    <xf numFmtId="0" fontId="8" fillId="2" borderId="1" xfId="0" applyNumberFormat="1" applyFont="1" applyFill="1" applyBorder="1" applyAlignment="1">
      <alignment horizontal="justify" vertical="top" wrapText="1"/>
    </xf>
    <xf numFmtId="0" fontId="8" fillId="2" borderId="1" xfId="0" applyNumberFormat="1" applyFont="1" applyFill="1" applyBorder="1" applyAlignment="1">
      <alignment horizontal="justify" vertical="center" wrapText="1"/>
    </xf>
    <xf numFmtId="0" fontId="8" fillId="2" borderId="1" xfId="0" applyNumberFormat="1" applyFont="1" applyFill="1" applyBorder="1" applyAlignment="1">
      <alignment horizontal="left" vertical="center" wrapText="1"/>
    </xf>
    <xf numFmtId="0" fontId="8" fillId="2" borderId="1" xfId="0" applyNumberFormat="1" applyFont="1" applyFill="1" applyBorder="1" applyAlignment="1">
      <alignment horizontal="center" vertical="center"/>
    </xf>
    <xf numFmtId="4" fontId="11" fillId="2" borderId="1" xfId="0" applyNumberFormat="1" applyFont="1" applyFill="1" applyBorder="1" applyAlignment="1">
      <alignment horizontal="center" vertical="center" wrapText="1"/>
    </xf>
    <xf numFmtId="0" fontId="8" fillId="2" borderId="1" xfId="0" applyNumberFormat="1" applyFont="1" applyFill="1" applyBorder="1" applyAlignment="1">
      <alignment horizontal="left" vertical="top" wrapText="1"/>
    </xf>
    <xf numFmtId="1" fontId="8" fillId="2" borderId="1" xfId="0" applyNumberFormat="1" applyFont="1" applyFill="1" applyBorder="1" applyAlignment="1">
      <alignment horizontal="center" vertical="center" wrapText="1"/>
    </xf>
    <xf numFmtId="1" fontId="8" fillId="2" borderId="1" xfId="0" applyNumberFormat="1" applyFont="1" applyFill="1" applyBorder="1" applyAlignment="1">
      <alignment horizontal="right" vertical="center" wrapText="1"/>
    </xf>
    <xf numFmtId="0" fontId="8" fillId="2" borderId="1" xfId="0" applyFont="1" applyFill="1" applyBorder="1" applyAlignment="1">
      <alignment vertical="center"/>
    </xf>
    <xf numFmtId="0" fontId="8" fillId="2" borderId="1" xfId="0" applyNumberFormat="1" applyFont="1" applyFill="1" applyBorder="1" applyAlignment="1">
      <alignment vertical="center"/>
    </xf>
    <xf numFmtId="10" fontId="57" fillId="2" borderId="1" xfId="0" applyNumberFormat="1" applyFont="1" applyFill="1" applyBorder="1" applyAlignment="1">
      <alignment horizontal="center" vertical="center"/>
    </xf>
    <xf numFmtId="0" fontId="8" fillId="2" borderId="1" xfId="0" applyFont="1" applyFill="1" applyBorder="1" applyAlignment="1">
      <alignment vertical="top"/>
    </xf>
    <xf numFmtId="0" fontId="9" fillId="2" borderId="1" xfId="0" applyFont="1" applyFill="1" applyBorder="1" applyAlignment="1">
      <alignment horizontal="center" vertical="center" wrapText="1"/>
    </xf>
    <xf numFmtId="1" fontId="31" fillId="2" borderId="1" xfId="0" applyNumberFormat="1" applyFont="1" applyFill="1" applyBorder="1" applyAlignment="1">
      <alignment horizontal="center" vertical="center"/>
    </xf>
    <xf numFmtId="0" fontId="8" fillId="2" borderId="1" xfId="0" applyFont="1" applyFill="1" applyBorder="1" applyAlignment="1">
      <alignment horizontal="justify" vertical="center" wrapText="1"/>
    </xf>
    <xf numFmtId="0" fontId="8" fillId="2" borderId="1" xfId="0" applyFont="1" applyFill="1" applyBorder="1" applyAlignment="1">
      <alignment horizontal="justify" vertical="center"/>
    </xf>
    <xf numFmtId="167" fontId="8" fillId="2" borderId="1" xfId="2" applyNumberFormat="1" applyFont="1" applyFill="1" applyBorder="1" applyAlignment="1">
      <alignment horizontal="right" vertical="center"/>
    </xf>
    <xf numFmtId="0" fontId="8" fillId="2" borderId="1" xfId="0" applyFont="1" applyFill="1" applyBorder="1" applyAlignment="1">
      <alignment horizontal="justify"/>
    </xf>
    <xf numFmtId="3" fontId="52" fillId="2" borderId="1" xfId="0" applyNumberFormat="1" applyFont="1" applyFill="1" applyBorder="1" applyAlignment="1">
      <alignment horizontal="center" vertical="center"/>
    </xf>
    <xf numFmtId="0" fontId="52" fillId="2" borderId="1" xfId="0" applyFont="1" applyFill="1" applyBorder="1" applyAlignment="1">
      <alignment horizontal="center" vertical="center"/>
    </xf>
    <xf numFmtId="1" fontId="8" fillId="2" borderId="1" xfId="0" applyNumberFormat="1" applyFont="1" applyFill="1" applyBorder="1" applyAlignment="1">
      <alignment vertical="center"/>
    </xf>
    <xf numFmtId="1" fontId="52" fillId="2" borderId="1" xfId="0" applyNumberFormat="1" applyFont="1" applyFill="1" applyBorder="1" applyAlignment="1">
      <alignment horizontal="center" vertical="center"/>
    </xf>
    <xf numFmtId="2" fontId="13" fillId="2" borderId="1" xfId="0" applyNumberFormat="1" applyFont="1" applyFill="1" applyBorder="1" applyAlignment="1">
      <alignment horizontal="center" vertical="center" wrapText="1"/>
    </xf>
    <xf numFmtId="9" fontId="11" fillId="2" borderId="1" xfId="0" applyNumberFormat="1" applyFont="1" applyFill="1" applyBorder="1" applyAlignment="1">
      <alignment horizontal="center" vertical="center" wrapText="1"/>
    </xf>
    <xf numFmtId="9" fontId="52" fillId="2" borderId="1" xfId="3" applyFont="1" applyFill="1" applyBorder="1" applyAlignment="1">
      <alignment horizontal="center" vertical="center" wrapText="1"/>
    </xf>
    <xf numFmtId="1" fontId="13" fillId="2" borderId="1" xfId="0" applyNumberFormat="1" applyFont="1" applyFill="1" applyBorder="1" applyAlignment="1">
      <alignment horizontal="center" vertical="center" wrapText="1"/>
    </xf>
    <xf numFmtId="0" fontId="31" fillId="2" borderId="0" xfId="0" applyFont="1" applyFill="1"/>
    <xf numFmtId="4" fontId="31" fillId="2" borderId="0" xfId="0" applyNumberFormat="1" applyFont="1" applyFill="1"/>
    <xf numFmtId="43" fontId="31" fillId="2" borderId="0" xfId="0" applyNumberFormat="1" applyFont="1" applyFill="1"/>
    <xf numFmtId="0" fontId="68" fillId="2" borderId="0" xfId="0" applyFont="1" applyFill="1" applyBorder="1" applyAlignment="1">
      <alignment vertical="top" wrapText="1"/>
    </xf>
    <xf numFmtId="0" fontId="68" fillId="2" borderId="0" xfId="0" applyFont="1" applyFill="1" applyAlignment="1">
      <alignment vertical="top"/>
    </xf>
    <xf numFmtId="1" fontId="20" fillId="2" borderId="0" xfId="0" applyNumberFormat="1" applyFont="1" applyFill="1"/>
    <xf numFmtId="0" fontId="20" fillId="2" borderId="0" xfId="0" applyFont="1" applyFill="1"/>
    <xf numFmtId="0" fontId="35" fillId="18" borderId="0" xfId="0" applyFont="1" applyFill="1" applyAlignment="1">
      <alignment horizontal="center" vertical="center"/>
    </xf>
    <xf numFmtId="0" fontId="9" fillId="2" borderId="1" xfId="0" applyFont="1" applyFill="1" applyBorder="1" applyAlignment="1">
      <alignment horizontal="justify" wrapText="1"/>
    </xf>
    <xf numFmtId="0" fontId="8" fillId="2" borderId="1" xfId="0" applyFont="1" applyFill="1" applyBorder="1" applyAlignment="1">
      <alignment wrapText="1"/>
    </xf>
    <xf numFmtId="0" fontId="9" fillId="2" borderId="1" xfId="0" applyFont="1" applyFill="1" applyBorder="1" applyAlignment="1">
      <alignment wrapText="1"/>
    </xf>
    <xf numFmtId="0" fontId="31" fillId="2" borderId="1" xfId="0" applyFont="1" applyFill="1" applyBorder="1" applyAlignment="1">
      <alignment horizontal="left" wrapText="1"/>
    </xf>
    <xf numFmtId="0" fontId="8" fillId="2" borderId="1" xfId="1" applyFont="1" applyFill="1" applyBorder="1" applyAlignment="1" applyProtection="1">
      <alignment horizontal="justify" wrapText="1"/>
    </xf>
    <xf numFmtId="0" fontId="52" fillId="2" borderId="1" xfId="0" applyFont="1" applyFill="1" applyBorder="1" applyAlignment="1">
      <alignment wrapText="1"/>
    </xf>
    <xf numFmtId="0" fontId="60" fillId="2" borderId="1" xfId="0" applyFont="1" applyFill="1" applyBorder="1" applyAlignment="1">
      <alignment horizontal="left" wrapText="1"/>
    </xf>
    <xf numFmtId="0" fontId="52" fillId="2" borderId="1" xfId="0" applyFont="1" applyFill="1" applyBorder="1" applyAlignment="1">
      <alignment horizontal="justify"/>
    </xf>
    <xf numFmtId="0" fontId="73" fillId="2" borderId="1" xfId="4" applyFont="1" applyFill="1" applyBorder="1" applyAlignment="1">
      <alignment vertical="center" wrapText="1"/>
    </xf>
    <xf numFmtId="0" fontId="38" fillId="2" borderId="1" xfId="0" applyFont="1" applyFill="1" applyBorder="1" applyAlignment="1">
      <alignment horizontal="left" vertical="top" wrapText="1"/>
    </xf>
    <xf numFmtId="0" fontId="68" fillId="2" borderId="0" xfId="4" applyFont="1" applyFill="1" applyBorder="1" applyAlignment="1">
      <alignment horizontal="left" vertical="top" wrapText="1"/>
    </xf>
    <xf numFmtId="0" fontId="68" fillId="2" borderId="0" xfId="4" applyFont="1" applyFill="1" applyBorder="1" applyAlignment="1" applyProtection="1">
      <alignment horizontal="justify" vertical="center" wrapText="1"/>
      <protection locked="0"/>
    </xf>
    <xf numFmtId="0" fontId="68" fillId="2" borderId="0" xfId="4" applyNumberFormat="1" applyFont="1" applyFill="1" applyBorder="1" applyAlignment="1">
      <alignment vertical="center" wrapText="1"/>
    </xf>
    <xf numFmtId="0" fontId="68" fillId="2" borderId="0" xfId="4" applyFont="1" applyFill="1" applyBorder="1" applyAlignment="1">
      <alignment vertical="top" wrapText="1"/>
    </xf>
    <xf numFmtId="0" fontId="68" fillId="2" borderId="0" xfId="4" applyFont="1" applyFill="1" applyBorder="1" applyAlignment="1" applyProtection="1">
      <alignment horizontal="justify" vertical="top" wrapText="1"/>
      <protection locked="0"/>
    </xf>
    <xf numFmtId="0" fontId="72" fillId="2" borderId="0" xfId="4" applyFont="1" applyFill="1" applyBorder="1" applyAlignment="1">
      <alignment horizontal="center" vertical="center"/>
    </xf>
    <xf numFmtId="0" fontId="52" fillId="2" borderId="0" xfId="4" applyFont="1" applyFill="1" applyBorder="1" applyAlignment="1">
      <alignment horizontal="justify" vertical="center"/>
    </xf>
    <xf numFmtId="0" fontId="52" fillId="2" borderId="0" xfId="4" applyFont="1" applyFill="1" applyBorder="1" applyAlignment="1">
      <alignment horizontal="justify" vertical="center" wrapText="1"/>
    </xf>
    <xf numFmtId="0" fontId="52" fillId="2" borderId="0" xfId="4" applyFont="1" applyFill="1" applyBorder="1" applyAlignment="1">
      <alignment wrapText="1"/>
    </xf>
    <xf numFmtId="0" fontId="52" fillId="2" borderId="0" xfId="4" applyFont="1" applyFill="1" applyBorder="1" applyAlignment="1">
      <alignment vertical="top" wrapText="1"/>
    </xf>
    <xf numFmtId="0" fontId="52" fillId="2" borderId="0" xfId="4" applyFont="1" applyFill="1" applyBorder="1" applyAlignment="1">
      <alignment vertical="center" wrapText="1"/>
    </xf>
    <xf numFmtId="0" fontId="72" fillId="2" borderId="0" xfId="4" applyFont="1" applyFill="1" applyBorder="1" applyAlignment="1">
      <alignment vertical="top" wrapText="1"/>
    </xf>
    <xf numFmtId="0" fontId="68" fillId="2" borderId="0" xfId="4" applyFont="1" applyFill="1" applyBorder="1" applyAlignment="1">
      <alignment vertical="center" wrapText="1"/>
    </xf>
    <xf numFmtId="0" fontId="68" fillId="2" borderId="0" xfId="4" applyFont="1" applyFill="1" applyBorder="1" applyAlignment="1">
      <alignment horizontal="justify" vertical="center" wrapText="1"/>
    </xf>
    <xf numFmtId="0" fontId="68" fillId="2" borderId="0" xfId="4" applyFont="1" applyFill="1" applyBorder="1" applyAlignment="1">
      <alignment horizontal="left" vertical="center" wrapText="1"/>
    </xf>
    <xf numFmtId="0" fontId="68" fillId="2" borderId="0" xfId="4" applyNumberFormat="1" applyFont="1" applyFill="1" applyBorder="1" applyAlignment="1">
      <alignment vertical="top" wrapText="1"/>
    </xf>
    <xf numFmtId="0" fontId="74" fillId="2" borderId="0" xfId="4" applyFont="1" applyFill="1" applyBorder="1" applyAlignment="1">
      <alignment vertical="top" wrapText="1"/>
    </xf>
    <xf numFmtId="17" fontId="60" fillId="2" borderId="0" xfId="4" applyNumberFormat="1" applyFont="1" applyFill="1" applyBorder="1" applyAlignment="1">
      <alignment wrapText="1"/>
    </xf>
    <xf numFmtId="0" fontId="52" fillId="2" borderId="0" xfId="4" applyFont="1" applyFill="1" applyBorder="1"/>
    <xf numFmtId="0" fontId="52" fillId="2" borderId="0" xfId="0" applyFont="1" applyFill="1" applyBorder="1" applyAlignment="1">
      <alignment vertical="center" wrapText="1"/>
    </xf>
    <xf numFmtId="9" fontId="10" fillId="2" borderId="30" xfId="0" applyNumberFormat="1" applyFont="1" applyFill="1" applyBorder="1" applyAlignment="1">
      <alignment vertical="center" wrapText="1"/>
    </xf>
    <xf numFmtId="0" fontId="8" fillId="2" borderId="1" xfId="0" applyFont="1" applyFill="1" applyBorder="1" applyAlignment="1">
      <alignment horizontal="left" vertical="top" wrapText="1"/>
    </xf>
    <xf numFmtId="0" fontId="8" fillId="2" borderId="1" xfId="0" applyFont="1" applyFill="1" applyBorder="1" applyAlignment="1">
      <alignment horizontal="left" vertical="center" wrapText="1"/>
    </xf>
    <xf numFmtId="0" fontId="8" fillId="2" borderId="11" xfId="0" applyFont="1" applyFill="1" applyBorder="1" applyAlignment="1">
      <alignment horizontal="center" vertical="center" wrapText="1"/>
    </xf>
    <xf numFmtId="0" fontId="8" fillId="2" borderId="1" xfId="0" applyFont="1" applyFill="1" applyBorder="1" applyAlignment="1">
      <alignment horizontal="center" vertical="center" wrapText="1"/>
    </xf>
    <xf numFmtId="0" fontId="8" fillId="2" borderId="0" xfId="0" applyFont="1" applyFill="1"/>
    <xf numFmtId="17" fontId="60" fillId="2" borderId="1" xfId="4" applyNumberFormat="1" applyFont="1" applyFill="1" applyBorder="1" applyAlignment="1">
      <alignment vertical="top" wrapText="1"/>
    </xf>
    <xf numFmtId="17" fontId="52" fillId="2" borderId="1" xfId="4" applyNumberFormat="1" applyFont="1" applyFill="1" applyBorder="1" applyAlignment="1">
      <alignment vertical="top" wrapText="1"/>
    </xf>
    <xf numFmtId="0" fontId="73" fillId="2" borderId="30" xfId="4" applyFont="1" applyFill="1" applyBorder="1" applyAlignment="1">
      <alignment vertical="center" wrapText="1"/>
    </xf>
    <xf numFmtId="0" fontId="73" fillId="2" borderId="30" xfId="4" applyFont="1" applyFill="1" applyBorder="1" applyAlignment="1">
      <alignment vertical="center"/>
    </xf>
    <xf numFmtId="0" fontId="68" fillId="2" borderId="30" xfId="4" applyFont="1" applyFill="1" applyBorder="1" applyAlignment="1">
      <alignment vertical="top" wrapText="1"/>
    </xf>
    <xf numFmtId="0" fontId="52" fillId="2" borderId="30" xfId="4" applyNumberFormat="1" applyFont="1" applyFill="1" applyBorder="1" applyAlignment="1">
      <alignment vertical="center" wrapText="1"/>
    </xf>
    <xf numFmtId="0" fontId="75" fillId="2" borderId="30" xfId="4" applyFont="1" applyFill="1" applyBorder="1" applyAlignment="1">
      <alignment vertical="center" wrapText="1"/>
    </xf>
    <xf numFmtId="0" fontId="52" fillId="2" borderId="30" xfId="4" applyFont="1" applyFill="1" applyBorder="1" applyAlignment="1">
      <alignment wrapText="1"/>
    </xf>
    <xf numFmtId="0" fontId="68" fillId="2" borderId="30" xfId="4" applyFont="1" applyFill="1" applyBorder="1" applyAlignment="1">
      <alignment horizontal="justify" vertical="center" wrapText="1"/>
    </xf>
    <xf numFmtId="0" fontId="68" fillId="2" borderId="30" xfId="4" applyFont="1" applyFill="1" applyBorder="1" applyAlignment="1">
      <alignment vertical="center" wrapText="1"/>
    </xf>
    <xf numFmtId="0" fontId="78" fillId="7" borderId="55" xfId="4" applyFont="1" applyFill="1" applyBorder="1" applyAlignment="1" applyProtection="1">
      <alignment horizontal="center" vertical="center"/>
    </xf>
    <xf numFmtId="0" fontId="68" fillId="2" borderId="1" xfId="0" applyFont="1" applyFill="1" applyBorder="1" applyAlignment="1" applyProtection="1">
      <alignment vertical="center" wrapText="1"/>
      <protection locked="0"/>
    </xf>
    <xf numFmtId="0" fontId="68" fillId="2" borderId="1" xfId="0" applyFont="1" applyFill="1" applyBorder="1" applyAlignment="1" applyProtection="1">
      <alignment horizontal="justify" vertical="top" wrapText="1"/>
      <protection locked="0"/>
    </xf>
    <xf numFmtId="0" fontId="68" fillId="2" borderId="1" xfId="0" applyFont="1" applyFill="1" applyBorder="1" applyAlignment="1" applyProtection="1">
      <alignment horizontal="justify" vertical="top"/>
      <protection locked="0"/>
    </xf>
    <xf numFmtId="0" fontId="82" fillId="2" borderId="1" xfId="0" applyFont="1" applyFill="1" applyBorder="1" applyAlignment="1">
      <alignment vertical="top" wrapText="1"/>
    </xf>
    <xf numFmtId="167" fontId="31" fillId="2" borderId="1" xfId="2" applyNumberFormat="1" applyFont="1" applyFill="1" applyBorder="1" applyAlignment="1">
      <alignment vertical="center" wrapText="1"/>
    </xf>
    <xf numFmtId="1" fontId="31" fillId="2" borderId="1" xfId="0" applyNumberFormat="1" applyFont="1" applyFill="1" applyBorder="1" applyAlignment="1">
      <alignment vertical="center" wrapText="1"/>
    </xf>
    <xf numFmtId="0" fontId="38" fillId="2" borderId="1" xfId="0" applyFont="1" applyFill="1" applyBorder="1" applyAlignment="1">
      <alignment vertical="center" wrapText="1"/>
    </xf>
    <xf numFmtId="0" fontId="31" fillId="2" borderId="1" xfId="0" applyFont="1" applyFill="1" applyBorder="1" applyAlignment="1">
      <alignment vertical="center" wrapText="1"/>
    </xf>
    <xf numFmtId="41" fontId="31" fillId="2" borderId="1" xfId="0" applyNumberFormat="1" applyFont="1" applyFill="1" applyBorder="1" applyAlignment="1">
      <alignment horizontal="center" vertical="center"/>
    </xf>
    <xf numFmtId="0" fontId="31" fillId="2" borderId="1" xfId="0" applyNumberFormat="1" applyFont="1" applyFill="1" applyBorder="1" applyAlignment="1">
      <alignment vertical="center" wrapText="1"/>
    </xf>
    <xf numFmtId="0" fontId="31" fillId="2" borderId="1" xfId="0" applyNumberFormat="1" applyFont="1" applyFill="1" applyBorder="1" applyAlignment="1">
      <alignment horizontal="left" vertical="top" wrapText="1"/>
    </xf>
    <xf numFmtId="0" fontId="57" fillId="2" borderId="1" xfId="0" applyFont="1" applyFill="1" applyBorder="1" applyAlignment="1">
      <alignment horizontal="left" vertical="center"/>
    </xf>
    <xf numFmtId="0" fontId="57" fillId="2" borderId="1" xfId="0" applyFont="1" applyFill="1" applyBorder="1" applyAlignment="1">
      <alignment wrapText="1"/>
    </xf>
    <xf numFmtId="41" fontId="8" fillId="2" borderId="1" xfId="0" applyNumberFormat="1" applyFont="1" applyFill="1" applyBorder="1" applyAlignment="1">
      <alignment horizontal="center" vertical="center"/>
    </xf>
    <xf numFmtId="0" fontId="13" fillId="2" borderId="1" xfId="0" applyFont="1" applyFill="1" applyBorder="1" applyAlignment="1">
      <alignment vertical="top" wrapText="1"/>
    </xf>
    <xf numFmtId="0" fontId="13" fillId="2" borderId="1" xfId="0" applyFont="1" applyFill="1" applyBorder="1" applyAlignment="1">
      <alignment wrapText="1"/>
    </xf>
    <xf numFmtId="0" fontId="84" fillId="2" borderId="1" xfId="0" applyFont="1" applyFill="1" applyBorder="1" applyAlignment="1">
      <alignment vertical="top" wrapText="1"/>
    </xf>
    <xf numFmtId="0" fontId="84" fillId="2" borderId="1" xfId="0" applyFont="1" applyFill="1" applyBorder="1" applyAlignment="1">
      <alignment wrapText="1"/>
    </xf>
    <xf numFmtId="9" fontId="8" fillId="2" borderId="1" xfId="0" applyNumberFormat="1" applyFont="1" applyFill="1" applyBorder="1" applyAlignment="1">
      <alignment horizontal="center" vertical="center" wrapText="1"/>
    </xf>
    <xf numFmtId="0" fontId="11" fillId="2" borderId="1" xfId="0" applyNumberFormat="1" applyFont="1" applyFill="1" applyBorder="1" applyAlignment="1">
      <alignment vertical="center" wrapText="1"/>
    </xf>
    <xf numFmtId="0" fontId="8" fillId="2" borderId="1" xfId="0" applyNumberFormat="1" applyFont="1" applyFill="1" applyBorder="1" applyAlignment="1">
      <alignment wrapText="1"/>
    </xf>
    <xf numFmtId="0" fontId="8" fillId="2" borderId="1" xfId="0" applyFont="1" applyFill="1" applyBorder="1" applyAlignment="1">
      <alignment horizontal="center" wrapText="1"/>
    </xf>
    <xf numFmtId="9" fontId="10" fillId="2" borderId="1" xfId="0" applyNumberFormat="1" applyFont="1" applyFill="1" applyBorder="1" applyAlignment="1">
      <alignment vertical="center" wrapText="1"/>
    </xf>
    <xf numFmtId="0" fontId="8" fillId="2" borderId="1" xfId="0" applyFont="1" applyFill="1" applyBorder="1" applyAlignment="1">
      <alignment horizontal="justify" wrapText="1"/>
    </xf>
    <xf numFmtId="0" fontId="11" fillId="2" borderId="1" xfId="0" applyFont="1" applyFill="1" applyBorder="1" applyAlignment="1">
      <alignment vertical="center" wrapText="1"/>
    </xf>
    <xf numFmtId="2" fontId="31" fillId="2" borderId="1" xfId="0" applyNumberFormat="1" applyFont="1" applyFill="1" applyBorder="1" applyAlignment="1">
      <alignment horizontal="center" vertical="center"/>
    </xf>
    <xf numFmtId="9" fontId="11" fillId="2" borderId="1" xfId="0" applyNumberFormat="1" applyFont="1" applyFill="1" applyBorder="1" applyAlignment="1">
      <alignment horizontal="center" vertical="center"/>
    </xf>
    <xf numFmtId="0" fontId="21" fillId="4" borderId="7" xfId="0" applyFont="1" applyFill="1" applyBorder="1" applyAlignment="1">
      <alignment horizontal="center" wrapText="1"/>
    </xf>
    <xf numFmtId="0" fontId="21" fillId="4" borderId="24" xfId="0" applyFont="1" applyFill="1" applyBorder="1" applyAlignment="1">
      <alignment horizontal="center" wrapText="1"/>
    </xf>
    <xf numFmtId="164" fontId="25" fillId="2" borderId="0" xfId="0" applyNumberFormat="1" applyFont="1" applyFill="1" applyBorder="1" applyAlignment="1" applyProtection="1">
      <alignment horizontal="center" vertical="center" wrapText="1"/>
    </xf>
    <xf numFmtId="0" fontId="2" fillId="2" borderId="0" xfId="0" applyFont="1" applyFill="1" applyBorder="1" applyAlignment="1">
      <alignment horizontal="center" vertical="center"/>
    </xf>
    <xf numFmtId="0" fontId="0" fillId="0" borderId="0" xfId="0"/>
    <xf numFmtId="0" fontId="6" fillId="0" borderId="2" xfId="0" applyFont="1" applyBorder="1" applyAlignment="1">
      <alignment horizontal="center" vertical="top" wrapText="1"/>
    </xf>
    <xf numFmtId="0" fontId="6" fillId="0" borderId="19" xfId="0" applyFont="1" applyBorder="1" applyAlignment="1">
      <alignment horizontal="center" vertical="top" wrapText="1"/>
    </xf>
    <xf numFmtId="0" fontId="6" fillId="0" borderId="11" xfId="0" applyFont="1" applyBorder="1" applyAlignment="1">
      <alignment horizontal="center" vertical="top" wrapText="1"/>
    </xf>
    <xf numFmtId="0" fontId="6" fillId="0" borderId="2" xfId="0" applyFont="1" applyBorder="1" applyAlignment="1">
      <alignment horizontal="left" vertical="top" wrapText="1"/>
    </xf>
    <xf numFmtId="0" fontId="6" fillId="0" borderId="19" xfId="0" applyFont="1" applyBorder="1" applyAlignment="1">
      <alignment horizontal="left" vertical="top" wrapText="1"/>
    </xf>
    <xf numFmtId="0" fontId="6" fillId="0" borderId="11" xfId="0" applyFont="1" applyBorder="1" applyAlignment="1">
      <alignment horizontal="left" vertical="top" wrapText="1"/>
    </xf>
    <xf numFmtId="0" fontId="13" fillId="3" borderId="7" xfId="0" applyFont="1" applyFill="1" applyBorder="1" applyAlignment="1">
      <alignment horizontal="center" vertical="center" wrapText="1"/>
    </xf>
    <xf numFmtId="0" fontId="13" fillId="3" borderId="30" xfId="0" applyFont="1" applyFill="1" applyBorder="1" applyAlignment="1">
      <alignment horizontal="center" vertical="center" wrapText="1"/>
    </xf>
    <xf numFmtId="0" fontId="7" fillId="0" borderId="2" xfId="0" applyFont="1" applyBorder="1" applyAlignment="1">
      <alignment horizontal="center" vertical="center"/>
    </xf>
    <xf numFmtId="0" fontId="0" fillId="0" borderId="19" xfId="0" applyBorder="1"/>
    <xf numFmtId="0" fontId="0" fillId="0" borderId="11" xfId="0" applyBorder="1"/>
    <xf numFmtId="0" fontId="7" fillId="0" borderId="19" xfId="0" applyFont="1" applyBorder="1" applyAlignment="1">
      <alignment horizontal="center" vertical="center"/>
    </xf>
    <xf numFmtId="0" fontId="7" fillId="0" borderId="11" xfId="0" applyFont="1" applyBorder="1" applyAlignment="1">
      <alignment horizontal="center" vertical="center"/>
    </xf>
    <xf numFmtId="0" fontId="8" fillId="0" borderId="2" xfId="0" applyFont="1" applyBorder="1" applyAlignment="1">
      <alignment horizontal="left" vertical="top" wrapText="1"/>
    </xf>
    <xf numFmtId="0" fontId="8" fillId="0" borderId="19" xfId="0" applyFont="1" applyBorder="1" applyAlignment="1">
      <alignment horizontal="left" vertical="top" wrapText="1"/>
    </xf>
    <xf numFmtId="0" fontId="8" fillId="0" borderId="11" xfId="0" applyFont="1" applyBorder="1" applyAlignment="1">
      <alignment horizontal="left" vertical="top" wrapText="1"/>
    </xf>
    <xf numFmtId="9" fontId="28" fillId="2" borderId="7" xfId="0" applyNumberFormat="1" applyFont="1" applyFill="1" applyBorder="1" applyAlignment="1">
      <alignment horizontal="center" vertical="center" wrapText="1"/>
    </xf>
    <xf numFmtId="9" fontId="28" fillId="2" borderId="30" xfId="0" applyNumberFormat="1" applyFont="1" applyFill="1" applyBorder="1" applyAlignment="1">
      <alignment horizontal="center" vertical="center" wrapText="1"/>
    </xf>
    <xf numFmtId="0" fontId="7" fillId="0" borderId="1" xfId="0" applyFont="1" applyBorder="1" applyAlignment="1">
      <alignment horizontal="center" vertical="center"/>
    </xf>
    <xf numFmtId="0" fontId="8" fillId="2" borderId="2" xfId="0" applyFont="1" applyFill="1" applyBorder="1" applyAlignment="1">
      <alignment horizontal="left" vertical="top" wrapText="1"/>
    </xf>
    <xf numFmtId="0" fontId="8" fillId="2" borderId="11" xfId="0" applyFont="1" applyFill="1" applyBorder="1" applyAlignment="1">
      <alignment horizontal="left" vertical="top" wrapText="1"/>
    </xf>
    <xf numFmtId="0" fontId="6" fillId="2" borderId="41" xfId="0" applyFont="1" applyFill="1" applyBorder="1" applyAlignment="1">
      <alignment horizontal="center" vertical="center"/>
    </xf>
    <xf numFmtId="0" fontId="6" fillId="2" borderId="37" xfId="0" applyFont="1" applyFill="1" applyBorder="1" applyAlignment="1">
      <alignment horizontal="center" vertical="center"/>
    </xf>
    <xf numFmtId="0" fontId="6" fillId="2" borderId="38" xfId="0" applyFont="1" applyFill="1" applyBorder="1" applyAlignment="1">
      <alignment horizontal="center" vertical="center"/>
    </xf>
    <xf numFmtId="0" fontId="6" fillId="2" borderId="2" xfId="0" applyFont="1" applyFill="1" applyBorder="1" applyAlignment="1">
      <alignment horizontal="center" vertical="center"/>
    </xf>
    <xf numFmtId="0" fontId="6" fillId="2" borderId="19" xfId="0" applyFont="1" applyFill="1" applyBorder="1" applyAlignment="1">
      <alignment horizontal="center" vertical="center"/>
    </xf>
    <xf numFmtId="0" fontId="6" fillId="2" borderId="11" xfId="0" applyFont="1" applyFill="1" applyBorder="1" applyAlignment="1">
      <alignment horizontal="center" vertical="center"/>
    </xf>
    <xf numFmtId="0" fontId="6" fillId="2" borderId="2" xfId="0" applyFont="1" applyFill="1" applyBorder="1" applyAlignment="1">
      <alignment horizontal="left" vertical="top" wrapText="1"/>
    </xf>
    <xf numFmtId="0" fontId="6" fillId="2" borderId="19" xfId="0" applyFont="1" applyFill="1" applyBorder="1" applyAlignment="1">
      <alignment horizontal="left" vertical="top" wrapText="1"/>
    </xf>
    <xf numFmtId="0" fontId="6" fillId="2" borderId="11" xfId="0" applyFont="1" applyFill="1" applyBorder="1" applyAlignment="1">
      <alignment horizontal="left" vertical="top" wrapText="1"/>
    </xf>
    <xf numFmtId="0" fontId="8" fillId="2" borderId="19" xfId="0" applyFont="1" applyFill="1" applyBorder="1" applyAlignment="1">
      <alignment horizontal="left" vertical="top" wrapText="1"/>
    </xf>
    <xf numFmtId="0" fontId="13" fillId="3" borderId="47" xfId="0" applyFont="1" applyFill="1" applyBorder="1" applyAlignment="1">
      <alignment horizontal="center" vertical="center" wrapText="1"/>
    </xf>
    <xf numFmtId="0" fontId="13" fillId="3" borderId="41" xfId="0" applyFont="1" applyFill="1" applyBorder="1" applyAlignment="1">
      <alignment horizontal="center" vertical="center" wrapText="1"/>
    </xf>
    <xf numFmtId="0" fontId="6" fillId="0" borderId="27" xfId="0" applyFont="1" applyBorder="1" applyAlignment="1">
      <alignment horizontal="center" vertical="center" wrapText="1"/>
    </xf>
    <xf numFmtId="0" fontId="6" fillId="0" borderId="36" xfId="0" applyFont="1" applyBorder="1" applyAlignment="1">
      <alignment horizontal="center" vertical="center" wrapText="1"/>
    </xf>
    <xf numFmtId="0" fontId="6" fillId="0" borderId="39" xfId="0" applyFont="1" applyBorder="1" applyAlignment="1">
      <alignment horizontal="center" vertical="center" wrapText="1"/>
    </xf>
    <xf numFmtId="0" fontId="28" fillId="2" borderId="7" xfId="0" applyFont="1" applyFill="1" applyBorder="1" applyAlignment="1">
      <alignment horizontal="center" vertical="center" wrapText="1"/>
    </xf>
    <xf numFmtId="0" fontId="28" fillId="2" borderId="24" xfId="0" applyFont="1" applyFill="1" applyBorder="1" applyAlignment="1">
      <alignment horizontal="center" vertical="center" wrapText="1"/>
    </xf>
    <xf numFmtId="0" fontId="6" fillId="2" borderId="2" xfId="0" applyFont="1" applyFill="1" applyBorder="1" applyAlignment="1">
      <alignment horizontal="center" vertical="top" wrapText="1"/>
    </xf>
    <xf numFmtId="0" fontId="6" fillId="2" borderId="19" xfId="0" applyFont="1" applyFill="1" applyBorder="1" applyAlignment="1">
      <alignment horizontal="center" vertical="top" wrapText="1"/>
    </xf>
    <xf numFmtId="0" fontId="6" fillId="2" borderId="11" xfId="0" applyFont="1" applyFill="1" applyBorder="1" applyAlignment="1">
      <alignment horizontal="center" vertical="top" wrapText="1"/>
    </xf>
    <xf numFmtId="0" fontId="6" fillId="2" borderId="2" xfId="0" applyFont="1" applyFill="1" applyBorder="1" applyAlignment="1">
      <alignment horizontal="center" vertical="center" wrapText="1"/>
    </xf>
    <xf numFmtId="0" fontId="6" fillId="2" borderId="11" xfId="0" applyFont="1" applyFill="1" applyBorder="1" applyAlignment="1">
      <alignment horizontal="center" vertical="center" wrapText="1"/>
    </xf>
    <xf numFmtId="0" fontId="7" fillId="2" borderId="1" xfId="0" applyFont="1" applyFill="1" applyBorder="1" applyAlignment="1">
      <alignment horizontal="center" vertical="center"/>
    </xf>
    <xf numFmtId="0" fontId="7" fillId="2" borderId="1" xfId="0" applyFont="1" applyFill="1" applyBorder="1" applyAlignment="1">
      <alignment horizontal="left" vertical="center" wrapText="1"/>
    </xf>
    <xf numFmtId="0" fontId="6" fillId="2" borderId="1" xfId="0" applyFont="1" applyFill="1" applyBorder="1" applyAlignment="1">
      <alignment vertical="center" wrapText="1"/>
    </xf>
    <xf numFmtId="0" fontId="6" fillId="0" borderId="17" xfId="0" applyFont="1" applyBorder="1" applyAlignment="1">
      <alignment horizontal="left" vertical="top" wrapText="1"/>
    </xf>
    <xf numFmtId="0" fontId="6" fillId="0" borderId="17" xfId="0" applyNumberFormat="1" applyFont="1" applyBorder="1" applyAlignment="1">
      <alignment horizontal="left" vertical="top" wrapText="1"/>
    </xf>
    <xf numFmtId="0" fontId="6" fillId="0" borderId="19" xfId="0" applyNumberFormat="1" applyFont="1" applyBorder="1" applyAlignment="1">
      <alignment horizontal="left" vertical="top" wrapText="1"/>
    </xf>
    <xf numFmtId="0" fontId="6" fillId="0" borderId="11" xfId="0" applyNumberFormat="1" applyFont="1" applyBorder="1" applyAlignment="1">
      <alignment horizontal="left" vertical="top" wrapText="1"/>
    </xf>
    <xf numFmtId="0" fontId="6" fillId="2" borderId="12" xfId="0" applyFont="1" applyFill="1" applyBorder="1" applyAlignment="1">
      <alignment horizontal="center" vertical="center"/>
    </xf>
    <xf numFmtId="0" fontId="6" fillId="2" borderId="33" xfId="0" applyFont="1" applyFill="1" applyBorder="1" applyAlignment="1">
      <alignment horizontal="center" vertical="center"/>
    </xf>
    <xf numFmtId="0" fontId="28" fillId="2" borderId="1" xfId="0" applyFont="1" applyFill="1" applyBorder="1" applyAlignment="1">
      <alignment horizontal="center" vertical="center" wrapText="1"/>
    </xf>
    <xf numFmtId="0" fontId="8" fillId="2" borderId="1" xfId="0" applyFont="1" applyFill="1" applyBorder="1" applyAlignment="1">
      <alignment horizontal="left" vertical="top" wrapText="1"/>
    </xf>
    <xf numFmtId="0" fontId="6" fillId="0" borderId="1" xfId="0" applyFont="1" applyBorder="1" applyAlignment="1">
      <alignment horizontal="center" vertical="center" wrapText="1"/>
    </xf>
    <xf numFmtId="0" fontId="8" fillId="0" borderId="1" xfId="0" applyFont="1" applyBorder="1" applyAlignment="1">
      <alignment horizontal="left" vertical="top" wrapText="1"/>
    </xf>
    <xf numFmtId="0" fontId="8" fillId="0" borderId="1" xfId="0" applyFont="1" applyBorder="1" applyAlignment="1">
      <alignment horizontal="center" vertical="top" wrapText="1"/>
    </xf>
    <xf numFmtId="0" fontId="6" fillId="0" borderId="1" xfId="0" applyFont="1" applyBorder="1" applyAlignment="1">
      <alignment vertical="top" wrapText="1"/>
    </xf>
    <xf numFmtId="0" fontId="6" fillId="0" borderId="1" xfId="0" applyFont="1" applyBorder="1" applyAlignment="1">
      <alignment horizontal="center" vertical="center"/>
    </xf>
    <xf numFmtId="0" fontId="7" fillId="0" borderId="1" xfId="0" applyFont="1" applyBorder="1" applyAlignment="1">
      <alignment horizontal="left" vertical="top" wrapText="1"/>
    </xf>
    <xf numFmtId="0" fontId="7" fillId="0" borderId="1" xfId="0" applyFont="1" applyBorder="1" applyAlignment="1">
      <alignment vertical="top" wrapText="1"/>
    </xf>
    <xf numFmtId="0" fontId="28" fillId="2" borderId="17" xfId="0" applyFont="1" applyFill="1" applyBorder="1" applyAlignment="1">
      <alignment horizontal="center" vertical="center" wrapText="1"/>
    </xf>
    <xf numFmtId="0" fontId="28" fillId="2" borderId="53" xfId="0" applyFont="1" applyFill="1" applyBorder="1" applyAlignment="1">
      <alignment horizontal="center" vertical="center" wrapText="1"/>
    </xf>
    <xf numFmtId="0" fontId="10" fillId="2" borderId="1" xfId="0" applyNumberFormat="1" applyFont="1" applyFill="1" applyBorder="1" applyAlignment="1">
      <alignment horizontal="left" vertical="center" wrapText="1"/>
    </xf>
    <xf numFmtId="0" fontId="10" fillId="2" borderId="1" xfId="0" applyNumberFormat="1" applyFont="1" applyFill="1" applyBorder="1" applyAlignment="1">
      <alignment horizontal="left" vertical="top" wrapText="1"/>
    </xf>
    <xf numFmtId="0" fontId="14" fillId="2" borderId="1" xfId="0" applyFont="1" applyFill="1" applyBorder="1" applyAlignment="1">
      <alignment horizontal="center" vertical="center" wrapText="1"/>
    </xf>
    <xf numFmtId="0" fontId="9" fillId="2" borderId="1" xfId="0" applyFont="1" applyFill="1" applyBorder="1" applyAlignment="1">
      <alignment horizontal="left" vertical="top" wrapText="1"/>
    </xf>
    <xf numFmtId="0" fontId="6" fillId="2" borderId="1" xfId="0" applyFont="1" applyFill="1" applyBorder="1" applyAlignment="1">
      <alignment horizontal="left" vertical="top"/>
    </xf>
    <xf numFmtId="0" fontId="11" fillId="3" borderId="7" xfId="0" applyFont="1" applyFill="1" applyBorder="1" applyAlignment="1">
      <alignment horizontal="center" vertical="center" wrapText="1"/>
    </xf>
    <xf numFmtId="0" fontId="11" fillId="3" borderId="30" xfId="0" applyFont="1" applyFill="1" applyBorder="1" applyAlignment="1">
      <alignment horizontal="center" vertical="center" wrapText="1"/>
    </xf>
    <xf numFmtId="0" fontId="29" fillId="4" borderId="7" xfId="0" applyFont="1" applyFill="1" applyBorder="1" applyAlignment="1">
      <alignment horizontal="center" wrapText="1"/>
    </xf>
    <xf numFmtId="0" fontId="29" fillId="4" borderId="24" xfId="0" applyFont="1" applyFill="1" applyBorder="1" applyAlignment="1">
      <alignment horizontal="center" wrapText="1"/>
    </xf>
    <xf numFmtId="164" fontId="26" fillId="2" borderId="0" xfId="0" applyNumberFormat="1" applyFont="1" applyFill="1" applyBorder="1" applyAlignment="1" applyProtection="1">
      <alignment horizontal="center" vertical="center" wrapText="1"/>
    </xf>
    <xf numFmtId="0" fontId="14" fillId="2" borderId="0" xfId="0" applyFont="1" applyFill="1" applyBorder="1" applyAlignment="1">
      <alignment horizontal="center" vertical="center"/>
    </xf>
    <xf numFmtId="0" fontId="6" fillId="0" borderId="0" xfId="0" applyFont="1"/>
    <xf numFmtId="0" fontId="37" fillId="0" borderId="14" xfId="0" applyFont="1" applyBorder="1" applyAlignment="1">
      <alignment horizontal="center" wrapText="1"/>
    </xf>
    <xf numFmtId="0" fontId="37" fillId="0" borderId="43" xfId="0" applyFont="1" applyBorder="1" applyAlignment="1">
      <alignment horizontal="center" wrapText="1"/>
    </xf>
    <xf numFmtId="0" fontId="7" fillId="0" borderId="1" xfId="0" applyFont="1" applyBorder="1" applyAlignment="1">
      <alignment horizontal="center" vertical="center" wrapText="1"/>
    </xf>
    <xf numFmtId="0" fontId="27" fillId="2" borderId="7" xfId="0" applyFont="1" applyFill="1" applyBorder="1" applyAlignment="1">
      <alignment horizontal="center" vertical="center" wrapText="1"/>
    </xf>
    <xf numFmtId="0" fontId="27" fillId="2" borderId="30" xfId="0" applyFont="1" applyFill="1" applyBorder="1" applyAlignment="1">
      <alignment horizontal="center" vertical="center" wrapText="1"/>
    </xf>
    <xf numFmtId="0" fontId="6" fillId="0" borderId="2"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7" fillId="0" borderId="47" xfId="0" applyFont="1" applyFill="1" applyBorder="1" applyAlignment="1">
      <alignment horizontal="center" vertical="center"/>
    </xf>
    <xf numFmtId="0" fontId="7" fillId="0" borderId="39" xfId="0" applyFont="1" applyFill="1" applyBorder="1" applyAlignment="1">
      <alignment horizontal="center" vertical="center"/>
    </xf>
    <xf numFmtId="0" fontId="7" fillId="0" borderId="1" xfId="0" applyFont="1" applyFill="1" applyBorder="1" applyAlignment="1">
      <alignment horizontal="center" vertical="center"/>
    </xf>
    <xf numFmtId="0" fontId="7" fillId="0" borderId="1" xfId="0" applyFont="1" applyFill="1" applyBorder="1" applyAlignment="1">
      <alignment horizontal="left" vertical="center" wrapText="1"/>
    </xf>
    <xf numFmtId="0" fontId="6" fillId="0" borderId="1" xfId="0" applyFont="1" applyFill="1" applyBorder="1" applyAlignment="1">
      <alignment horizontal="left" vertical="center" wrapText="1"/>
    </xf>
    <xf numFmtId="0" fontId="7" fillId="0" borderId="31" xfId="0" applyFont="1" applyFill="1" applyBorder="1" applyAlignment="1">
      <alignment horizontal="center" vertical="center"/>
    </xf>
    <xf numFmtId="0" fontId="7" fillId="0" borderId="32" xfId="0" applyFont="1" applyFill="1" applyBorder="1" applyAlignment="1">
      <alignment horizontal="center" vertical="center"/>
    </xf>
    <xf numFmtId="0" fontId="7" fillId="0" borderId="12" xfId="0" applyFont="1" applyFill="1" applyBorder="1" applyAlignment="1">
      <alignment horizontal="center" vertical="center"/>
    </xf>
    <xf numFmtId="0" fontId="7" fillId="0" borderId="33" xfId="0" applyFont="1" applyFill="1" applyBorder="1" applyAlignment="1">
      <alignment horizontal="center" vertical="center"/>
    </xf>
    <xf numFmtId="0" fontId="7" fillId="0" borderId="2" xfId="0" applyFont="1" applyFill="1" applyBorder="1" applyAlignment="1">
      <alignment horizontal="left" vertical="center" wrapText="1"/>
    </xf>
    <xf numFmtId="0" fontId="7" fillId="0" borderId="11" xfId="0" applyFont="1" applyFill="1" applyBorder="1" applyAlignment="1">
      <alignment horizontal="left" vertical="center" wrapText="1"/>
    </xf>
    <xf numFmtId="0" fontId="7" fillId="0" borderId="34" xfId="0" applyFont="1" applyFill="1" applyBorder="1" applyAlignment="1">
      <alignment horizontal="center" vertical="center"/>
    </xf>
    <xf numFmtId="0" fontId="7" fillId="0" borderId="20" xfId="0" applyFont="1" applyFill="1" applyBorder="1" applyAlignment="1">
      <alignment horizontal="center" vertical="center"/>
    </xf>
    <xf numFmtId="0" fontId="7" fillId="0" borderId="2" xfId="0" applyFont="1" applyFill="1" applyBorder="1" applyAlignment="1">
      <alignment horizontal="center" vertical="center" wrapText="1"/>
    </xf>
    <xf numFmtId="0" fontId="7" fillId="0" borderId="19" xfId="0" applyFont="1" applyFill="1" applyBorder="1" applyAlignment="1">
      <alignment horizontal="center" vertical="center" wrapText="1"/>
    </xf>
    <xf numFmtId="0" fontId="6" fillId="0" borderId="2" xfId="0" applyFont="1" applyFill="1" applyBorder="1" applyAlignment="1">
      <alignment horizontal="center" vertical="center" wrapText="1"/>
    </xf>
    <xf numFmtId="0" fontId="6" fillId="0" borderId="19" xfId="0" applyFont="1" applyFill="1" applyBorder="1" applyAlignment="1">
      <alignment horizontal="center" vertical="center" wrapText="1"/>
    </xf>
    <xf numFmtId="0" fontId="6" fillId="0" borderId="2" xfId="0" applyNumberFormat="1" applyFont="1" applyFill="1" applyBorder="1" applyAlignment="1">
      <alignment horizontal="center" vertical="top" wrapText="1"/>
    </xf>
    <xf numFmtId="0" fontId="6" fillId="0" borderId="19" xfId="0" applyNumberFormat="1" applyFont="1" applyFill="1" applyBorder="1" applyAlignment="1">
      <alignment horizontal="center" vertical="top" wrapText="1"/>
    </xf>
    <xf numFmtId="0" fontId="7" fillId="0" borderId="11" xfId="0" applyFont="1" applyFill="1" applyBorder="1" applyAlignment="1">
      <alignment horizontal="center" vertical="center" wrapText="1"/>
    </xf>
    <xf numFmtId="0" fontId="6" fillId="0" borderId="2"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7" fillId="0" borderId="14" xfId="0" applyFont="1" applyFill="1" applyBorder="1" applyAlignment="1">
      <alignment horizontal="center" vertical="center"/>
    </xf>
    <xf numFmtId="0" fontId="7" fillId="0" borderId="18" xfId="0" applyFont="1" applyFill="1" applyBorder="1" applyAlignment="1">
      <alignment horizontal="center" vertical="center"/>
    </xf>
    <xf numFmtId="0" fontId="7" fillId="0" borderId="2" xfId="0" applyFont="1" applyFill="1" applyBorder="1" applyAlignment="1">
      <alignment horizontal="left" vertical="top" wrapText="1"/>
    </xf>
    <xf numFmtId="0" fontId="7" fillId="0" borderId="19" xfId="0" applyFont="1" applyFill="1" applyBorder="1" applyAlignment="1">
      <alignment horizontal="left" vertical="top" wrapText="1"/>
    </xf>
    <xf numFmtId="0" fontId="7" fillId="0" borderId="11" xfId="0" applyFont="1" applyFill="1" applyBorder="1" applyAlignment="1">
      <alignment horizontal="left" vertical="top" wrapText="1"/>
    </xf>
    <xf numFmtId="0" fontId="6" fillId="0" borderId="17" xfId="0" applyFont="1" applyFill="1" applyBorder="1" applyAlignment="1">
      <alignment horizontal="center" vertical="top" wrapText="1"/>
    </xf>
    <xf numFmtId="0" fontId="6" fillId="0" borderId="19" xfId="0" applyFont="1" applyFill="1" applyBorder="1" applyAlignment="1">
      <alignment horizontal="center" vertical="top" wrapText="1"/>
    </xf>
    <xf numFmtId="0" fontId="6" fillId="0" borderId="11" xfId="0" applyFont="1" applyFill="1" applyBorder="1" applyAlignment="1">
      <alignment horizontal="center" vertical="top" wrapText="1"/>
    </xf>
    <xf numFmtId="0" fontId="6" fillId="0" borderId="11" xfId="0" applyFont="1" applyFill="1" applyBorder="1" applyAlignment="1">
      <alignment horizontal="center" vertical="center" wrapText="1"/>
    </xf>
    <xf numFmtId="0" fontId="28" fillId="2" borderId="30" xfId="0" applyFont="1" applyFill="1" applyBorder="1" applyAlignment="1">
      <alignment horizontal="center" vertical="center" wrapText="1"/>
    </xf>
    <xf numFmtId="0" fontId="47" fillId="2" borderId="2" xfId="0" applyFont="1" applyFill="1" applyBorder="1" applyAlignment="1">
      <alignment horizontal="center" vertical="center" wrapText="1"/>
    </xf>
    <xf numFmtId="0" fontId="47" fillId="2" borderId="19" xfId="0" applyFont="1" applyFill="1" applyBorder="1" applyAlignment="1">
      <alignment horizontal="center" vertical="center" wrapText="1"/>
    </xf>
    <xf numFmtId="0" fontId="47" fillId="2" borderId="11" xfId="0" applyFont="1" applyFill="1" applyBorder="1" applyAlignment="1">
      <alignment horizontal="center" vertical="center" wrapText="1"/>
    </xf>
    <xf numFmtId="0" fontId="8" fillId="2" borderId="2" xfId="0" applyFont="1" applyFill="1" applyBorder="1" applyAlignment="1">
      <alignment horizontal="center" vertical="center" wrapText="1"/>
    </xf>
    <xf numFmtId="0" fontId="8" fillId="2" borderId="11" xfId="0" applyFont="1" applyFill="1" applyBorder="1" applyAlignment="1">
      <alignment horizontal="center" vertical="center" wrapText="1"/>
    </xf>
    <xf numFmtId="0" fontId="8" fillId="2" borderId="19" xfId="0" applyFont="1" applyFill="1" applyBorder="1" applyAlignment="1">
      <alignment horizontal="center" vertical="center" wrapText="1"/>
    </xf>
    <xf numFmtId="0" fontId="9" fillId="2" borderId="2" xfId="0" applyFont="1" applyFill="1" applyBorder="1" applyAlignment="1">
      <alignment horizontal="center" vertical="center" wrapText="1"/>
    </xf>
    <xf numFmtId="0" fontId="9" fillId="2" borderId="19" xfId="0" applyFont="1" applyFill="1" applyBorder="1" applyAlignment="1">
      <alignment horizontal="center" vertical="center" wrapText="1"/>
    </xf>
    <xf numFmtId="0" fontId="8" fillId="2" borderId="2" xfId="0" applyNumberFormat="1" applyFont="1" applyFill="1" applyBorder="1" applyAlignment="1">
      <alignment horizontal="center" vertical="center" wrapText="1"/>
    </xf>
    <xf numFmtId="0" fontId="8" fillId="2" borderId="19" xfId="0" applyNumberFormat="1" applyFont="1" applyFill="1" applyBorder="1" applyAlignment="1">
      <alignment horizontal="center" vertical="center" wrapText="1"/>
    </xf>
    <xf numFmtId="0" fontId="8" fillId="2" borderId="11" xfId="0" applyNumberFormat="1" applyFont="1" applyFill="1" applyBorder="1" applyAlignment="1">
      <alignment horizontal="center" vertical="center" wrapText="1"/>
    </xf>
    <xf numFmtId="0" fontId="9" fillId="2" borderId="2" xfId="0" applyFont="1" applyFill="1" applyBorder="1" applyAlignment="1">
      <alignment horizontal="left" vertical="center" wrapText="1"/>
    </xf>
    <xf numFmtId="0" fontId="9" fillId="2" borderId="11" xfId="0" applyFont="1" applyFill="1" applyBorder="1" applyAlignment="1">
      <alignment horizontal="left" vertical="center" wrapText="1"/>
    </xf>
    <xf numFmtId="0" fontId="9" fillId="2" borderId="19" xfId="0" applyFont="1" applyFill="1" applyBorder="1" applyAlignment="1">
      <alignment horizontal="left" vertical="center" wrapText="1"/>
    </xf>
    <xf numFmtId="0" fontId="13" fillId="2" borderId="2" xfId="0" applyFont="1" applyFill="1" applyBorder="1" applyAlignment="1">
      <alignment horizontal="left" vertical="center" wrapText="1"/>
    </xf>
    <xf numFmtId="0" fontId="13" fillId="2" borderId="11" xfId="0" applyFont="1" applyFill="1" applyBorder="1" applyAlignment="1">
      <alignment horizontal="left" vertical="center" wrapText="1"/>
    </xf>
    <xf numFmtId="0" fontId="8" fillId="2" borderId="1" xfId="0" applyFont="1" applyFill="1" applyBorder="1" applyAlignment="1">
      <alignment horizontal="center" vertical="top" wrapText="1"/>
    </xf>
    <xf numFmtId="0" fontId="8" fillId="2" borderId="1" xfId="0" applyFont="1" applyFill="1" applyBorder="1" applyAlignment="1">
      <alignment horizontal="center" vertical="center" wrapText="1"/>
    </xf>
    <xf numFmtId="0" fontId="27" fillId="2" borderId="0" xfId="0" applyFont="1" applyFill="1" applyBorder="1" applyAlignment="1">
      <alignment horizontal="center" vertical="center" wrapText="1"/>
    </xf>
    <xf numFmtId="0" fontId="14" fillId="4" borderId="7" xfId="0" applyFont="1" applyFill="1" applyBorder="1" applyAlignment="1">
      <alignment horizontal="center" wrapText="1"/>
    </xf>
    <xf numFmtId="0" fontId="14" fillId="4" borderId="24" xfId="0" applyFont="1" applyFill="1" applyBorder="1" applyAlignment="1">
      <alignment horizontal="center" wrapText="1"/>
    </xf>
    <xf numFmtId="0" fontId="46" fillId="2" borderId="2" xfId="0" applyFont="1" applyFill="1" applyBorder="1" applyAlignment="1">
      <alignment horizontal="center" vertical="center" wrapText="1"/>
    </xf>
    <xf numFmtId="0" fontId="46" fillId="2" borderId="11" xfId="0" applyFont="1" applyFill="1" applyBorder="1" applyAlignment="1">
      <alignment horizontal="center" vertical="center" wrapText="1"/>
    </xf>
    <xf numFmtId="0" fontId="47" fillId="2" borderId="1" xfId="0" applyFont="1" applyFill="1" applyBorder="1" applyAlignment="1">
      <alignment horizontal="center" vertical="center" wrapText="1"/>
    </xf>
    <xf numFmtId="0" fontId="9" fillId="2" borderId="2" xfId="0" applyFont="1" applyFill="1" applyBorder="1" applyAlignment="1">
      <alignment horizontal="left" vertical="top" wrapText="1"/>
    </xf>
    <xf numFmtId="0" fontId="9" fillId="2" borderId="19" xfId="0" applyFont="1" applyFill="1" applyBorder="1" applyAlignment="1">
      <alignment horizontal="left" vertical="top" wrapText="1"/>
    </xf>
    <xf numFmtId="0" fontId="9" fillId="2" borderId="11" xfId="0" applyFont="1" applyFill="1" applyBorder="1" applyAlignment="1">
      <alignment horizontal="left" vertical="top" wrapText="1"/>
    </xf>
    <xf numFmtId="0" fontId="8" fillId="2" borderId="2"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9" fillId="2" borderId="1" xfId="0" applyFont="1" applyFill="1" applyBorder="1" applyAlignment="1">
      <alignment horizontal="left" vertical="center" wrapText="1"/>
    </xf>
    <xf numFmtId="0" fontId="8" fillId="2" borderId="1" xfId="0" applyFont="1" applyFill="1" applyBorder="1" applyAlignment="1">
      <alignment horizontal="left" vertical="center" wrapText="1"/>
    </xf>
    <xf numFmtId="0" fontId="6" fillId="0" borderId="1" xfId="0" applyNumberFormat="1" applyFont="1" applyBorder="1" applyAlignment="1">
      <alignment horizontal="center" vertical="center" wrapText="1"/>
    </xf>
    <xf numFmtId="0" fontId="9" fillId="0" borderId="1" xfId="0" applyFont="1" applyBorder="1" applyAlignment="1">
      <alignment horizontal="justify" vertical="center" wrapText="1"/>
    </xf>
    <xf numFmtId="0" fontId="6" fillId="0" borderId="1" xfId="0" applyFont="1" applyBorder="1" applyAlignment="1">
      <alignment horizontal="justify" vertical="center" wrapText="1"/>
    </xf>
    <xf numFmtId="0" fontId="6" fillId="0" borderId="1" xfId="0" applyNumberFormat="1" applyFont="1" applyBorder="1" applyAlignment="1">
      <alignment horizontal="justify" vertical="center" wrapText="1"/>
    </xf>
    <xf numFmtId="0" fontId="9" fillId="0" borderId="1" xfId="0" applyFont="1" applyBorder="1" applyAlignment="1">
      <alignment horizontal="left" vertical="top" wrapText="1"/>
    </xf>
    <xf numFmtId="0" fontId="6" fillId="0" borderId="1" xfId="0" applyFont="1" applyBorder="1" applyAlignment="1">
      <alignment horizontal="left" vertical="top" wrapText="1"/>
    </xf>
    <xf numFmtId="0" fontId="6" fillId="0" borderId="1" xfId="0" applyFont="1" applyBorder="1" applyAlignment="1">
      <alignment horizontal="justify" vertical="center"/>
    </xf>
    <xf numFmtId="0" fontId="9" fillId="0" borderId="1" xfId="0" applyFont="1" applyBorder="1" applyAlignment="1">
      <alignment horizontal="left" vertical="center" wrapText="1"/>
    </xf>
    <xf numFmtId="0" fontId="6" fillId="0" borderId="1" xfId="0" applyFont="1" applyBorder="1" applyAlignment="1">
      <alignment horizontal="center" vertical="top" wrapText="1"/>
    </xf>
    <xf numFmtId="0" fontId="12" fillId="10" borderId="1" xfId="0" applyFont="1" applyFill="1" applyBorder="1" applyAlignment="1">
      <alignment horizontal="center" vertical="center"/>
    </xf>
    <xf numFmtId="0" fontId="12" fillId="10" borderId="2" xfId="0" applyFont="1" applyFill="1" applyBorder="1" applyAlignment="1" applyProtection="1">
      <alignment horizontal="center" vertical="center" wrapText="1"/>
      <protection locked="0"/>
    </xf>
    <xf numFmtId="0" fontId="22" fillId="10" borderId="19" xfId="0" applyFont="1" applyFill="1" applyBorder="1" applyProtection="1">
      <protection locked="0"/>
    </xf>
    <xf numFmtId="0" fontId="22" fillId="10" borderId="11" xfId="0" applyFont="1" applyFill="1" applyBorder="1" applyProtection="1">
      <protection locked="0"/>
    </xf>
    <xf numFmtId="0" fontId="51" fillId="0" borderId="2" xfId="0" applyFont="1" applyFill="1" applyBorder="1" applyAlignment="1">
      <alignment horizontal="center" vertical="center" wrapText="1"/>
    </xf>
    <xf numFmtId="0" fontId="51" fillId="0" borderId="11" xfId="0" applyFont="1" applyFill="1" applyBorder="1" applyAlignment="1">
      <alignment horizontal="center" vertical="center" wrapText="1"/>
    </xf>
    <xf numFmtId="0" fontId="55" fillId="0" borderId="1" xfId="0" applyFont="1" applyFill="1" applyBorder="1" applyAlignment="1">
      <alignment horizontal="center" vertical="center" wrapText="1"/>
    </xf>
    <xf numFmtId="0" fontId="51" fillId="0" borderId="19" xfId="0" applyFont="1" applyFill="1" applyBorder="1" applyAlignment="1">
      <alignment horizontal="center" vertical="center" wrapText="1"/>
    </xf>
    <xf numFmtId="0" fontId="51" fillId="0" borderId="1" xfId="0" applyFont="1" applyFill="1" applyBorder="1" applyAlignment="1">
      <alignment horizontal="center" vertical="center" wrapText="1"/>
    </xf>
    <xf numFmtId="0" fontId="55" fillId="0" borderId="1" xfId="0" applyNumberFormat="1" applyFont="1" applyFill="1" applyBorder="1" applyAlignment="1">
      <alignment horizontal="center" vertical="center" wrapText="1"/>
    </xf>
    <xf numFmtId="0" fontId="55" fillId="0" borderId="11" xfId="0" applyFont="1" applyFill="1" applyBorder="1" applyAlignment="1">
      <alignment horizontal="center" vertical="center" wrapText="1"/>
    </xf>
    <xf numFmtId="0" fontId="55" fillId="0" borderId="11" xfId="0" applyNumberFormat="1" applyFont="1" applyFill="1" applyBorder="1" applyAlignment="1">
      <alignment horizontal="center" vertical="center" wrapText="1"/>
    </xf>
    <xf numFmtId="0" fontId="55" fillId="0" borderId="11" xfId="0" applyNumberFormat="1" applyFont="1" applyFill="1" applyBorder="1" applyAlignment="1">
      <alignment vertical="center" wrapText="1"/>
    </xf>
    <xf numFmtId="0" fontId="55" fillId="0" borderId="1" xfId="0" applyNumberFormat="1" applyFont="1" applyFill="1" applyBorder="1" applyAlignment="1">
      <alignment vertical="center" wrapText="1"/>
    </xf>
    <xf numFmtId="0" fontId="57" fillId="0" borderId="1" xfId="0" applyFont="1" applyFill="1" applyBorder="1" applyAlignment="1">
      <alignment horizontal="center" vertical="center" wrapText="1"/>
    </xf>
    <xf numFmtId="164" fontId="51" fillId="2" borderId="0" xfId="0" applyNumberFormat="1" applyFont="1" applyFill="1" applyBorder="1" applyAlignment="1">
      <alignment horizontal="left" vertical="center" wrapText="1"/>
    </xf>
    <xf numFmtId="0" fontId="49" fillId="2" borderId="1" xfId="0" applyFont="1" applyFill="1" applyBorder="1" applyAlignment="1">
      <alignment vertical="top"/>
    </xf>
    <xf numFmtId="0" fontId="12" fillId="2" borderId="1" xfId="0" applyFont="1" applyFill="1" applyBorder="1" applyAlignment="1">
      <alignment vertical="top"/>
    </xf>
    <xf numFmtId="0" fontId="12" fillId="2" borderId="25" xfId="0" applyFont="1" applyFill="1" applyBorder="1" applyAlignment="1">
      <alignment vertical="top" wrapText="1"/>
    </xf>
    <xf numFmtId="0" fontId="12" fillId="2" borderId="0" xfId="0" applyFont="1" applyFill="1" applyAlignment="1">
      <alignment vertical="top" wrapText="1"/>
    </xf>
    <xf numFmtId="0" fontId="6" fillId="10" borderId="1" xfId="0" applyFont="1" applyFill="1" applyBorder="1" applyAlignment="1">
      <alignment horizontal="center" vertical="center" wrapText="1"/>
    </xf>
    <xf numFmtId="1" fontId="28" fillId="10" borderId="7" xfId="0" applyNumberFormat="1" applyFont="1" applyFill="1" applyBorder="1" applyAlignment="1">
      <alignment horizontal="center" vertical="center"/>
    </xf>
    <xf numFmtId="1" fontId="28" fillId="10" borderId="30" xfId="0" applyNumberFormat="1" applyFont="1" applyFill="1" applyBorder="1" applyAlignment="1">
      <alignment horizontal="center" vertical="center"/>
    </xf>
    <xf numFmtId="1" fontId="28" fillId="10" borderId="23" xfId="0" applyNumberFormat="1" applyFont="1" applyFill="1" applyBorder="1" applyAlignment="1">
      <alignment horizontal="center" vertical="center"/>
    </xf>
    <xf numFmtId="1" fontId="28" fillId="10" borderId="22" xfId="0" applyNumberFormat="1" applyFont="1" applyFill="1" applyBorder="1" applyAlignment="1">
      <alignment horizontal="center" vertical="center"/>
    </xf>
    <xf numFmtId="1" fontId="28" fillId="10" borderId="39" xfId="0" applyNumberFormat="1" applyFont="1" applyFill="1" applyBorder="1" applyAlignment="1">
      <alignment horizontal="center" vertical="center"/>
    </xf>
    <xf numFmtId="1" fontId="28" fillId="10" borderId="38" xfId="0" applyNumberFormat="1" applyFont="1" applyFill="1" applyBorder="1" applyAlignment="1">
      <alignment horizontal="center" vertical="center"/>
    </xf>
    <xf numFmtId="1" fontId="40" fillId="10" borderId="7" xfId="0" applyNumberFormat="1" applyFont="1" applyFill="1" applyBorder="1" applyAlignment="1">
      <alignment horizontal="center" vertical="center"/>
    </xf>
    <xf numFmtId="1" fontId="40" fillId="10" borderId="30" xfId="0" applyNumberFormat="1" applyFont="1" applyFill="1" applyBorder="1" applyAlignment="1">
      <alignment horizontal="center" vertical="center"/>
    </xf>
    <xf numFmtId="1" fontId="40" fillId="10" borderId="39" xfId="0" applyNumberFormat="1" applyFont="1" applyFill="1" applyBorder="1" applyAlignment="1">
      <alignment horizontal="center" vertical="center"/>
    </xf>
    <xf numFmtId="1" fontId="40" fillId="10" borderId="38" xfId="0" applyNumberFormat="1" applyFont="1" applyFill="1" applyBorder="1" applyAlignment="1">
      <alignment horizontal="center" vertical="center"/>
    </xf>
    <xf numFmtId="1" fontId="40" fillId="10" borderId="23" xfId="0" applyNumberFormat="1" applyFont="1" applyFill="1" applyBorder="1" applyAlignment="1">
      <alignment horizontal="center" vertical="center"/>
    </xf>
    <xf numFmtId="1" fontId="40" fillId="10" borderId="22" xfId="0" applyNumberFormat="1" applyFont="1" applyFill="1" applyBorder="1" applyAlignment="1">
      <alignment horizontal="center" vertical="center"/>
    </xf>
    <xf numFmtId="1" fontId="40" fillId="10" borderId="50" xfId="0" applyNumberFormat="1" applyFont="1" applyFill="1" applyBorder="1" applyAlignment="1">
      <alignment horizontal="center" vertical="center"/>
    </xf>
    <xf numFmtId="1" fontId="40" fillId="10" borderId="57" xfId="0" applyNumberFormat="1" applyFont="1" applyFill="1" applyBorder="1" applyAlignment="1">
      <alignment horizontal="center" vertical="center"/>
    </xf>
    <xf numFmtId="1" fontId="40" fillId="10" borderId="49" xfId="0" applyNumberFormat="1" applyFont="1" applyFill="1" applyBorder="1" applyAlignment="1">
      <alignment horizontal="center" vertical="center"/>
    </xf>
    <xf numFmtId="1" fontId="40" fillId="10" borderId="59" xfId="0" applyNumberFormat="1" applyFont="1" applyFill="1" applyBorder="1" applyAlignment="1">
      <alignment horizontal="center" vertical="center"/>
    </xf>
    <xf numFmtId="1" fontId="40" fillId="10" borderId="47" xfId="0" applyNumberFormat="1" applyFont="1" applyFill="1" applyBorder="1" applyAlignment="1">
      <alignment horizontal="center" vertical="center"/>
    </xf>
    <xf numFmtId="1" fontId="40" fillId="10" borderId="41" xfId="0" applyNumberFormat="1" applyFont="1" applyFill="1" applyBorder="1" applyAlignment="1">
      <alignment horizontal="center" vertical="center"/>
    </xf>
    <xf numFmtId="0" fontId="47" fillId="10" borderId="2" xfId="0" applyFont="1" applyFill="1" applyBorder="1" applyAlignment="1">
      <alignment horizontal="center" vertical="center" wrapText="1"/>
    </xf>
    <xf numFmtId="0" fontId="47" fillId="10" borderId="11" xfId="0" applyFont="1" applyFill="1" applyBorder="1" applyAlignment="1">
      <alignment horizontal="center" vertical="center" wrapText="1"/>
    </xf>
    <xf numFmtId="0" fontId="9" fillId="10" borderId="2" xfId="0" applyFont="1" applyFill="1" applyBorder="1" applyAlignment="1">
      <alignment horizontal="left" vertical="center" wrapText="1"/>
    </xf>
    <xf numFmtId="0" fontId="9" fillId="10" borderId="11" xfId="0" applyFont="1" applyFill="1" applyBorder="1" applyAlignment="1">
      <alignment horizontal="left" vertical="center" wrapText="1"/>
    </xf>
    <xf numFmtId="0" fontId="8" fillId="10" borderId="2" xfId="0" applyFont="1" applyFill="1" applyBorder="1" applyAlignment="1">
      <alignment horizontal="center" vertical="center" wrapText="1"/>
    </xf>
    <xf numFmtId="0" fontId="8" fillId="10" borderId="11" xfId="0" applyFont="1" applyFill="1" applyBorder="1" applyAlignment="1">
      <alignment horizontal="center" vertical="center" wrapText="1"/>
    </xf>
    <xf numFmtId="0" fontId="47" fillId="10" borderId="25" xfId="0" applyFont="1" applyFill="1" applyBorder="1" applyAlignment="1">
      <alignment horizontal="center" vertical="center" wrapText="1"/>
    </xf>
    <xf numFmtId="0" fontId="47" fillId="10" borderId="19" xfId="0" applyFont="1" applyFill="1" applyBorder="1" applyAlignment="1">
      <alignment horizontal="center" vertical="center" wrapText="1"/>
    </xf>
    <xf numFmtId="0" fontId="9" fillId="10" borderId="8" xfId="0" applyFont="1" applyFill="1" applyBorder="1" applyAlignment="1">
      <alignment horizontal="center" vertical="center" wrapText="1"/>
    </xf>
    <xf numFmtId="0" fontId="9" fillId="10" borderId="19" xfId="0" applyFont="1" applyFill="1" applyBorder="1" applyAlignment="1">
      <alignment horizontal="center" vertical="center" wrapText="1"/>
    </xf>
    <xf numFmtId="0" fontId="31" fillId="10" borderId="19" xfId="0" applyFont="1" applyFill="1" applyBorder="1" applyAlignment="1">
      <alignment horizontal="center" vertical="center" wrapText="1"/>
    </xf>
    <xf numFmtId="0" fontId="47" fillId="10" borderId="21" xfId="0" applyFont="1" applyFill="1" applyBorder="1" applyAlignment="1">
      <alignment horizontal="center" vertical="center" wrapText="1"/>
    </xf>
    <xf numFmtId="0" fontId="8" fillId="10" borderId="9" xfId="0" applyFont="1" applyFill="1" applyBorder="1" applyAlignment="1">
      <alignment horizontal="center" vertical="center" wrapText="1"/>
    </xf>
    <xf numFmtId="0" fontId="8" fillId="10" borderId="19" xfId="0" applyFont="1" applyFill="1" applyBorder="1" applyAlignment="1">
      <alignment horizontal="center" vertical="center" wrapText="1"/>
    </xf>
    <xf numFmtId="0" fontId="8" fillId="10" borderId="9" xfId="0" applyNumberFormat="1" applyFont="1" applyFill="1" applyBorder="1" applyAlignment="1">
      <alignment horizontal="center" vertical="center" wrapText="1"/>
    </xf>
    <xf numFmtId="0" fontId="8" fillId="10" borderId="19" xfId="0" applyNumberFormat="1" applyFont="1" applyFill="1" applyBorder="1" applyAlignment="1">
      <alignment horizontal="center" vertical="center" wrapText="1"/>
    </xf>
    <xf numFmtId="0" fontId="8" fillId="10" borderId="11" xfId="0" applyNumberFormat="1" applyFont="1" applyFill="1" applyBorder="1" applyAlignment="1">
      <alignment horizontal="center" vertical="center" wrapText="1"/>
    </xf>
    <xf numFmtId="0" fontId="6" fillId="10" borderId="17" xfId="0" applyFont="1" applyFill="1" applyBorder="1" applyAlignment="1">
      <alignment horizontal="center" vertical="center" wrapText="1"/>
    </xf>
    <xf numFmtId="0" fontId="6" fillId="10" borderId="19" xfId="0" applyFont="1" applyFill="1" applyBorder="1" applyAlignment="1">
      <alignment horizontal="center" vertical="center" wrapText="1"/>
    </xf>
    <xf numFmtId="0" fontId="6" fillId="10" borderId="11" xfId="0" applyFont="1" applyFill="1" applyBorder="1" applyAlignment="1">
      <alignment horizontal="center" vertical="center" wrapText="1"/>
    </xf>
    <xf numFmtId="0" fontId="9" fillId="10" borderId="8" xfId="0" applyFont="1" applyFill="1" applyBorder="1" applyAlignment="1">
      <alignment horizontal="left" vertical="center" wrapText="1"/>
    </xf>
    <xf numFmtId="0" fontId="13" fillId="10" borderId="8" xfId="0" applyFont="1" applyFill="1" applyBorder="1" applyAlignment="1">
      <alignment horizontal="left" vertical="center" wrapText="1"/>
    </xf>
    <xf numFmtId="0" fontId="13" fillId="10" borderId="11" xfId="0" applyFont="1" applyFill="1" applyBorder="1" applyAlignment="1">
      <alignment horizontal="left" vertical="center" wrapText="1"/>
    </xf>
    <xf numFmtId="0" fontId="9" fillId="10" borderId="19" xfId="0" applyFont="1" applyFill="1" applyBorder="1" applyAlignment="1">
      <alignment horizontal="left" vertical="center" wrapText="1"/>
    </xf>
    <xf numFmtId="0" fontId="6" fillId="10" borderId="2" xfId="0" applyFont="1" applyFill="1" applyBorder="1" applyAlignment="1">
      <alignment horizontal="center" vertical="center"/>
    </xf>
    <xf numFmtId="0" fontId="6" fillId="10" borderId="11" xfId="0" applyFont="1" applyFill="1" applyBorder="1" applyAlignment="1">
      <alignment horizontal="center" vertical="center"/>
    </xf>
    <xf numFmtId="0" fontId="21" fillId="2" borderId="7" xfId="0" applyFont="1" applyFill="1" applyBorder="1" applyAlignment="1">
      <alignment horizontal="center" wrapText="1"/>
    </xf>
    <xf numFmtId="0" fontId="21" fillId="2" borderId="24" xfId="0" applyFont="1" applyFill="1" applyBorder="1" applyAlignment="1">
      <alignment horizontal="center" wrapText="1"/>
    </xf>
    <xf numFmtId="0" fontId="6" fillId="10" borderId="2" xfId="0" applyFont="1" applyFill="1" applyBorder="1" applyAlignment="1">
      <alignment horizontal="center" vertical="center" wrapText="1"/>
    </xf>
    <xf numFmtId="0" fontId="7" fillId="10" borderId="12" xfId="0" applyFont="1" applyFill="1" applyBorder="1" applyAlignment="1">
      <alignment horizontal="center" vertical="center"/>
    </xf>
    <xf numFmtId="0" fontId="7" fillId="10" borderId="33" xfId="0" applyFont="1" applyFill="1" applyBorder="1" applyAlignment="1">
      <alignment horizontal="center" vertical="center"/>
    </xf>
    <xf numFmtId="0" fontId="7" fillId="10" borderId="2" xfId="0" applyFont="1" applyFill="1" applyBorder="1" applyAlignment="1">
      <alignment horizontal="center" vertical="center"/>
    </xf>
    <xf numFmtId="0" fontId="7" fillId="10" borderId="11" xfId="0" applyFont="1" applyFill="1" applyBorder="1" applyAlignment="1">
      <alignment horizontal="center" vertical="center"/>
    </xf>
    <xf numFmtId="0" fontId="7" fillId="10" borderId="2" xfId="0" applyFont="1" applyFill="1" applyBorder="1" applyAlignment="1">
      <alignment vertical="top" wrapText="1"/>
    </xf>
    <xf numFmtId="0" fontId="6" fillId="10" borderId="11" xfId="0" applyFont="1" applyFill="1" applyBorder="1" applyAlignment="1">
      <alignment vertical="top" wrapText="1"/>
    </xf>
    <xf numFmtId="0" fontId="6" fillId="10" borderId="2" xfId="0" applyFont="1" applyFill="1" applyBorder="1" applyAlignment="1">
      <alignment vertical="top" wrapText="1"/>
    </xf>
    <xf numFmtId="0" fontId="7" fillId="10" borderId="20" xfId="0" applyFont="1" applyFill="1" applyBorder="1" applyAlignment="1">
      <alignment horizontal="center" vertical="center"/>
    </xf>
    <xf numFmtId="0" fontId="7" fillId="10" borderId="19" xfId="0" applyFont="1" applyFill="1" applyBorder="1" applyAlignment="1">
      <alignment horizontal="center" vertical="center"/>
    </xf>
    <xf numFmtId="0" fontId="7" fillId="10" borderId="2" xfId="0" applyFont="1" applyFill="1" applyBorder="1" applyAlignment="1">
      <alignment horizontal="left" vertical="top" wrapText="1"/>
    </xf>
    <xf numFmtId="0" fontId="7" fillId="10" borderId="19" xfId="0" applyFont="1" applyFill="1" applyBorder="1" applyAlignment="1">
      <alignment horizontal="left" vertical="top" wrapText="1"/>
    </xf>
    <xf numFmtId="0" fontId="7" fillId="10" borderId="11" xfId="0" applyFont="1" applyFill="1" applyBorder="1" applyAlignment="1">
      <alignment horizontal="left" vertical="top" wrapText="1"/>
    </xf>
    <xf numFmtId="0" fontId="8" fillId="10" borderId="2" xfId="0" applyFont="1" applyFill="1" applyBorder="1" applyAlignment="1">
      <alignment horizontal="left" vertical="top" wrapText="1"/>
    </xf>
    <xf numFmtId="0" fontId="8" fillId="10" borderId="19" xfId="0" applyFont="1" applyFill="1" applyBorder="1" applyAlignment="1">
      <alignment horizontal="left" vertical="top" wrapText="1"/>
    </xf>
    <xf numFmtId="0" fontId="8" fillId="10" borderId="11" xfId="0" applyFont="1" applyFill="1" applyBorder="1" applyAlignment="1">
      <alignment horizontal="left" vertical="top" wrapText="1"/>
    </xf>
    <xf numFmtId="0" fontId="6" fillId="10" borderId="11" xfId="0" applyFont="1" applyFill="1" applyBorder="1" applyAlignment="1">
      <alignment horizontal="left"/>
    </xf>
    <xf numFmtId="0" fontId="8" fillId="10" borderId="2" xfId="0" applyFont="1" applyFill="1" applyBorder="1" applyAlignment="1">
      <alignment horizontal="left" vertical="center" wrapText="1"/>
    </xf>
    <xf numFmtId="0" fontId="8" fillId="10" borderId="19" xfId="0" applyFont="1" applyFill="1" applyBorder="1" applyAlignment="1">
      <alignment horizontal="left" vertical="center" wrapText="1"/>
    </xf>
    <xf numFmtId="0" fontId="8" fillId="10" borderId="11" xfId="0" applyFont="1" applyFill="1" applyBorder="1" applyAlignment="1">
      <alignment horizontal="left" vertical="center" wrapText="1"/>
    </xf>
    <xf numFmtId="0" fontId="38" fillId="10" borderId="19" xfId="0" applyFont="1" applyFill="1" applyBorder="1" applyAlignment="1">
      <alignment horizontal="left" vertical="center" wrapText="1"/>
    </xf>
    <xf numFmtId="0" fontId="1" fillId="10" borderId="14" xfId="0" applyFont="1" applyFill="1" applyBorder="1" applyAlignment="1">
      <alignment horizontal="center" vertical="center"/>
    </xf>
    <xf numFmtId="0" fontId="1" fillId="10" borderId="34" xfId="0" applyFont="1" applyFill="1" applyBorder="1" applyAlignment="1">
      <alignment horizontal="center" vertical="center"/>
    </xf>
    <xf numFmtId="0" fontId="1" fillId="10" borderId="32" xfId="0" applyFont="1" applyFill="1" applyBorder="1" applyAlignment="1">
      <alignment horizontal="center" vertical="center"/>
    </xf>
    <xf numFmtId="0" fontId="1" fillId="10" borderId="18" xfId="0" applyFont="1" applyFill="1" applyBorder="1" applyAlignment="1">
      <alignment horizontal="center" vertical="center"/>
    </xf>
    <xf numFmtId="0" fontId="1" fillId="10" borderId="20" xfId="0" applyFont="1" applyFill="1" applyBorder="1" applyAlignment="1">
      <alignment horizontal="center" vertical="center"/>
    </xf>
    <xf numFmtId="0" fontId="1" fillId="10" borderId="33" xfId="0" applyFont="1" applyFill="1" applyBorder="1" applyAlignment="1">
      <alignment horizontal="center" vertical="center"/>
    </xf>
    <xf numFmtId="0" fontId="38" fillId="10" borderId="17" xfId="0" applyFont="1" applyFill="1" applyBorder="1" applyAlignment="1">
      <alignment horizontal="justify" vertical="center" wrapText="1"/>
    </xf>
    <xf numFmtId="0" fontId="38" fillId="10" borderId="19" xfId="0" applyFont="1" applyFill="1" applyBorder="1" applyAlignment="1">
      <alignment horizontal="justify" vertical="center" wrapText="1"/>
    </xf>
    <xf numFmtId="0" fontId="38" fillId="10" borderId="11" xfId="0" applyFont="1" applyFill="1" applyBorder="1" applyAlignment="1">
      <alignment horizontal="justify" vertical="center" wrapText="1"/>
    </xf>
    <xf numFmtId="0" fontId="0" fillId="10" borderId="17" xfId="0" applyFont="1" applyFill="1" applyBorder="1" applyAlignment="1">
      <alignment horizontal="justify" vertical="center" wrapText="1"/>
    </xf>
    <xf numFmtId="0" fontId="0" fillId="10" borderId="19" xfId="0" applyFont="1" applyFill="1" applyBorder="1" applyAlignment="1">
      <alignment horizontal="justify" vertical="center" wrapText="1"/>
    </xf>
    <xf numFmtId="0" fontId="0" fillId="10" borderId="11" xfId="0" applyFont="1" applyFill="1" applyBorder="1" applyAlignment="1">
      <alignment horizontal="justify" vertical="center" wrapText="1"/>
    </xf>
    <xf numFmtId="0" fontId="0" fillId="10" borderId="17" xfId="0" applyNumberFormat="1" applyFill="1" applyBorder="1" applyAlignment="1">
      <alignment horizontal="center" vertical="center" wrapText="1"/>
    </xf>
    <xf numFmtId="0" fontId="0" fillId="10" borderId="19" xfId="0" applyNumberFormat="1" applyFont="1" applyFill="1" applyBorder="1" applyAlignment="1">
      <alignment horizontal="center" vertical="center" wrapText="1"/>
    </xf>
    <xf numFmtId="0" fontId="0" fillId="10" borderId="11" xfId="0" applyNumberFormat="1" applyFont="1" applyFill="1" applyBorder="1" applyAlignment="1">
      <alignment horizontal="center" vertical="center" wrapText="1"/>
    </xf>
    <xf numFmtId="0" fontId="55" fillId="10" borderId="17" xfId="0" applyFont="1" applyFill="1" applyBorder="1" applyAlignment="1">
      <alignment horizontal="center" vertical="center" wrapText="1"/>
    </xf>
    <xf numFmtId="0" fontId="55" fillId="10" borderId="19" xfId="0" applyFont="1" applyFill="1" applyBorder="1" applyAlignment="1">
      <alignment horizontal="center" vertical="center" wrapText="1"/>
    </xf>
    <xf numFmtId="0" fontId="55" fillId="10" borderId="29" xfId="0" applyFont="1" applyFill="1" applyBorder="1" applyAlignment="1">
      <alignment horizontal="center" vertical="center" wrapText="1"/>
    </xf>
    <xf numFmtId="0" fontId="14" fillId="2" borderId="9" xfId="0" applyFont="1" applyFill="1" applyBorder="1" applyAlignment="1">
      <alignment horizontal="center" vertical="center" wrapText="1"/>
    </xf>
    <xf numFmtId="0" fontId="7" fillId="10" borderId="1" xfId="0" applyFont="1" applyFill="1" applyBorder="1" applyAlignment="1">
      <alignment horizontal="center" vertical="center"/>
    </xf>
    <xf numFmtId="0" fontId="7" fillId="10" borderId="1" xfId="0" applyFont="1" applyFill="1" applyBorder="1" applyAlignment="1">
      <alignment horizontal="left" vertical="center" wrapText="1"/>
    </xf>
    <xf numFmtId="0" fontId="7" fillId="10" borderId="2" xfId="0" applyFont="1" applyFill="1" applyBorder="1" applyAlignment="1">
      <alignment horizontal="left" vertical="center" wrapText="1"/>
    </xf>
    <xf numFmtId="0" fontId="6" fillId="10" borderId="1" xfId="0" applyFont="1" applyFill="1" applyBorder="1" applyAlignment="1">
      <alignment vertical="center" wrapText="1"/>
    </xf>
    <xf numFmtId="0" fontId="6" fillId="10" borderId="2" xfId="0" applyFont="1" applyFill="1" applyBorder="1" applyAlignment="1">
      <alignment vertical="center" wrapText="1"/>
    </xf>
    <xf numFmtId="0" fontId="7" fillId="10" borderId="47" xfId="0" applyFont="1" applyFill="1" applyBorder="1" applyAlignment="1">
      <alignment horizontal="center" vertical="center"/>
    </xf>
    <xf numFmtId="0" fontId="7" fillId="10" borderId="39" xfId="0" applyFont="1" applyFill="1" applyBorder="1" applyAlignment="1">
      <alignment horizontal="center" vertical="center"/>
    </xf>
    <xf numFmtId="0" fontId="6" fillId="10" borderId="1" xfId="0" applyFont="1" applyFill="1" applyBorder="1" applyAlignment="1">
      <alignment horizontal="left" vertical="center" wrapText="1"/>
    </xf>
    <xf numFmtId="0" fontId="37" fillId="10" borderId="14" xfId="0" applyFont="1" applyFill="1" applyBorder="1" applyAlignment="1">
      <alignment horizontal="center" wrapText="1"/>
    </xf>
    <xf numFmtId="0" fontId="37" fillId="10" borderId="43" xfId="0" applyFont="1" applyFill="1" applyBorder="1" applyAlignment="1">
      <alignment horizontal="center" wrapText="1"/>
    </xf>
    <xf numFmtId="0" fontId="7" fillId="10" borderId="31" xfId="0" applyFont="1" applyFill="1" applyBorder="1" applyAlignment="1">
      <alignment horizontal="center" vertical="center"/>
    </xf>
    <xf numFmtId="0" fontId="7" fillId="10" borderId="32" xfId="0" applyFont="1" applyFill="1" applyBorder="1" applyAlignment="1">
      <alignment horizontal="center" vertical="center"/>
    </xf>
    <xf numFmtId="0" fontId="7" fillId="10" borderId="11" xfId="0" applyFont="1" applyFill="1" applyBorder="1" applyAlignment="1">
      <alignment horizontal="left" vertical="center" wrapText="1"/>
    </xf>
    <xf numFmtId="0" fontId="6" fillId="10" borderId="2" xfId="0" applyFont="1" applyFill="1" applyBorder="1" applyAlignment="1">
      <alignment horizontal="left" vertical="center" wrapText="1"/>
    </xf>
    <xf numFmtId="0" fontId="6" fillId="10" borderId="11" xfId="0" applyFont="1" applyFill="1" applyBorder="1" applyAlignment="1">
      <alignment horizontal="left" vertical="center" wrapText="1"/>
    </xf>
    <xf numFmtId="0" fontId="7" fillId="10" borderId="1" xfId="0" applyFont="1" applyFill="1" applyBorder="1" applyAlignment="1">
      <alignment horizontal="center" vertical="center" wrapText="1"/>
    </xf>
    <xf numFmtId="0" fontId="6" fillId="10" borderId="19" xfId="0" applyFont="1" applyFill="1" applyBorder="1" applyAlignment="1">
      <alignment horizontal="center" vertical="center"/>
    </xf>
    <xf numFmtId="0" fontId="6" fillId="10" borderId="2" xfId="0" applyFont="1" applyFill="1" applyBorder="1" applyAlignment="1">
      <alignment horizontal="left" vertical="top" wrapText="1"/>
    </xf>
    <xf numFmtId="0" fontId="6" fillId="10" borderId="19" xfId="0" applyFont="1" applyFill="1" applyBorder="1" applyAlignment="1">
      <alignment horizontal="left" vertical="top" wrapText="1"/>
    </xf>
    <xf numFmtId="0" fontId="6" fillId="10" borderId="11" xfId="0" applyFont="1" applyFill="1" applyBorder="1" applyAlignment="1">
      <alignment horizontal="left" vertical="top" wrapText="1"/>
    </xf>
    <xf numFmtId="0" fontId="6" fillId="10" borderId="2" xfId="0" applyFont="1" applyFill="1" applyBorder="1" applyAlignment="1">
      <alignment horizontal="center" vertical="top" wrapText="1"/>
    </xf>
    <xf numFmtId="0" fontId="6" fillId="10" borderId="19" xfId="0" applyFont="1" applyFill="1" applyBorder="1" applyAlignment="1">
      <alignment horizontal="center" vertical="top" wrapText="1"/>
    </xf>
    <xf numFmtId="0" fontId="6" fillId="10" borderId="11" xfId="0" applyFont="1" applyFill="1" applyBorder="1" applyAlignment="1">
      <alignment horizontal="center" vertical="top" wrapText="1"/>
    </xf>
    <xf numFmtId="0" fontId="6" fillId="10" borderId="12" xfId="0" applyFont="1" applyFill="1" applyBorder="1" applyAlignment="1">
      <alignment horizontal="center" vertical="center"/>
    </xf>
    <xf numFmtId="0" fontId="6" fillId="10" borderId="33" xfId="0" applyFont="1" applyFill="1" applyBorder="1" applyAlignment="1">
      <alignment horizontal="center" vertical="center"/>
    </xf>
    <xf numFmtId="0" fontId="8" fillId="10" borderId="29" xfId="0" applyFont="1" applyFill="1" applyBorder="1" applyAlignment="1">
      <alignment horizontal="left" vertical="top" wrapText="1"/>
    </xf>
    <xf numFmtId="0" fontId="8" fillId="10" borderId="2" xfId="0" applyFont="1" applyFill="1" applyBorder="1" applyAlignment="1">
      <alignment horizontal="center" vertical="top" wrapText="1"/>
    </xf>
    <xf numFmtId="0" fontId="8" fillId="10" borderId="19" xfId="0" applyFont="1" applyFill="1" applyBorder="1" applyAlignment="1">
      <alignment horizontal="center" vertical="top" wrapText="1"/>
    </xf>
    <xf numFmtId="0" fontId="8" fillId="10" borderId="11" xfId="0" applyFont="1" applyFill="1" applyBorder="1" applyAlignment="1">
      <alignment horizontal="center" vertical="top" wrapText="1"/>
    </xf>
    <xf numFmtId="0" fontId="6" fillId="10" borderId="27" xfId="0" applyFont="1" applyFill="1" applyBorder="1" applyAlignment="1">
      <alignment horizontal="center" vertical="center" wrapText="1"/>
    </xf>
    <xf numFmtId="0" fontId="6" fillId="10" borderId="36" xfId="0" applyFont="1" applyFill="1" applyBorder="1" applyAlignment="1">
      <alignment horizontal="center" vertical="center" wrapText="1"/>
    </xf>
    <xf numFmtId="0" fontId="6" fillId="10" borderId="39" xfId="0" applyFont="1" applyFill="1" applyBorder="1" applyAlignment="1">
      <alignment horizontal="center" vertical="center" wrapText="1"/>
    </xf>
    <xf numFmtId="0" fontId="6" fillId="10" borderId="2" xfId="0" applyNumberFormat="1" applyFont="1" applyFill="1" applyBorder="1" applyAlignment="1">
      <alignment horizontal="center" vertical="top" wrapText="1"/>
    </xf>
    <xf numFmtId="0" fontId="6" fillId="10" borderId="19" xfId="0" applyNumberFormat="1" applyFont="1" applyFill="1" applyBorder="1" applyAlignment="1">
      <alignment horizontal="center" vertical="top" wrapText="1"/>
    </xf>
    <xf numFmtId="0" fontId="6" fillId="10" borderId="11" xfId="0" applyNumberFormat="1" applyFont="1" applyFill="1" applyBorder="1" applyAlignment="1">
      <alignment horizontal="center" vertical="top" wrapText="1"/>
    </xf>
    <xf numFmtId="0" fontId="6" fillId="10" borderId="17" xfId="0" applyFont="1" applyFill="1" applyBorder="1" applyAlignment="1">
      <alignment horizontal="left" vertical="top" wrapText="1"/>
    </xf>
    <xf numFmtId="0" fontId="6" fillId="10" borderId="17" xfId="0" applyNumberFormat="1" applyFont="1" applyFill="1" applyBorder="1" applyAlignment="1">
      <alignment horizontal="left" vertical="top" wrapText="1"/>
    </xf>
    <xf numFmtId="0" fontId="6" fillId="10" borderId="19" xfId="0" applyNumberFormat="1" applyFont="1" applyFill="1" applyBorder="1" applyAlignment="1">
      <alignment horizontal="left" vertical="top" wrapText="1"/>
    </xf>
    <xf numFmtId="0" fontId="6" fillId="10" borderId="11" xfId="0" applyNumberFormat="1" applyFont="1" applyFill="1" applyBorder="1" applyAlignment="1">
      <alignment horizontal="left" vertical="top" wrapText="1"/>
    </xf>
    <xf numFmtId="0" fontId="6" fillId="10" borderId="41" xfId="0" applyFont="1" applyFill="1" applyBorder="1" applyAlignment="1">
      <alignment horizontal="center" vertical="center"/>
    </xf>
    <xf numFmtId="0" fontId="6" fillId="10" borderId="37" xfId="0" applyFont="1" applyFill="1" applyBorder="1" applyAlignment="1">
      <alignment horizontal="center" vertical="center"/>
    </xf>
    <xf numFmtId="0" fontId="6" fillId="10" borderId="38" xfId="0" applyFont="1" applyFill="1" applyBorder="1" applyAlignment="1">
      <alignment horizontal="center" vertical="center"/>
    </xf>
    <xf numFmtId="0" fontId="7" fillId="10" borderId="34" xfId="0" applyFont="1" applyFill="1" applyBorder="1" applyAlignment="1">
      <alignment horizontal="center" vertical="center"/>
    </xf>
    <xf numFmtId="0" fontId="7" fillId="10" borderId="2" xfId="0" applyFont="1" applyFill="1" applyBorder="1" applyAlignment="1">
      <alignment horizontal="center" vertical="top" wrapText="1"/>
    </xf>
    <xf numFmtId="0" fontId="7" fillId="10" borderId="19" xfId="0" applyFont="1" applyFill="1" applyBorder="1" applyAlignment="1">
      <alignment horizontal="center" vertical="top" wrapText="1"/>
    </xf>
    <xf numFmtId="0" fontId="7" fillId="10" borderId="29" xfId="0" applyFont="1" applyFill="1" applyBorder="1" applyAlignment="1">
      <alignment horizontal="center" vertical="top" wrapText="1"/>
    </xf>
    <xf numFmtId="0" fontId="7" fillId="10" borderId="2" xfId="0" applyFont="1" applyFill="1" applyBorder="1" applyAlignment="1">
      <alignment horizontal="center" vertical="center" wrapText="1"/>
    </xf>
    <xf numFmtId="0" fontId="7" fillId="10" borderId="11" xfId="0" applyFont="1" applyFill="1" applyBorder="1" applyAlignment="1">
      <alignment horizontal="center" vertical="center" wrapText="1"/>
    </xf>
    <xf numFmtId="0" fontId="6" fillId="10" borderId="2" xfId="0" applyNumberFormat="1" applyFont="1" applyFill="1" applyBorder="1" applyAlignment="1">
      <alignment horizontal="center" vertical="center" wrapText="1"/>
    </xf>
    <xf numFmtId="0" fontId="6" fillId="10" borderId="11" xfId="0" applyNumberFormat="1" applyFont="1" applyFill="1" applyBorder="1" applyAlignment="1">
      <alignment horizontal="center" vertical="center" wrapText="1"/>
    </xf>
    <xf numFmtId="0" fontId="7" fillId="10" borderId="14" xfId="0" applyFont="1" applyFill="1" applyBorder="1" applyAlignment="1">
      <alignment horizontal="center" vertical="center"/>
    </xf>
    <xf numFmtId="0" fontId="7" fillId="10" borderId="18" xfId="0" applyFont="1" applyFill="1" applyBorder="1" applyAlignment="1">
      <alignment horizontal="center" vertical="center"/>
    </xf>
    <xf numFmtId="0" fontId="6" fillId="10" borderId="17" xfId="0" applyFont="1" applyFill="1" applyBorder="1" applyAlignment="1">
      <alignment horizontal="center" vertical="top" wrapText="1"/>
    </xf>
    <xf numFmtId="0" fontId="13" fillId="2" borderId="0" xfId="0" applyFont="1" applyFill="1" applyBorder="1" applyAlignment="1">
      <alignment horizontal="center" vertical="center"/>
    </xf>
    <xf numFmtId="0" fontId="8" fillId="2" borderId="0" xfId="0" applyFont="1" applyFill="1"/>
    <xf numFmtId="0" fontId="0" fillId="10" borderId="19" xfId="0" applyFill="1" applyBorder="1" applyAlignment="1">
      <alignment horizontal="center"/>
    </xf>
    <xf numFmtId="0" fontId="0" fillId="10" borderId="11" xfId="0" applyFill="1" applyBorder="1" applyAlignment="1">
      <alignment horizontal="center"/>
    </xf>
    <xf numFmtId="0" fontId="51" fillId="10" borderId="18" xfId="0" applyFont="1" applyFill="1" applyBorder="1" applyAlignment="1">
      <alignment horizontal="center" vertical="center" wrapText="1"/>
    </xf>
    <xf numFmtId="0" fontId="51" fillId="10" borderId="58" xfId="0" applyFont="1" applyFill="1" applyBorder="1" applyAlignment="1">
      <alignment horizontal="center" vertical="center" wrapText="1"/>
    </xf>
    <xf numFmtId="0" fontId="1" fillId="10" borderId="17" xfId="0" applyFont="1" applyFill="1" applyBorder="1" applyAlignment="1">
      <alignment horizontal="center" vertical="center" wrapText="1"/>
    </xf>
    <xf numFmtId="0" fontId="1" fillId="10" borderId="29" xfId="0" applyFont="1" applyFill="1" applyBorder="1" applyAlignment="1">
      <alignment horizontal="center" vertical="center" wrapText="1"/>
    </xf>
    <xf numFmtId="0" fontId="38" fillId="10" borderId="17" xfId="0" applyFont="1" applyFill="1" applyBorder="1" applyAlignment="1">
      <alignment horizontal="center" vertical="top" wrapText="1"/>
    </xf>
    <xf numFmtId="0" fontId="38" fillId="10" borderId="29" xfId="0" applyFont="1" applyFill="1" applyBorder="1" applyAlignment="1">
      <alignment horizontal="center" vertical="top" wrapText="1"/>
    </xf>
    <xf numFmtId="0" fontId="0" fillId="10" borderId="17" xfId="0" applyFill="1" applyBorder="1" applyAlignment="1">
      <alignment horizontal="center" vertical="top" wrapText="1"/>
    </xf>
    <xf numFmtId="0" fontId="0" fillId="10" borderId="29" xfId="0" applyFont="1" applyFill="1" applyBorder="1" applyAlignment="1">
      <alignment horizontal="center" vertical="top" wrapText="1"/>
    </xf>
    <xf numFmtId="0" fontId="0" fillId="10" borderId="17" xfId="0" applyFont="1" applyFill="1" applyBorder="1" applyAlignment="1">
      <alignment horizontal="center" vertical="top" wrapText="1"/>
    </xf>
    <xf numFmtId="0" fontId="1" fillId="10" borderId="61" xfId="0" applyFont="1" applyFill="1" applyBorder="1" applyAlignment="1">
      <alignment horizontal="center" vertical="center" wrapText="1"/>
    </xf>
    <xf numFmtId="0" fontId="1" fillId="10" borderId="4" xfId="0" applyFont="1" applyFill="1" applyBorder="1" applyAlignment="1">
      <alignment horizontal="center" vertical="center" wrapText="1"/>
    </xf>
    <xf numFmtId="0" fontId="1" fillId="10" borderId="5" xfId="0" applyFont="1" applyFill="1" applyBorder="1" applyAlignment="1">
      <alignment horizontal="center" vertical="center" wrapText="1"/>
    </xf>
    <xf numFmtId="0" fontId="1" fillId="10" borderId="3" xfId="0" applyFont="1" applyFill="1" applyBorder="1" applyAlignment="1">
      <alignment horizontal="center" vertical="center" wrapText="1"/>
    </xf>
    <xf numFmtId="0" fontId="1" fillId="10" borderId="1" xfId="0" applyFont="1" applyFill="1" applyBorder="1" applyAlignment="1">
      <alignment horizontal="center" vertical="center" wrapText="1"/>
    </xf>
    <xf numFmtId="0" fontId="1" fillId="10" borderId="6" xfId="0" applyFont="1" applyFill="1" applyBorder="1" applyAlignment="1">
      <alignment horizontal="center" vertical="center" wrapText="1"/>
    </xf>
    <xf numFmtId="0" fontId="1" fillId="10" borderId="17" xfId="0" applyFont="1" applyFill="1" applyBorder="1" applyAlignment="1">
      <alignment horizontal="left" vertical="top" wrapText="1"/>
    </xf>
    <xf numFmtId="0" fontId="1" fillId="10" borderId="19" xfId="0" applyFont="1" applyFill="1" applyBorder="1" applyAlignment="1">
      <alignment horizontal="left" vertical="top" wrapText="1"/>
    </xf>
    <xf numFmtId="0" fontId="1" fillId="10" borderId="29" xfId="0" applyFont="1" applyFill="1" applyBorder="1" applyAlignment="1">
      <alignment horizontal="left" vertical="top" wrapText="1"/>
    </xf>
    <xf numFmtId="0" fontId="0" fillId="10" borderId="3" xfId="0" applyFill="1" applyBorder="1" applyAlignment="1">
      <alignment horizontal="left" vertical="top" wrapText="1"/>
    </xf>
    <xf numFmtId="0" fontId="0" fillId="10" borderId="1" xfId="0" applyFont="1" applyFill="1" applyBorder="1" applyAlignment="1">
      <alignment horizontal="left" vertical="top" wrapText="1"/>
    </xf>
    <xf numFmtId="0" fontId="0" fillId="10" borderId="6" xfId="0" applyFont="1" applyFill="1" applyBorder="1" applyAlignment="1">
      <alignment horizontal="left" vertical="top" wrapText="1"/>
    </xf>
    <xf numFmtId="0" fontId="0" fillId="10" borderId="3" xfId="0" applyFont="1" applyFill="1" applyBorder="1" applyAlignment="1">
      <alignment horizontal="left" vertical="top" wrapText="1"/>
    </xf>
    <xf numFmtId="0" fontId="0" fillId="10" borderId="3" xfId="0" applyFont="1" applyFill="1" applyBorder="1" applyAlignment="1">
      <alignment horizontal="center" vertical="top" wrapText="1"/>
    </xf>
    <xf numFmtId="0" fontId="0" fillId="10" borderId="1" xfId="0" applyFont="1" applyFill="1" applyBorder="1" applyAlignment="1">
      <alignment horizontal="center" vertical="top" wrapText="1"/>
    </xf>
    <xf numFmtId="0" fontId="0" fillId="10" borderId="6" xfId="0" applyFont="1" applyFill="1" applyBorder="1" applyAlignment="1">
      <alignment horizontal="center" vertical="top" wrapText="1"/>
    </xf>
    <xf numFmtId="0" fontId="0" fillId="10" borderId="17" xfId="0" applyFont="1" applyFill="1" applyBorder="1" applyAlignment="1">
      <alignment horizontal="left" vertical="top" wrapText="1"/>
    </xf>
    <xf numFmtId="0" fontId="0" fillId="10" borderId="19" xfId="0" applyFont="1" applyFill="1" applyBorder="1" applyAlignment="1">
      <alignment horizontal="left" vertical="top" wrapText="1"/>
    </xf>
    <xf numFmtId="0" fontId="0" fillId="10" borderId="29" xfId="0" applyFont="1" applyFill="1" applyBorder="1" applyAlignment="1">
      <alignment horizontal="left" vertical="top" wrapText="1"/>
    </xf>
    <xf numFmtId="0" fontId="1" fillId="10" borderId="11" xfId="0" applyFont="1" applyFill="1" applyBorder="1" applyAlignment="1">
      <alignment horizontal="center" vertical="center" wrapText="1"/>
    </xf>
    <xf numFmtId="0" fontId="38" fillId="10" borderId="11" xfId="0" applyFont="1" applyFill="1" applyBorder="1" applyAlignment="1">
      <alignment horizontal="left" vertical="center" wrapText="1"/>
    </xf>
    <xf numFmtId="0" fontId="38" fillId="10" borderId="1" xfId="0" applyFont="1" applyFill="1" applyBorder="1" applyAlignment="1">
      <alignment horizontal="left" vertical="center" wrapText="1"/>
    </xf>
    <xf numFmtId="0" fontId="0" fillId="10" borderId="11" xfId="0" applyFont="1" applyFill="1" applyBorder="1" applyAlignment="1">
      <alignment horizontal="left" vertical="center" wrapText="1"/>
    </xf>
    <xf numFmtId="0" fontId="0" fillId="10" borderId="1" xfId="0" applyFont="1" applyFill="1" applyBorder="1" applyAlignment="1">
      <alignment horizontal="left" vertical="center" wrapText="1"/>
    </xf>
    <xf numFmtId="0" fontId="0" fillId="10" borderId="11" xfId="0" applyFill="1" applyBorder="1" applyAlignment="1">
      <alignment horizontal="center" vertical="center" wrapText="1"/>
    </xf>
    <xf numFmtId="0" fontId="0" fillId="10" borderId="1" xfId="0" applyFont="1" applyFill="1" applyBorder="1" applyAlignment="1">
      <alignment horizontal="center" vertical="center" wrapText="1"/>
    </xf>
    <xf numFmtId="0" fontId="0" fillId="10" borderId="19" xfId="0" applyFont="1" applyFill="1" applyBorder="1" applyAlignment="1">
      <alignment horizontal="left" vertical="center" wrapText="1"/>
    </xf>
    <xf numFmtId="0" fontId="0" fillId="10" borderId="17" xfId="0" applyNumberFormat="1" applyFont="1" applyFill="1" applyBorder="1" applyAlignment="1">
      <alignment horizontal="left" vertical="top" wrapText="1"/>
    </xf>
    <xf numFmtId="0" fontId="0" fillId="10" borderId="19" xfId="0" applyNumberFormat="1" applyFont="1" applyFill="1" applyBorder="1" applyAlignment="1">
      <alignment horizontal="left" vertical="top" wrapText="1"/>
    </xf>
    <xf numFmtId="0" fontId="0" fillId="10" borderId="29" xfId="0" applyNumberFormat="1" applyFont="1" applyFill="1" applyBorder="1" applyAlignment="1">
      <alignment horizontal="left" vertical="top" wrapText="1"/>
    </xf>
    <xf numFmtId="0" fontId="1" fillId="10" borderId="21" xfId="0" applyFont="1" applyFill="1" applyBorder="1" applyAlignment="1">
      <alignment horizontal="center" vertical="center"/>
    </xf>
    <xf numFmtId="0" fontId="1" fillId="10" borderId="25" xfId="0" applyFont="1" applyFill="1" applyBorder="1" applyAlignment="1">
      <alignment horizontal="center" vertical="center"/>
    </xf>
    <xf numFmtId="0" fontId="38" fillId="10" borderId="8" xfId="0" applyFont="1" applyFill="1" applyBorder="1" applyAlignment="1">
      <alignment horizontal="justify" vertical="center" wrapText="1"/>
    </xf>
    <xf numFmtId="0" fontId="0" fillId="10" borderId="9" xfId="0" applyFont="1" applyFill="1" applyBorder="1" applyAlignment="1">
      <alignment horizontal="justify" vertical="center" wrapText="1"/>
    </xf>
    <xf numFmtId="0" fontId="0" fillId="10" borderId="9" xfId="0" applyFont="1" applyFill="1" applyBorder="1" applyAlignment="1">
      <alignment horizontal="center" vertical="center" wrapText="1"/>
    </xf>
    <xf numFmtId="0" fontId="0" fillId="10" borderId="11" xfId="0" applyFont="1" applyFill="1" applyBorder="1" applyAlignment="1">
      <alignment horizontal="center" vertical="center" wrapText="1"/>
    </xf>
    <xf numFmtId="0" fontId="0" fillId="10" borderId="9" xfId="0" applyNumberFormat="1" applyFont="1" applyFill="1" applyBorder="1" applyAlignment="1">
      <alignment horizontal="justify" vertical="center" wrapText="1"/>
    </xf>
    <xf numFmtId="0" fontId="0" fillId="10" borderId="11" xfId="0" applyNumberFormat="1" applyFont="1" applyFill="1" applyBorder="1" applyAlignment="1">
      <alignment horizontal="justify" vertical="center" wrapText="1"/>
    </xf>
    <xf numFmtId="0" fontId="0" fillId="10" borderId="9" xfId="0" applyNumberFormat="1" applyFont="1" applyFill="1" applyBorder="1" applyAlignment="1">
      <alignment horizontal="center" vertical="center" wrapText="1"/>
    </xf>
    <xf numFmtId="0" fontId="1" fillId="10" borderId="31" xfId="0" applyFont="1" applyFill="1" applyBorder="1" applyAlignment="1">
      <alignment horizontal="center" vertical="center"/>
    </xf>
    <xf numFmtId="0" fontId="1" fillId="10" borderId="12" xfId="0" applyFont="1" applyFill="1" applyBorder="1" applyAlignment="1">
      <alignment horizontal="center" vertical="center"/>
    </xf>
    <xf numFmtId="0" fontId="38" fillId="10" borderId="2" xfId="0" applyFont="1" applyFill="1" applyBorder="1" applyAlignment="1">
      <alignment horizontal="left" vertical="center" wrapText="1"/>
    </xf>
    <xf numFmtId="0" fontId="0" fillId="10" borderId="2" xfId="0" applyFont="1" applyFill="1" applyBorder="1" applyAlignment="1">
      <alignment horizontal="center" vertical="top" wrapText="1"/>
    </xf>
    <xf numFmtId="0" fontId="0" fillId="10" borderId="19" xfId="0" applyFont="1" applyFill="1" applyBorder="1" applyAlignment="1">
      <alignment horizontal="center" vertical="top" wrapText="1"/>
    </xf>
    <xf numFmtId="0" fontId="0" fillId="10" borderId="11" xfId="0" applyFont="1" applyFill="1" applyBorder="1" applyAlignment="1">
      <alignment horizontal="center" vertical="top" wrapText="1"/>
    </xf>
    <xf numFmtId="0" fontId="0" fillId="10" borderId="17" xfId="0" applyFont="1" applyFill="1" applyBorder="1" applyAlignment="1">
      <alignment horizontal="center" vertical="center" wrapText="1"/>
    </xf>
    <xf numFmtId="0" fontId="0" fillId="10" borderId="19" xfId="0" applyFont="1" applyFill="1" applyBorder="1" applyAlignment="1">
      <alignment horizontal="center" vertical="center" wrapText="1"/>
    </xf>
    <xf numFmtId="0" fontId="0" fillId="10" borderId="2" xfId="0" applyFont="1" applyFill="1" applyBorder="1" applyAlignment="1">
      <alignment horizontal="center" vertical="center" wrapText="1"/>
    </xf>
    <xf numFmtId="0" fontId="0" fillId="10" borderId="2" xfId="0" applyFont="1" applyFill="1" applyBorder="1" applyAlignment="1">
      <alignment horizontal="center" vertical="center"/>
    </xf>
    <xf numFmtId="0" fontId="0" fillId="10" borderId="19" xfId="0" applyFont="1" applyFill="1" applyBorder="1" applyAlignment="1">
      <alignment horizontal="center" vertical="center"/>
    </xf>
    <xf numFmtId="0" fontId="0" fillId="10" borderId="11" xfId="0" applyFont="1" applyFill="1" applyBorder="1" applyAlignment="1">
      <alignment horizontal="center" vertical="center"/>
    </xf>
    <xf numFmtId="0" fontId="1" fillId="10" borderId="41" xfId="0" applyFont="1" applyFill="1" applyBorder="1" applyAlignment="1">
      <alignment horizontal="center" vertical="center"/>
    </xf>
    <xf numFmtId="0" fontId="1" fillId="10" borderId="37" xfId="0" applyFont="1" applyFill="1" applyBorder="1" applyAlignment="1">
      <alignment horizontal="center" vertical="center"/>
    </xf>
    <xf numFmtId="0" fontId="1" fillId="10" borderId="38" xfId="0" applyFont="1" applyFill="1" applyBorder="1" applyAlignment="1">
      <alignment horizontal="center" vertical="center"/>
    </xf>
    <xf numFmtId="0" fontId="38" fillId="10" borderId="2" xfId="0" applyFont="1" applyFill="1" applyBorder="1" applyAlignment="1">
      <alignment horizontal="left" vertical="top" wrapText="1"/>
    </xf>
    <xf numFmtId="0" fontId="38" fillId="10" borderId="19" xfId="0" applyFont="1" applyFill="1" applyBorder="1" applyAlignment="1">
      <alignment horizontal="left" vertical="top" wrapText="1"/>
    </xf>
    <xf numFmtId="0" fontId="38" fillId="10" borderId="11" xfId="0" applyFont="1" applyFill="1" applyBorder="1" applyAlignment="1">
      <alignment horizontal="left" vertical="top" wrapText="1"/>
    </xf>
    <xf numFmtId="0" fontId="0" fillId="10" borderId="2" xfId="0" applyFont="1" applyFill="1" applyBorder="1" applyAlignment="1">
      <alignment horizontal="left" vertical="top" wrapText="1"/>
    </xf>
    <xf numFmtId="0" fontId="0" fillId="10" borderId="11" xfId="0" applyFont="1" applyFill="1" applyBorder="1" applyAlignment="1">
      <alignment horizontal="left" vertical="top" wrapText="1"/>
    </xf>
    <xf numFmtId="0" fontId="0" fillId="10" borderId="2" xfId="0" applyFont="1" applyFill="1" applyBorder="1" applyAlignment="1">
      <alignment horizontal="justify" vertical="center"/>
    </xf>
    <xf numFmtId="0" fontId="0" fillId="10" borderId="19" xfId="0" applyFont="1" applyFill="1" applyBorder="1" applyAlignment="1">
      <alignment horizontal="justify" vertical="center"/>
    </xf>
    <xf numFmtId="0" fontId="0" fillId="10" borderId="11" xfId="0" applyFont="1" applyFill="1" applyBorder="1" applyAlignment="1">
      <alignment horizontal="justify" vertical="center"/>
    </xf>
    <xf numFmtId="0" fontId="51" fillId="3" borderId="15" xfId="0" applyFont="1" applyFill="1" applyBorder="1" applyAlignment="1">
      <alignment horizontal="center" vertical="center" wrapText="1"/>
    </xf>
    <xf numFmtId="0" fontId="51" fillId="3" borderId="60" xfId="0" applyFont="1" applyFill="1" applyBorder="1" applyAlignment="1">
      <alignment horizontal="center" vertical="center" wrapText="1"/>
    </xf>
    <xf numFmtId="0" fontId="61" fillId="0" borderId="2" xfId="0" applyFont="1" applyBorder="1" applyAlignment="1">
      <alignment horizontal="center" vertical="center"/>
    </xf>
    <xf numFmtId="0" fontId="61" fillId="0" borderId="19" xfId="0" applyFont="1" applyBorder="1" applyAlignment="1">
      <alignment horizontal="center" vertical="center"/>
    </xf>
    <xf numFmtId="0" fontId="61" fillId="0" borderId="29" xfId="0" applyFont="1" applyBorder="1" applyAlignment="1">
      <alignment horizontal="center" vertical="center"/>
    </xf>
    <xf numFmtId="0" fontId="11" fillId="0" borderId="1" xfId="0" applyFont="1" applyFill="1" applyBorder="1" applyAlignment="1">
      <alignment horizontal="left" vertical="center" wrapText="1"/>
    </xf>
    <xf numFmtId="0" fontId="0" fillId="0" borderId="2" xfId="0" applyBorder="1" applyAlignment="1">
      <alignment horizontal="justify" vertical="center" wrapText="1"/>
    </xf>
    <xf numFmtId="0" fontId="0" fillId="0" borderId="11" xfId="0" applyFont="1" applyBorder="1" applyAlignment="1">
      <alignment horizontal="justify" vertical="center" wrapText="1"/>
    </xf>
    <xf numFmtId="0" fontId="6" fillId="0" borderId="2" xfId="0" applyFont="1" applyBorder="1" applyAlignment="1">
      <alignment horizontal="justify" vertical="center" wrapText="1"/>
    </xf>
    <xf numFmtId="0" fontId="6" fillId="0" borderId="11" xfId="0" applyFont="1" applyBorder="1" applyAlignment="1">
      <alignment horizontal="justify" vertical="center" wrapText="1"/>
    </xf>
    <xf numFmtId="0" fontId="0" fillId="12" borderId="2" xfId="0" applyFill="1" applyBorder="1" applyAlignment="1">
      <alignment horizontal="justify" vertical="center" wrapText="1"/>
    </xf>
    <xf numFmtId="0" fontId="0" fillId="12" borderId="11" xfId="0" applyFont="1" applyFill="1" applyBorder="1" applyAlignment="1">
      <alignment horizontal="justify" vertical="center" wrapText="1"/>
    </xf>
    <xf numFmtId="1" fontId="28" fillId="12" borderId="7" xfId="0" applyNumberFormat="1" applyFont="1" applyFill="1" applyBorder="1" applyAlignment="1">
      <alignment horizontal="center" vertical="center"/>
    </xf>
    <xf numFmtId="1" fontId="28" fillId="12" borderId="30" xfId="0" applyNumberFormat="1" applyFont="1" applyFill="1" applyBorder="1" applyAlignment="1">
      <alignment horizontal="center" vertical="center"/>
    </xf>
    <xf numFmtId="0" fontId="61" fillId="12" borderId="2" xfId="0" applyFont="1" applyFill="1" applyBorder="1" applyAlignment="1">
      <alignment horizontal="center" vertical="center"/>
    </xf>
    <xf numFmtId="0" fontId="61" fillId="12" borderId="19" xfId="0" applyFont="1" applyFill="1" applyBorder="1" applyAlignment="1">
      <alignment horizontal="center" vertical="center"/>
    </xf>
    <xf numFmtId="0" fontId="61" fillId="12" borderId="29" xfId="0" applyFont="1" applyFill="1" applyBorder="1" applyAlignment="1">
      <alignment horizontal="center" vertical="center"/>
    </xf>
    <xf numFmtId="1" fontId="28" fillId="12" borderId="23" xfId="0" applyNumberFormat="1" applyFont="1" applyFill="1" applyBorder="1" applyAlignment="1">
      <alignment horizontal="center" vertical="center"/>
    </xf>
    <xf numFmtId="1" fontId="28" fillId="12" borderId="22" xfId="0" applyNumberFormat="1" applyFont="1" applyFill="1" applyBorder="1" applyAlignment="1">
      <alignment horizontal="center" vertical="center"/>
    </xf>
    <xf numFmtId="1" fontId="28" fillId="12" borderId="39" xfId="0" applyNumberFormat="1" applyFont="1" applyFill="1" applyBorder="1" applyAlignment="1">
      <alignment horizontal="center" vertical="center"/>
    </xf>
    <xf numFmtId="1" fontId="28" fillId="12" borderId="38" xfId="0" applyNumberFormat="1" applyFont="1" applyFill="1" applyBorder="1" applyAlignment="1">
      <alignment horizontal="center" vertical="center"/>
    </xf>
    <xf numFmtId="1" fontId="40" fillId="12" borderId="7" xfId="0" applyNumberFormat="1" applyFont="1" applyFill="1" applyBorder="1" applyAlignment="1">
      <alignment horizontal="center" vertical="center"/>
    </xf>
    <xf numFmtId="1" fontId="40" fillId="12" borderId="30" xfId="0" applyNumberFormat="1" applyFont="1" applyFill="1" applyBorder="1" applyAlignment="1">
      <alignment horizontal="center" vertical="center"/>
    </xf>
    <xf numFmtId="0" fontId="6" fillId="12" borderId="2" xfId="0" applyFont="1" applyFill="1" applyBorder="1" applyAlignment="1">
      <alignment horizontal="justify" vertical="center" wrapText="1"/>
    </xf>
    <xf numFmtId="0" fontId="6" fillId="12" borderId="11" xfId="0" applyFont="1" applyFill="1" applyBorder="1" applyAlignment="1">
      <alignment horizontal="justify" vertical="center" wrapText="1"/>
    </xf>
    <xf numFmtId="1" fontId="40" fillId="12" borderId="23" xfId="0" applyNumberFormat="1" applyFont="1" applyFill="1" applyBorder="1" applyAlignment="1">
      <alignment horizontal="center" vertical="center"/>
    </xf>
    <xf numFmtId="1" fontId="40" fillId="12" borderId="22" xfId="0" applyNumberFormat="1" applyFont="1" applyFill="1" applyBorder="1" applyAlignment="1">
      <alignment horizontal="center" vertical="center"/>
    </xf>
    <xf numFmtId="1" fontId="40" fillId="12" borderId="39" xfId="0" applyNumberFormat="1" applyFont="1" applyFill="1" applyBorder="1" applyAlignment="1">
      <alignment horizontal="center" vertical="center"/>
    </xf>
    <xf numFmtId="1" fontId="40" fillId="12" borderId="38" xfId="0" applyNumberFormat="1" applyFont="1" applyFill="1" applyBorder="1" applyAlignment="1">
      <alignment horizontal="center" vertical="center"/>
    </xf>
    <xf numFmtId="1" fontId="40" fillId="12" borderId="47" xfId="0" applyNumberFormat="1" applyFont="1" applyFill="1" applyBorder="1" applyAlignment="1">
      <alignment horizontal="center" vertical="center"/>
    </xf>
    <xf numFmtId="1" fontId="40" fillId="12" borderId="41" xfId="0" applyNumberFormat="1" applyFont="1" applyFill="1" applyBorder="1" applyAlignment="1">
      <alignment horizontal="center" vertical="center"/>
    </xf>
    <xf numFmtId="1" fontId="40" fillId="12" borderId="50" xfId="0" applyNumberFormat="1" applyFont="1" applyFill="1" applyBorder="1" applyAlignment="1">
      <alignment horizontal="center" vertical="center"/>
    </xf>
    <xf numFmtId="1" fontId="40" fillId="12" borderId="57" xfId="0" applyNumberFormat="1" applyFont="1" applyFill="1" applyBorder="1" applyAlignment="1">
      <alignment horizontal="center" vertical="center"/>
    </xf>
    <xf numFmtId="1" fontId="40" fillId="12" borderId="49" xfId="0" applyNumberFormat="1" applyFont="1" applyFill="1" applyBorder="1" applyAlignment="1">
      <alignment horizontal="center" vertical="center"/>
    </xf>
    <xf numFmtId="1" fontId="40" fillId="12" borderId="59" xfId="0" applyNumberFormat="1" applyFont="1" applyFill="1" applyBorder="1" applyAlignment="1">
      <alignment horizontal="center" vertical="center"/>
    </xf>
    <xf numFmtId="0" fontId="6" fillId="2" borderId="2" xfId="0" applyFont="1" applyFill="1" applyBorder="1" applyAlignment="1">
      <alignment vertical="center" wrapText="1"/>
    </xf>
    <xf numFmtId="0" fontId="6" fillId="2" borderId="19" xfId="0"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11" xfId="0" applyFont="1" applyBorder="1" applyAlignment="1">
      <alignment horizontal="center" vertical="center" wrapText="1"/>
    </xf>
    <xf numFmtId="0" fontId="8" fillId="0" borderId="2" xfId="0" applyFont="1" applyBorder="1" applyAlignment="1">
      <alignment horizontal="center" vertical="top" wrapText="1"/>
    </xf>
    <xf numFmtId="0" fontId="8" fillId="0" borderId="19" xfId="0" applyFont="1" applyBorder="1" applyAlignment="1">
      <alignment horizontal="center" vertical="top" wrapText="1"/>
    </xf>
    <xf numFmtId="0" fontId="6" fillId="0" borderId="19" xfId="0" applyFont="1" applyBorder="1" applyAlignment="1">
      <alignment horizontal="center" vertical="center" wrapText="1"/>
    </xf>
    <xf numFmtId="0" fontId="6" fillId="0" borderId="2" xfId="0" applyFont="1" applyBorder="1" applyAlignment="1">
      <alignment vertical="top" wrapText="1"/>
    </xf>
    <xf numFmtId="0" fontId="6" fillId="0" borderId="11" xfId="0" applyFont="1" applyBorder="1" applyAlignment="1">
      <alignment vertical="top" wrapText="1"/>
    </xf>
    <xf numFmtId="0" fontId="6" fillId="2" borderId="2" xfId="0" applyNumberFormat="1" applyFont="1" applyFill="1" applyBorder="1" applyAlignment="1">
      <alignment horizontal="center" vertical="top" wrapText="1"/>
    </xf>
    <xf numFmtId="0" fontId="6" fillId="2" borderId="19" xfId="0" applyNumberFormat="1" applyFont="1" applyFill="1" applyBorder="1" applyAlignment="1">
      <alignment horizontal="center" vertical="top" wrapText="1"/>
    </xf>
    <xf numFmtId="0" fontId="6" fillId="2" borderId="11" xfId="0" applyNumberFormat="1" applyFont="1" applyFill="1" applyBorder="1" applyAlignment="1">
      <alignment horizontal="center" vertical="top" wrapText="1"/>
    </xf>
    <xf numFmtId="0" fontId="8" fillId="2" borderId="11" xfId="0" applyFont="1" applyFill="1" applyBorder="1" applyAlignment="1">
      <alignment horizontal="left" vertical="center" wrapText="1"/>
    </xf>
    <xf numFmtId="0" fontId="6" fillId="0" borderId="17" xfId="0" applyFont="1" applyBorder="1" applyAlignment="1">
      <alignment horizontal="center" vertical="center" wrapText="1"/>
    </xf>
    <xf numFmtId="0" fontId="6" fillId="0" borderId="2" xfId="0" applyFont="1" applyBorder="1" applyAlignment="1">
      <alignment horizontal="justify" vertical="center"/>
    </xf>
    <xf numFmtId="0" fontId="6" fillId="0" borderId="19" xfId="0" applyFont="1" applyBorder="1" applyAlignment="1">
      <alignment horizontal="justify" vertical="center"/>
    </xf>
    <xf numFmtId="0" fontId="6" fillId="0" borderId="11" xfId="0" applyFont="1" applyBorder="1" applyAlignment="1">
      <alignment horizontal="justify" vertical="center"/>
    </xf>
    <xf numFmtId="0" fontId="6" fillId="0" borderId="29"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48" xfId="0" applyFont="1" applyBorder="1" applyAlignment="1">
      <alignment horizontal="center" vertical="center" wrapText="1"/>
    </xf>
    <xf numFmtId="0" fontId="6" fillId="0" borderId="17" xfId="0" applyNumberFormat="1" applyFont="1" applyBorder="1" applyAlignment="1">
      <alignment horizontal="center" vertical="center" wrapText="1"/>
    </xf>
    <xf numFmtId="0" fontId="6" fillId="0" borderId="11" xfId="0" applyNumberFormat="1" applyFont="1" applyBorder="1" applyAlignment="1">
      <alignment horizontal="center" vertical="center" wrapText="1"/>
    </xf>
    <xf numFmtId="0" fontId="6" fillId="0" borderId="2" xfId="0" applyFont="1" applyBorder="1" applyAlignment="1">
      <alignment horizontal="center" vertical="center"/>
    </xf>
    <xf numFmtId="0" fontId="6" fillId="0" borderId="19" xfId="0" applyFont="1" applyBorder="1" applyAlignment="1">
      <alignment horizontal="center" vertical="center"/>
    </xf>
    <xf numFmtId="0" fontId="6" fillId="0" borderId="11" xfId="0" applyFont="1" applyBorder="1" applyAlignment="1">
      <alignment horizontal="center" vertical="center"/>
    </xf>
    <xf numFmtId="0" fontId="6" fillId="2" borderId="1" xfId="0" applyFont="1" applyFill="1" applyBorder="1" applyAlignment="1">
      <alignment horizontal="left" vertical="center" wrapText="1"/>
    </xf>
    <xf numFmtId="0" fontId="6" fillId="2" borderId="1" xfId="0" applyFont="1" applyFill="1" applyBorder="1" applyAlignment="1">
      <alignment horizontal="center" vertical="center" wrapText="1"/>
    </xf>
    <xf numFmtId="0" fontId="6" fillId="2" borderId="2" xfId="0" applyFont="1" applyFill="1" applyBorder="1" applyAlignment="1">
      <alignment horizontal="left" vertical="center" wrapText="1"/>
    </xf>
    <xf numFmtId="0" fontId="6" fillId="2" borderId="19" xfId="0" applyFont="1" applyFill="1" applyBorder="1" applyAlignment="1">
      <alignment horizontal="left" vertical="center" wrapText="1"/>
    </xf>
    <xf numFmtId="0" fontId="6" fillId="2" borderId="17" xfId="0" applyNumberFormat="1" applyFont="1" applyFill="1" applyBorder="1" applyAlignment="1">
      <alignment horizontal="center" vertical="center" wrapText="1"/>
    </xf>
    <xf numFmtId="0" fontId="6" fillId="2" borderId="19" xfId="0" applyNumberFormat="1" applyFont="1" applyFill="1" applyBorder="1" applyAlignment="1">
      <alignment horizontal="center" vertical="center" wrapText="1"/>
    </xf>
    <xf numFmtId="0" fontId="6" fillId="2" borderId="11" xfId="0" applyNumberFormat="1" applyFont="1" applyFill="1" applyBorder="1" applyAlignment="1">
      <alignment horizontal="center" vertical="center" wrapText="1"/>
    </xf>
    <xf numFmtId="0" fontId="10" fillId="2" borderId="17" xfId="0" applyFont="1" applyFill="1" applyBorder="1" applyAlignment="1">
      <alignment horizontal="center" vertical="center" wrapText="1"/>
    </xf>
    <xf numFmtId="0" fontId="10" fillId="2" borderId="19" xfId="0" applyFont="1" applyFill="1" applyBorder="1" applyAlignment="1">
      <alignment horizontal="center" vertical="center" wrapText="1"/>
    </xf>
    <xf numFmtId="0" fontId="10" fillId="2" borderId="29" xfId="0" applyFont="1" applyFill="1" applyBorder="1" applyAlignment="1">
      <alignment horizontal="center" vertical="center" wrapText="1"/>
    </xf>
    <xf numFmtId="0" fontId="6" fillId="2" borderId="17" xfId="0" applyNumberFormat="1" applyFont="1" applyFill="1" applyBorder="1" applyAlignment="1">
      <alignment horizontal="left" vertical="top" wrapText="1"/>
    </xf>
    <xf numFmtId="0" fontId="6" fillId="2" borderId="19" xfId="0" applyNumberFormat="1" applyFont="1" applyFill="1" applyBorder="1" applyAlignment="1">
      <alignment horizontal="left" vertical="top" wrapText="1"/>
    </xf>
    <xf numFmtId="0" fontId="6" fillId="2" borderId="29" xfId="0" applyNumberFormat="1" applyFont="1" applyFill="1" applyBorder="1" applyAlignment="1">
      <alignment horizontal="left" vertical="top" wrapText="1"/>
    </xf>
    <xf numFmtId="0" fontId="6" fillId="2" borderId="1" xfId="0" applyFont="1" applyFill="1" applyBorder="1" applyAlignment="1">
      <alignment horizontal="left" vertical="top" wrapText="1"/>
    </xf>
    <xf numFmtId="0" fontId="44" fillId="7" borderId="54" xfId="0" applyFont="1" applyFill="1" applyBorder="1" applyAlignment="1" applyProtection="1">
      <alignment horizontal="center" vertical="center"/>
    </xf>
    <xf numFmtId="0" fontId="6" fillId="2" borderId="1" xfId="0" applyFont="1" applyFill="1" applyBorder="1" applyAlignment="1">
      <alignment horizontal="center" vertical="top" wrapText="1"/>
    </xf>
    <xf numFmtId="0" fontId="7" fillId="2" borderId="2" xfId="0" applyFont="1" applyFill="1" applyBorder="1" applyAlignment="1">
      <alignment horizontal="center" vertical="center"/>
    </xf>
    <xf numFmtId="0" fontId="7" fillId="2" borderId="11" xfId="0" applyFont="1" applyFill="1" applyBorder="1" applyAlignment="1">
      <alignment horizontal="center" vertical="center"/>
    </xf>
    <xf numFmtId="0" fontId="6" fillId="2" borderId="11" xfId="0" applyFont="1" applyFill="1" applyBorder="1" applyAlignment="1">
      <alignment horizontal="left"/>
    </xf>
    <xf numFmtId="0" fontId="78" fillId="7" borderId="67" xfId="4" applyFont="1" applyFill="1" applyBorder="1" applyAlignment="1" applyProtection="1">
      <alignment horizontal="center" vertical="center"/>
    </xf>
    <xf numFmtId="0" fontId="78" fillId="7" borderId="0" xfId="4" applyFont="1" applyFill="1" applyBorder="1" applyAlignment="1" applyProtection="1">
      <alignment horizontal="center" vertical="center"/>
    </xf>
    <xf numFmtId="0" fontId="78" fillId="7" borderId="65" xfId="4" applyFont="1" applyFill="1" applyBorder="1" applyAlignment="1" applyProtection="1">
      <alignment horizontal="center" vertical="center"/>
    </xf>
    <xf numFmtId="0" fontId="78" fillId="7" borderId="66" xfId="4" applyFont="1" applyFill="1" applyBorder="1" applyAlignment="1" applyProtection="1">
      <alignment horizontal="center" vertical="center"/>
    </xf>
    <xf numFmtId="15" fontId="57" fillId="2" borderId="1" xfId="0" applyNumberFormat="1" applyFont="1" applyFill="1" applyBorder="1" applyAlignment="1">
      <alignment horizontal="center" vertical="center"/>
    </xf>
    <xf numFmtId="15" fontId="31" fillId="2" borderId="1" xfId="0" applyNumberFormat="1" applyFont="1" applyFill="1" applyBorder="1" applyAlignment="1">
      <alignment horizontal="center" vertical="center"/>
    </xf>
    <xf numFmtId="164" fontId="57" fillId="2" borderId="1" xfId="0" applyNumberFormat="1" applyFont="1" applyFill="1" applyBorder="1" applyAlignment="1">
      <alignment horizontal="center" vertical="center"/>
    </xf>
    <xf numFmtId="164" fontId="31" fillId="2" borderId="1" xfId="0" applyNumberFormat="1" applyFont="1" applyFill="1" applyBorder="1" applyAlignment="1">
      <alignment horizontal="center" vertical="center"/>
    </xf>
    <xf numFmtId="164" fontId="57" fillId="2" borderId="1" xfId="0" applyNumberFormat="1" applyFont="1" applyFill="1" applyBorder="1" applyAlignment="1">
      <alignment horizontal="center" vertical="center" wrapText="1"/>
    </xf>
    <xf numFmtId="164" fontId="31" fillId="2" borderId="1" xfId="0" applyNumberFormat="1" applyFont="1" applyFill="1" applyBorder="1" applyAlignment="1">
      <alignment horizontal="center" vertical="center" wrapText="1"/>
    </xf>
    <xf numFmtId="164" fontId="68" fillId="2" borderId="1" xfId="0" applyNumberFormat="1" applyFont="1" applyFill="1" applyBorder="1" applyAlignment="1" applyProtection="1">
      <alignment horizontal="center" vertical="center" wrapText="1"/>
      <protection locked="0"/>
    </xf>
    <xf numFmtId="15" fontId="31" fillId="2" borderId="1" xfId="0" applyNumberFormat="1" applyFont="1" applyFill="1" applyBorder="1" applyAlignment="1">
      <alignment horizontal="center" vertical="center" wrapText="1"/>
    </xf>
    <xf numFmtId="14" fontId="31" fillId="2" borderId="1" xfId="0" applyNumberFormat="1" applyFont="1" applyFill="1" applyBorder="1" applyAlignment="1">
      <alignment vertical="center" wrapText="1"/>
    </xf>
    <xf numFmtId="15" fontId="83" fillId="2" borderId="1" xfId="0" applyNumberFormat="1" applyFont="1" applyFill="1" applyBorder="1" applyAlignment="1">
      <alignment horizontal="center" vertical="center" wrapText="1"/>
    </xf>
    <xf numFmtId="0" fontId="12" fillId="2" borderId="1" xfId="0" applyFont="1" applyFill="1" applyBorder="1" applyAlignment="1">
      <alignment vertical="center" wrapText="1"/>
    </xf>
    <xf numFmtId="165" fontId="31" fillId="2" borderId="1" xfId="0" applyNumberFormat="1" applyFont="1" applyFill="1" applyBorder="1" applyAlignment="1">
      <alignment horizontal="center" vertical="center"/>
    </xf>
    <xf numFmtId="165" fontId="8" fillId="2" borderId="1" xfId="0" applyNumberFormat="1" applyFont="1" applyFill="1" applyBorder="1" applyAlignment="1">
      <alignment horizontal="center" vertical="center"/>
    </xf>
    <xf numFmtId="0" fontId="53" fillId="2" borderId="1" xfId="0" applyFont="1" applyFill="1" applyBorder="1" applyAlignment="1">
      <alignment vertical="center" wrapText="1"/>
    </xf>
    <xf numFmtId="14" fontId="8" fillId="2" borderId="1" xfId="0" applyNumberFormat="1" applyFont="1" applyFill="1" applyBorder="1" applyAlignment="1">
      <alignment horizontal="center" vertical="center" wrapText="1"/>
    </xf>
    <xf numFmtId="0" fontId="52" fillId="2" borderId="1" xfId="4" applyFont="1" applyFill="1" applyBorder="1" applyAlignment="1">
      <alignment horizontal="left" vertical="center" wrapText="1"/>
    </xf>
    <xf numFmtId="14" fontId="8" fillId="2" borderId="1" xfId="0" applyNumberFormat="1" applyFont="1" applyFill="1" applyBorder="1" applyAlignment="1">
      <alignment vertical="top" wrapText="1"/>
    </xf>
    <xf numFmtId="166" fontId="8" fillId="2" borderId="1" xfId="0" applyNumberFormat="1" applyFont="1" applyFill="1" applyBorder="1" applyAlignment="1">
      <alignment horizontal="center" vertical="center"/>
    </xf>
    <xf numFmtId="14" fontId="11" fillId="2" borderId="1" xfId="0" applyNumberFormat="1" applyFont="1" applyFill="1" applyBorder="1" applyAlignment="1">
      <alignment horizontal="center" vertical="center" wrapText="1"/>
    </xf>
    <xf numFmtId="0" fontId="64" fillId="2" borderId="1" xfId="0" applyFont="1" applyFill="1" applyBorder="1" applyAlignment="1">
      <alignment vertical="top" wrapText="1"/>
    </xf>
    <xf numFmtId="14" fontId="8" fillId="2" borderId="1" xfId="0" applyNumberFormat="1" applyFont="1" applyFill="1" applyBorder="1" applyAlignment="1">
      <alignment vertical="center" wrapText="1"/>
    </xf>
    <xf numFmtId="0" fontId="10" fillId="2" borderId="1" xfId="0" applyFont="1" applyFill="1" applyBorder="1" applyAlignment="1">
      <alignment horizontal="justify" vertical="center" wrapText="1"/>
    </xf>
    <xf numFmtId="14" fontId="31" fillId="2" borderId="1" xfId="0" applyNumberFormat="1" applyFont="1" applyFill="1" applyBorder="1" applyAlignment="1">
      <alignment horizontal="center" vertical="center" wrapText="1"/>
    </xf>
    <xf numFmtId="14" fontId="8" fillId="2" borderId="1" xfId="0" applyNumberFormat="1" applyFont="1" applyFill="1" applyBorder="1" applyAlignment="1">
      <alignment vertical="top"/>
    </xf>
    <xf numFmtId="9" fontId="28" fillId="2" borderId="1" xfId="0" applyNumberFormat="1" applyFont="1" applyFill="1" applyBorder="1" applyAlignment="1">
      <alignment vertical="top" wrapText="1"/>
    </xf>
    <xf numFmtId="14" fontId="52" fillId="2" borderId="1" xfId="0" applyNumberFormat="1" applyFont="1" applyFill="1" applyBorder="1" applyAlignment="1">
      <alignment horizontal="center" vertical="center"/>
    </xf>
    <xf numFmtId="170" fontId="11" fillId="2" borderId="1" xfId="0" applyNumberFormat="1" applyFont="1" applyFill="1" applyBorder="1" applyAlignment="1">
      <alignment horizontal="center" vertical="center" wrapText="1"/>
    </xf>
    <xf numFmtId="0" fontId="74" fillId="2" borderId="30" xfId="4" applyFont="1" applyFill="1" applyBorder="1" applyAlignment="1">
      <alignment vertical="top" wrapText="1"/>
    </xf>
    <xf numFmtId="0" fontId="78" fillId="2" borderId="1" xfId="4" applyFont="1" applyFill="1" applyBorder="1" applyAlignment="1" applyProtection="1">
      <alignment horizontal="center" vertical="center"/>
    </xf>
    <xf numFmtId="0" fontId="68" fillId="2" borderId="1" xfId="4" applyFont="1" applyFill="1" applyBorder="1"/>
    <xf numFmtId="0" fontId="38" fillId="2" borderId="1" xfId="0" applyFont="1" applyFill="1" applyBorder="1" applyAlignment="1">
      <alignment horizontal="center" vertical="center"/>
    </xf>
    <xf numFmtId="0" fontId="38" fillId="2" borderId="1" xfId="0" applyFont="1" applyFill="1" applyBorder="1" applyAlignment="1">
      <alignment vertical="center"/>
    </xf>
    <xf numFmtId="0" fontId="9" fillId="2" borderId="1" xfId="0" applyFont="1" applyFill="1" applyBorder="1" applyAlignment="1">
      <alignment vertical="center"/>
    </xf>
    <xf numFmtId="0" fontId="47" fillId="2" borderId="1" xfId="0" applyFont="1" applyFill="1" applyBorder="1" applyAlignment="1">
      <alignment vertical="center" wrapText="1"/>
    </xf>
    <xf numFmtId="0" fontId="9" fillId="2" borderId="1" xfId="0" applyFont="1" applyFill="1" applyBorder="1" applyAlignment="1">
      <alignment horizontal="center" vertical="center"/>
    </xf>
    <xf numFmtId="0" fontId="38" fillId="2" borderId="1" xfId="0" applyFont="1" applyFill="1" applyBorder="1" applyAlignment="1">
      <alignment horizontal="center" vertical="center" wrapText="1"/>
    </xf>
    <xf numFmtId="0" fontId="60" fillId="2" borderId="1" xfId="0" applyFont="1" applyFill="1" applyBorder="1" applyAlignment="1">
      <alignment horizontal="center" vertical="center"/>
    </xf>
    <xf numFmtId="0" fontId="60" fillId="2" borderId="1" xfId="0" applyFont="1" applyFill="1" applyBorder="1" applyAlignment="1">
      <alignment horizontal="center" vertical="center"/>
    </xf>
    <xf numFmtId="0" fontId="31" fillId="2" borderId="1" xfId="0" applyFont="1" applyFill="1" applyBorder="1"/>
    <xf numFmtId="0" fontId="68" fillId="2" borderId="25" xfId="0" applyFont="1" applyFill="1" applyBorder="1" applyAlignment="1">
      <alignment horizontal="center" vertical="top" wrapText="1"/>
    </xf>
    <xf numFmtId="0" fontId="68" fillId="2" borderId="0" xfId="0" applyFont="1" applyFill="1" applyAlignment="1">
      <alignment horizontal="center" vertical="top" wrapText="1"/>
    </xf>
    <xf numFmtId="0" fontId="78" fillId="2" borderId="0" xfId="4" applyFont="1" applyFill="1" applyBorder="1" applyAlignment="1" applyProtection="1">
      <alignment horizontal="center" vertical="center"/>
    </xf>
    <xf numFmtId="0" fontId="68" fillId="2" borderId="1" xfId="0" applyFont="1" applyFill="1" applyBorder="1" applyAlignment="1">
      <alignment vertical="center"/>
    </xf>
    <xf numFmtId="0" fontId="68" fillId="2" borderId="1" xfId="0" applyFont="1" applyFill="1" applyBorder="1" applyAlignment="1">
      <alignment vertical="center" wrapText="1"/>
    </xf>
    <xf numFmtId="0" fontId="75" fillId="2" borderId="1" xfId="0" applyFont="1" applyFill="1" applyBorder="1" applyAlignment="1">
      <alignment vertical="center" wrapText="1"/>
    </xf>
    <xf numFmtId="0" fontId="68" fillId="2" borderId="0" xfId="0" applyFont="1" applyFill="1" applyBorder="1" applyAlignment="1">
      <alignment vertical="center"/>
    </xf>
    <xf numFmtId="0" fontId="68" fillId="2" borderId="38" xfId="4" applyFont="1" applyFill="1" applyBorder="1" applyAlignment="1">
      <alignment horizontal="left" vertical="center" wrapText="1"/>
    </xf>
    <xf numFmtId="0" fontId="68" fillId="2" borderId="11" xfId="4" applyFont="1" applyFill="1" applyBorder="1" applyAlignment="1">
      <alignment horizontal="left" vertical="center" wrapText="1"/>
    </xf>
    <xf numFmtId="0" fontId="53" fillId="2" borderId="1" xfId="0" applyFont="1" applyFill="1" applyBorder="1" applyAlignment="1">
      <alignment vertical="top" wrapText="1"/>
    </xf>
    <xf numFmtId="0" fontId="12" fillId="2" borderId="0" xfId="0" applyFont="1" applyFill="1" applyBorder="1" applyAlignment="1">
      <alignment vertical="center" wrapText="1"/>
    </xf>
    <xf numFmtId="0" fontId="31" fillId="2" borderId="39" xfId="0" applyFont="1" applyFill="1" applyBorder="1" applyAlignment="1">
      <alignment horizontal="justify" vertical="center" wrapText="1"/>
    </xf>
    <xf numFmtId="0" fontId="53" fillId="2" borderId="0" xfId="0" applyFont="1" applyFill="1" applyBorder="1" applyAlignment="1">
      <alignment vertical="center" wrapText="1"/>
    </xf>
    <xf numFmtId="0" fontId="11" fillId="2" borderId="39" xfId="0" applyFont="1" applyFill="1" applyBorder="1" applyAlignment="1">
      <alignment vertical="top" wrapText="1"/>
    </xf>
    <xf numFmtId="0" fontId="8" fillId="2" borderId="11" xfId="0" applyFont="1" applyFill="1" applyBorder="1"/>
    <xf numFmtId="0" fontId="31" fillId="2" borderId="11" xfId="0" applyFont="1" applyFill="1" applyBorder="1" applyAlignment="1">
      <alignment horizontal="justify" vertical="center" wrapText="1"/>
    </xf>
    <xf numFmtId="0" fontId="8" fillId="2" borderId="23" xfId="0" applyFont="1" applyFill="1" applyBorder="1"/>
    <xf numFmtId="0" fontId="31" fillId="2" borderId="9" xfId="0" applyFont="1" applyFill="1" applyBorder="1" applyAlignment="1">
      <alignment horizontal="justify" vertical="center"/>
    </xf>
    <xf numFmtId="0" fontId="31" fillId="2" borderId="9" xfId="0" applyFont="1" applyFill="1" applyBorder="1" applyAlignment="1">
      <alignment horizontal="justify" vertical="center" wrapText="1"/>
    </xf>
    <xf numFmtId="0" fontId="31" fillId="2" borderId="10" xfId="0" applyFont="1" applyFill="1" applyBorder="1" applyAlignment="1">
      <alignment horizontal="justify" vertical="center"/>
    </xf>
    <xf numFmtId="0" fontId="8" fillId="2" borderId="0" xfId="0" applyFont="1" applyFill="1" applyAlignment="1">
      <alignment vertical="center" wrapText="1"/>
    </xf>
    <xf numFmtId="0" fontId="52" fillId="2" borderId="0" xfId="4" applyFont="1" applyFill="1" applyBorder="1" applyAlignment="1">
      <alignment horizontal="left" vertical="center" wrapText="1"/>
    </xf>
    <xf numFmtId="0" fontId="11" fillId="2" borderId="11" xfId="0" applyFont="1" applyFill="1" applyBorder="1" applyAlignment="1">
      <alignment horizontal="justify" vertical="center" wrapText="1"/>
    </xf>
    <xf numFmtId="0" fontId="11" fillId="2" borderId="1" xfId="0" applyFont="1" applyFill="1" applyBorder="1" applyAlignment="1">
      <alignment horizontal="justify" vertical="center" wrapText="1"/>
    </xf>
    <xf numFmtId="0" fontId="11" fillId="2" borderId="7" xfId="0" applyFont="1" applyFill="1" applyBorder="1" applyAlignment="1">
      <alignment vertical="top" wrapText="1"/>
    </xf>
    <xf numFmtId="9" fontId="28" fillId="2" borderId="30" xfId="0" applyNumberFormat="1" applyFont="1" applyFill="1" applyBorder="1" applyAlignment="1">
      <alignment vertical="justify" wrapText="1"/>
    </xf>
  </cellXfs>
  <cellStyles count="10">
    <cellStyle name="Hipervínculo" xfId="1" builtinId="8"/>
    <cellStyle name="Millares" xfId="2" builtinId="3"/>
    <cellStyle name="Millares 2" xfId="8"/>
    <cellStyle name="Millares 3" xfId="5"/>
    <cellStyle name="Normal" xfId="0" builtinId="0"/>
    <cellStyle name="Normal 2" xfId="4"/>
    <cellStyle name="Normal 3" xfId="7"/>
    <cellStyle name="Porcentaje" xfId="3" builtinId="5"/>
    <cellStyle name="Porcentual 2" xfId="9"/>
    <cellStyle name="Porcentual 3" xfId="6"/>
  </cellStyles>
  <dxfs count="9">
    <dxf>
      <font>
        <condense val="0"/>
        <extend val="0"/>
        <color auto="1"/>
      </font>
    </dxf>
    <dxf>
      <font>
        <condense val="0"/>
        <extend val="0"/>
        <color auto="1"/>
      </font>
    </dxf>
    <dxf>
      <font>
        <condense val="0"/>
        <extend val="0"/>
        <color auto="1"/>
      </font>
    </dxf>
    <dxf>
      <font>
        <condense val="0"/>
        <extend val="0"/>
        <color auto="1"/>
      </font>
    </dxf>
    <dxf>
      <font>
        <condense val="0"/>
        <extend val="0"/>
        <color auto="1"/>
      </font>
    </dxf>
    <dxf>
      <font>
        <condense val="0"/>
        <extend val="0"/>
        <color auto="1"/>
      </font>
    </dxf>
    <dxf>
      <font>
        <condense val="0"/>
        <extend val="0"/>
        <color auto="1"/>
      </font>
    </dxf>
    <dxf>
      <font>
        <condense val="0"/>
        <extend val="0"/>
        <color auto="1"/>
      </font>
    </dxf>
    <dxf>
      <font>
        <condense val="0"/>
        <extend val="0"/>
        <color auto="1"/>
      </font>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8.emf"/><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18.emf"/><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9.vml.rels><?xml version="1.0" encoding="UTF-8" standalone="yes"?>
<Relationships xmlns="http://schemas.openxmlformats.org/package/2006/relationships"><Relationship Id="rId8" Type="http://schemas.openxmlformats.org/officeDocument/2006/relationships/image" Target="../media/image9.emf"/><Relationship Id="rId13" Type="http://schemas.openxmlformats.org/officeDocument/2006/relationships/image" Target="../media/image14.emf"/><Relationship Id="rId3" Type="http://schemas.openxmlformats.org/officeDocument/2006/relationships/image" Target="../media/image4.emf"/><Relationship Id="rId7" Type="http://schemas.openxmlformats.org/officeDocument/2006/relationships/image" Target="../media/image8.emf"/><Relationship Id="rId12" Type="http://schemas.openxmlformats.org/officeDocument/2006/relationships/image" Target="../media/image13.emf"/><Relationship Id="rId2" Type="http://schemas.openxmlformats.org/officeDocument/2006/relationships/image" Target="../media/image3.emf"/><Relationship Id="rId16" Type="http://schemas.openxmlformats.org/officeDocument/2006/relationships/image" Target="../media/image17.emf"/><Relationship Id="rId1" Type="http://schemas.openxmlformats.org/officeDocument/2006/relationships/image" Target="../media/image2.emf"/><Relationship Id="rId6" Type="http://schemas.openxmlformats.org/officeDocument/2006/relationships/image" Target="../media/image7.emf"/><Relationship Id="rId11" Type="http://schemas.openxmlformats.org/officeDocument/2006/relationships/image" Target="../media/image12.emf"/><Relationship Id="rId5" Type="http://schemas.openxmlformats.org/officeDocument/2006/relationships/image" Target="../media/image6.emf"/><Relationship Id="rId15" Type="http://schemas.openxmlformats.org/officeDocument/2006/relationships/image" Target="../media/image16.emf"/><Relationship Id="rId10" Type="http://schemas.openxmlformats.org/officeDocument/2006/relationships/image" Target="../media/image11.emf"/><Relationship Id="rId4" Type="http://schemas.openxmlformats.org/officeDocument/2006/relationships/image" Target="../media/image5.emf"/><Relationship Id="rId9" Type="http://schemas.openxmlformats.org/officeDocument/2006/relationships/image" Target="../media/image10.emf"/><Relationship Id="rId14" Type="http://schemas.openxmlformats.org/officeDocument/2006/relationships/image" Target="../media/image15.emf"/></Relationships>
</file>

<file path=xl/drawings/_rels/vmlDrawing10.vml.rels><?xml version="1.0" encoding="UTF-8" standalone="yes"?>
<Relationships xmlns="http://schemas.openxmlformats.org/package/2006/relationships"><Relationship Id="rId8" Type="http://schemas.openxmlformats.org/officeDocument/2006/relationships/image" Target="../media/image9.emf"/><Relationship Id="rId13" Type="http://schemas.openxmlformats.org/officeDocument/2006/relationships/image" Target="../media/image14.emf"/><Relationship Id="rId3" Type="http://schemas.openxmlformats.org/officeDocument/2006/relationships/image" Target="../media/image4.emf"/><Relationship Id="rId7" Type="http://schemas.openxmlformats.org/officeDocument/2006/relationships/image" Target="../media/image8.emf"/><Relationship Id="rId12" Type="http://schemas.openxmlformats.org/officeDocument/2006/relationships/image" Target="../media/image13.emf"/><Relationship Id="rId2" Type="http://schemas.openxmlformats.org/officeDocument/2006/relationships/image" Target="../media/image3.emf"/><Relationship Id="rId16" Type="http://schemas.openxmlformats.org/officeDocument/2006/relationships/image" Target="../media/image17.emf"/><Relationship Id="rId1" Type="http://schemas.openxmlformats.org/officeDocument/2006/relationships/image" Target="../media/image2.emf"/><Relationship Id="rId6" Type="http://schemas.openxmlformats.org/officeDocument/2006/relationships/image" Target="../media/image7.emf"/><Relationship Id="rId11" Type="http://schemas.openxmlformats.org/officeDocument/2006/relationships/image" Target="../media/image12.emf"/><Relationship Id="rId5" Type="http://schemas.openxmlformats.org/officeDocument/2006/relationships/image" Target="../media/image6.emf"/><Relationship Id="rId15" Type="http://schemas.openxmlformats.org/officeDocument/2006/relationships/image" Target="../media/image16.emf"/><Relationship Id="rId10" Type="http://schemas.openxmlformats.org/officeDocument/2006/relationships/image" Target="../media/image11.emf"/><Relationship Id="rId4" Type="http://schemas.openxmlformats.org/officeDocument/2006/relationships/image" Target="../media/image5.emf"/><Relationship Id="rId9" Type="http://schemas.openxmlformats.org/officeDocument/2006/relationships/image" Target="../media/image10.emf"/><Relationship Id="rId14" Type="http://schemas.openxmlformats.org/officeDocument/2006/relationships/image" Target="../media/image15.emf"/></Relationships>
</file>

<file path=xl/drawings/_rels/vmlDrawing12.vml.rels><?xml version="1.0" encoding="UTF-8" standalone="yes"?>
<Relationships xmlns="http://schemas.openxmlformats.org/package/2006/relationships"><Relationship Id="rId8" Type="http://schemas.openxmlformats.org/officeDocument/2006/relationships/image" Target="../media/image24.emf"/><Relationship Id="rId3" Type="http://schemas.openxmlformats.org/officeDocument/2006/relationships/image" Target="../media/image20.emf"/><Relationship Id="rId7" Type="http://schemas.openxmlformats.org/officeDocument/2006/relationships/image" Target="../media/image23.emf"/><Relationship Id="rId2" Type="http://schemas.openxmlformats.org/officeDocument/2006/relationships/image" Target="../media/image19.emf"/><Relationship Id="rId1" Type="http://schemas.openxmlformats.org/officeDocument/2006/relationships/image" Target="../media/image7.emf"/><Relationship Id="rId6" Type="http://schemas.openxmlformats.org/officeDocument/2006/relationships/image" Target="../media/image22.emf"/><Relationship Id="rId5" Type="http://schemas.openxmlformats.org/officeDocument/2006/relationships/image" Target="../media/image12.emf"/><Relationship Id="rId4" Type="http://schemas.openxmlformats.org/officeDocument/2006/relationships/image" Target="../media/image21.emf"/></Relationships>
</file>

<file path=xl/drawings/drawing1.xml><?xml version="1.0" encoding="utf-8"?>
<xdr:wsDr xmlns:xdr="http://schemas.openxmlformats.org/drawingml/2006/spreadsheetDrawing" xmlns:a="http://schemas.openxmlformats.org/drawingml/2006/main">
  <xdr:twoCellAnchor editAs="oneCell">
    <xdr:from>
      <xdr:col>8</xdr:col>
      <xdr:colOff>142876</xdr:colOff>
      <xdr:row>17</xdr:row>
      <xdr:rowOff>0</xdr:rowOff>
    </xdr:from>
    <xdr:to>
      <xdr:col>9</xdr:col>
      <xdr:colOff>4996</xdr:colOff>
      <xdr:row>17</xdr:row>
      <xdr:rowOff>145</xdr:rowOff>
    </xdr:to>
    <xdr:pic>
      <xdr:nvPicPr>
        <xdr:cNvPr id="3" name="Imagen 1"/>
        <xdr:cNvPicPr>
          <a:picLocks noChangeAspect="1"/>
        </xdr:cNvPicPr>
      </xdr:nvPicPr>
      <xdr:blipFill>
        <a:blip xmlns:r="http://schemas.openxmlformats.org/officeDocument/2006/relationships" r:embed="rId1"/>
        <a:stretch>
          <a:fillRect/>
        </a:stretch>
      </xdr:blipFill>
      <xdr:spPr>
        <a:xfrm>
          <a:off x="15535276" y="9858375"/>
          <a:ext cx="3181350" cy="14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142876</xdr:colOff>
      <xdr:row>93</xdr:row>
      <xdr:rowOff>0</xdr:rowOff>
    </xdr:from>
    <xdr:to>
      <xdr:col>9</xdr:col>
      <xdr:colOff>85345</xdr:colOff>
      <xdr:row>93</xdr:row>
      <xdr:rowOff>0</xdr:rowOff>
    </xdr:to>
    <xdr:pic>
      <xdr:nvPicPr>
        <xdr:cNvPr id="2" name="Imagen 1"/>
        <xdr:cNvPicPr>
          <a:picLocks noChangeAspect="1"/>
        </xdr:cNvPicPr>
      </xdr:nvPicPr>
      <xdr:blipFill>
        <a:blip xmlns:r="http://schemas.openxmlformats.org/officeDocument/2006/relationships" r:embed="rId1"/>
        <a:stretch>
          <a:fillRect/>
        </a:stretch>
      </xdr:blipFill>
      <xdr:spPr>
        <a:xfrm>
          <a:off x="15535276" y="9858375"/>
          <a:ext cx="3181350" cy="145"/>
        </a:xfrm>
        <a:prstGeom prst="rect">
          <a:avLst/>
        </a:prstGeom>
      </xdr:spPr>
    </xdr:pic>
    <xdr:clientData/>
  </xdr:twoCellAnchor>
  <xdr:twoCellAnchor editAs="oneCell">
    <xdr:from>
      <xdr:col>8</xdr:col>
      <xdr:colOff>142876</xdr:colOff>
      <xdr:row>93</xdr:row>
      <xdr:rowOff>0</xdr:rowOff>
    </xdr:from>
    <xdr:to>
      <xdr:col>8</xdr:col>
      <xdr:colOff>847345</xdr:colOff>
      <xdr:row>93</xdr:row>
      <xdr:rowOff>0</xdr:rowOff>
    </xdr:to>
    <xdr:pic>
      <xdr:nvPicPr>
        <xdr:cNvPr id="3" name="Imagen 1"/>
        <xdr:cNvPicPr>
          <a:picLocks noChangeAspect="1"/>
        </xdr:cNvPicPr>
      </xdr:nvPicPr>
      <xdr:blipFill>
        <a:blip xmlns:r="http://schemas.openxmlformats.org/officeDocument/2006/relationships" r:embed="rId1"/>
        <a:stretch>
          <a:fillRect/>
        </a:stretch>
      </xdr:blipFill>
      <xdr:spPr>
        <a:xfrm>
          <a:off x="13963651" y="17926050"/>
          <a:ext cx="619125" cy="145"/>
        </a:xfrm>
        <a:prstGeom prst="rect">
          <a:avLst/>
        </a:prstGeom>
      </xdr:spPr>
    </xdr:pic>
    <xdr:clientData/>
  </xdr:twoCellAnchor>
  <xdr:twoCellAnchor editAs="oneCell">
    <xdr:from>
      <xdr:col>25</xdr:col>
      <xdr:colOff>3152776</xdr:colOff>
      <xdr:row>79</xdr:row>
      <xdr:rowOff>1344083</xdr:rowOff>
    </xdr:from>
    <xdr:to>
      <xdr:col>25</xdr:col>
      <xdr:colOff>3581401</xdr:colOff>
      <xdr:row>80</xdr:row>
      <xdr:rowOff>6352</xdr:rowOff>
    </xdr:to>
    <xdr:pic>
      <xdr:nvPicPr>
        <xdr:cNvPr id="9266" name="Picture 50"/>
        <xdr:cNvPicPr>
          <a:picLocks noChangeAspect="1" noChangeArrowheads="1"/>
        </xdr:cNvPicPr>
      </xdr:nvPicPr>
      <xdr:blipFill>
        <a:blip xmlns:r="http://schemas.openxmlformats.org/officeDocument/2006/relationships" r:embed="rId2" cstate="print"/>
        <a:srcRect/>
        <a:stretch>
          <a:fillRect/>
        </a:stretch>
      </xdr:blipFill>
      <xdr:spPr bwMode="auto">
        <a:xfrm>
          <a:off x="35516609" y="68622333"/>
          <a:ext cx="428625" cy="292102"/>
        </a:xfrm>
        <a:prstGeom prst="rect">
          <a:avLst/>
        </a:prstGeom>
        <a:solidFill>
          <a:srgbClr val="FFFFFF"/>
        </a:solidFill>
        <a:ln w="9525">
          <a:solidFill>
            <a:srgbClr val="000000"/>
          </a:solid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26</xdr:col>
          <xdr:colOff>2219325</xdr:colOff>
          <xdr:row>158</xdr:row>
          <xdr:rowOff>295275</xdr:rowOff>
        </xdr:from>
        <xdr:to>
          <xdr:col>26</xdr:col>
          <xdr:colOff>2962275</xdr:colOff>
          <xdr:row>158</xdr:row>
          <xdr:rowOff>857250</xdr:rowOff>
        </xdr:to>
        <xdr:sp macro="" textlink="">
          <xdr:nvSpPr>
            <xdr:cNvPr id="9248" name="Object 32" hidden="1">
              <a:extLst>
                <a:ext uri="{63B3BB69-23CF-44E3-9099-C40C66FF867C}">
                  <a14:compatExt spid="_x0000_s9248"/>
                </a:ext>
              </a:extLst>
            </xdr:cNvPr>
            <xdr:cNvSpPr/>
          </xdr:nvSpPr>
          <xdr:spPr bwMode="auto">
            <a:xfrm>
              <a:off x="0" y="0"/>
              <a:ext cx="0" cy="0"/>
            </a:xfrm>
            <a:prstGeom prst="rect">
              <a:avLst/>
            </a:prstGeom>
            <a:noFill/>
            <a:ln w="9525">
              <a:solidFill>
                <a:srgbClr val="000000" mc:Ignorable="a14" a14:legacySpreadsheetColorIndex="64"/>
              </a:solidFill>
              <a:miter lim="800000"/>
              <a:headEnd/>
              <a:tailEnd/>
            </a:ln>
            <a:extLst>
              <a:ext uri="{909E8E84-426E-40DD-AFC4-6F175D3DCCD1}">
                <a14:hiddenFill>
                  <a:solidFill>
                    <a:srgbClr val="FFFFFF" mc:Ignorable="a14" a14:legacySpreadsheetColorIndex="65"/>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3505200</xdr:colOff>
          <xdr:row>142</xdr:row>
          <xdr:rowOff>847725</xdr:rowOff>
        </xdr:from>
        <xdr:to>
          <xdr:col>27</xdr:col>
          <xdr:colOff>0</xdr:colOff>
          <xdr:row>143</xdr:row>
          <xdr:rowOff>0</xdr:rowOff>
        </xdr:to>
        <xdr:sp macro="" textlink="">
          <xdr:nvSpPr>
            <xdr:cNvPr id="9249" name="Object 33" hidden="1">
              <a:extLst>
                <a:ext uri="{63B3BB69-23CF-44E3-9099-C40C66FF867C}">
                  <a14:compatExt spid="_x0000_s92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2543175</xdr:colOff>
          <xdr:row>142</xdr:row>
          <xdr:rowOff>828675</xdr:rowOff>
        </xdr:from>
        <xdr:to>
          <xdr:col>26</xdr:col>
          <xdr:colOff>3457575</xdr:colOff>
          <xdr:row>142</xdr:row>
          <xdr:rowOff>1514475</xdr:rowOff>
        </xdr:to>
        <xdr:sp macro="" textlink="">
          <xdr:nvSpPr>
            <xdr:cNvPr id="9250" name="Object 34" hidden="1">
              <a:extLst>
                <a:ext uri="{63B3BB69-23CF-44E3-9099-C40C66FF867C}">
                  <a14:compatExt spid="_x0000_s92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1600200</xdr:colOff>
          <xdr:row>142</xdr:row>
          <xdr:rowOff>838200</xdr:rowOff>
        </xdr:from>
        <xdr:to>
          <xdr:col>26</xdr:col>
          <xdr:colOff>2514600</xdr:colOff>
          <xdr:row>142</xdr:row>
          <xdr:rowOff>1524000</xdr:rowOff>
        </xdr:to>
        <xdr:sp macro="" textlink="">
          <xdr:nvSpPr>
            <xdr:cNvPr id="9251" name="Object 35" hidden="1">
              <a:extLst>
                <a:ext uri="{63B3BB69-23CF-44E3-9099-C40C66FF867C}">
                  <a14:compatExt spid="_x0000_s925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0</xdr:colOff>
          <xdr:row>177</xdr:row>
          <xdr:rowOff>0</xdr:rowOff>
        </xdr:from>
        <xdr:to>
          <xdr:col>21</xdr:col>
          <xdr:colOff>914400</xdr:colOff>
          <xdr:row>177</xdr:row>
          <xdr:rowOff>685800</xdr:rowOff>
        </xdr:to>
        <xdr:sp macro="" textlink="">
          <xdr:nvSpPr>
            <xdr:cNvPr id="9252" name="Object 36" hidden="1">
              <a:extLst>
                <a:ext uri="{63B3BB69-23CF-44E3-9099-C40C66FF867C}">
                  <a14:compatExt spid="_x0000_s92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3600450</xdr:colOff>
          <xdr:row>177</xdr:row>
          <xdr:rowOff>3495675</xdr:rowOff>
        </xdr:from>
        <xdr:to>
          <xdr:col>26</xdr:col>
          <xdr:colOff>4257675</xdr:colOff>
          <xdr:row>177</xdr:row>
          <xdr:rowOff>3905250</xdr:rowOff>
        </xdr:to>
        <xdr:sp macro="" textlink="">
          <xdr:nvSpPr>
            <xdr:cNvPr id="9253" name="Object 37" hidden="1">
              <a:extLst>
                <a:ext uri="{63B3BB69-23CF-44E3-9099-C40C66FF867C}">
                  <a14:compatExt spid="_x0000_s92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2381250</xdr:colOff>
          <xdr:row>169</xdr:row>
          <xdr:rowOff>4362450</xdr:rowOff>
        </xdr:from>
        <xdr:to>
          <xdr:col>25</xdr:col>
          <xdr:colOff>3248025</xdr:colOff>
          <xdr:row>169</xdr:row>
          <xdr:rowOff>5010150</xdr:rowOff>
        </xdr:to>
        <xdr:sp macro="" textlink="">
          <xdr:nvSpPr>
            <xdr:cNvPr id="9254" name="Object 38" hidden="1">
              <a:extLst>
                <a:ext uri="{63B3BB69-23CF-44E3-9099-C40C66FF867C}">
                  <a14:compatExt spid="_x0000_s92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0</xdr:colOff>
          <xdr:row>169</xdr:row>
          <xdr:rowOff>0</xdr:rowOff>
        </xdr:from>
        <xdr:to>
          <xdr:col>26</xdr:col>
          <xdr:colOff>561975</xdr:colOff>
          <xdr:row>169</xdr:row>
          <xdr:rowOff>419100</xdr:rowOff>
        </xdr:to>
        <xdr:sp macro="" textlink="">
          <xdr:nvSpPr>
            <xdr:cNvPr id="9255" name="Object 39" hidden="1">
              <a:extLst>
                <a:ext uri="{63B3BB69-23CF-44E3-9099-C40C66FF867C}">
                  <a14:compatExt spid="_x0000_s92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2705100</xdr:colOff>
          <xdr:row>84</xdr:row>
          <xdr:rowOff>942975</xdr:rowOff>
        </xdr:from>
        <xdr:to>
          <xdr:col>25</xdr:col>
          <xdr:colOff>3305175</xdr:colOff>
          <xdr:row>84</xdr:row>
          <xdr:rowOff>1390650</xdr:rowOff>
        </xdr:to>
        <xdr:sp macro="" textlink="">
          <xdr:nvSpPr>
            <xdr:cNvPr id="9256" name="Object 40" hidden="1">
              <a:extLst>
                <a:ext uri="{63B3BB69-23CF-44E3-9099-C40C66FF867C}">
                  <a14:compatExt spid="_x0000_s92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66675</xdr:colOff>
          <xdr:row>84</xdr:row>
          <xdr:rowOff>57150</xdr:rowOff>
        </xdr:from>
        <xdr:to>
          <xdr:col>26</xdr:col>
          <xdr:colOff>476250</xdr:colOff>
          <xdr:row>84</xdr:row>
          <xdr:rowOff>361950</xdr:rowOff>
        </xdr:to>
        <xdr:sp macro="" textlink="">
          <xdr:nvSpPr>
            <xdr:cNvPr id="9257" name="Object 41" hidden="1">
              <a:extLst>
                <a:ext uri="{63B3BB69-23CF-44E3-9099-C40C66FF867C}">
                  <a14:compatExt spid="_x0000_s92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2400300</xdr:colOff>
          <xdr:row>80</xdr:row>
          <xdr:rowOff>704850</xdr:rowOff>
        </xdr:from>
        <xdr:to>
          <xdr:col>25</xdr:col>
          <xdr:colOff>2905125</xdr:colOff>
          <xdr:row>80</xdr:row>
          <xdr:rowOff>1085850</xdr:rowOff>
        </xdr:to>
        <xdr:sp macro="" textlink="">
          <xdr:nvSpPr>
            <xdr:cNvPr id="9258" name="Object 42" hidden="1">
              <a:extLst>
                <a:ext uri="{63B3BB69-23CF-44E3-9099-C40C66FF867C}">
                  <a14:compatExt spid="_x0000_s92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25</xdr:col>
          <xdr:colOff>2571750</xdr:colOff>
          <xdr:row>80</xdr:row>
          <xdr:rowOff>1104900</xdr:rowOff>
        </xdr:from>
        <xdr:to>
          <xdr:col>25</xdr:col>
          <xdr:colOff>3181350</xdr:colOff>
          <xdr:row>80</xdr:row>
          <xdr:rowOff>1495425</xdr:rowOff>
        </xdr:to>
        <xdr:sp macro="" textlink="">
          <xdr:nvSpPr>
            <xdr:cNvPr id="9259" name="Object 43" hidden="1">
              <a:extLst>
                <a:ext uri="{63B3BB69-23CF-44E3-9099-C40C66FF867C}">
                  <a14:compatExt spid="_x0000_s925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2343150</xdr:colOff>
          <xdr:row>80</xdr:row>
          <xdr:rowOff>771525</xdr:rowOff>
        </xdr:from>
        <xdr:to>
          <xdr:col>26</xdr:col>
          <xdr:colOff>2781300</xdr:colOff>
          <xdr:row>80</xdr:row>
          <xdr:rowOff>1104900</xdr:rowOff>
        </xdr:to>
        <xdr:sp macro="" textlink="">
          <xdr:nvSpPr>
            <xdr:cNvPr id="9260" name="Object 44" hidden="1">
              <a:extLst>
                <a:ext uri="{63B3BB69-23CF-44E3-9099-C40C66FF867C}">
                  <a14:compatExt spid="_x0000_s92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3019425</xdr:colOff>
          <xdr:row>80</xdr:row>
          <xdr:rowOff>781050</xdr:rowOff>
        </xdr:from>
        <xdr:to>
          <xdr:col>26</xdr:col>
          <xdr:colOff>3448050</xdr:colOff>
          <xdr:row>80</xdr:row>
          <xdr:rowOff>1104900</xdr:rowOff>
        </xdr:to>
        <xdr:sp macro="" textlink="">
          <xdr:nvSpPr>
            <xdr:cNvPr id="9261" name="Object 45" hidden="1">
              <a:extLst>
                <a:ext uri="{63B3BB69-23CF-44E3-9099-C40C66FF867C}">
                  <a14:compatExt spid="_x0000_s92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3467100</xdr:colOff>
          <xdr:row>80</xdr:row>
          <xdr:rowOff>800100</xdr:rowOff>
        </xdr:from>
        <xdr:to>
          <xdr:col>26</xdr:col>
          <xdr:colOff>3905250</xdr:colOff>
          <xdr:row>81</xdr:row>
          <xdr:rowOff>19050</xdr:rowOff>
        </xdr:to>
        <xdr:sp macro="" textlink="">
          <xdr:nvSpPr>
            <xdr:cNvPr id="9262" name="Object 46" hidden="1">
              <a:extLst>
                <a:ext uri="{63B3BB69-23CF-44E3-9099-C40C66FF867C}">
                  <a14:compatExt spid="_x0000_s92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3990975</xdr:colOff>
          <xdr:row>80</xdr:row>
          <xdr:rowOff>781050</xdr:rowOff>
        </xdr:from>
        <xdr:to>
          <xdr:col>27</xdr:col>
          <xdr:colOff>28575</xdr:colOff>
          <xdr:row>81</xdr:row>
          <xdr:rowOff>9525</xdr:rowOff>
        </xdr:to>
        <xdr:sp macro="" textlink="">
          <xdr:nvSpPr>
            <xdr:cNvPr id="9263" name="Object 47" hidden="1">
              <a:extLst>
                <a:ext uri="{63B3BB69-23CF-44E3-9099-C40C66FF867C}">
                  <a14:compatExt spid="_x0000_s92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2657475</xdr:colOff>
          <xdr:row>75</xdr:row>
          <xdr:rowOff>800100</xdr:rowOff>
        </xdr:from>
        <xdr:to>
          <xdr:col>25</xdr:col>
          <xdr:colOff>3114675</xdr:colOff>
          <xdr:row>76</xdr:row>
          <xdr:rowOff>161925</xdr:rowOff>
        </xdr:to>
        <xdr:sp macro="" textlink="">
          <xdr:nvSpPr>
            <xdr:cNvPr id="9264" name="Object 48" hidden="1">
              <a:extLst>
                <a:ext uri="{63B3BB69-23CF-44E3-9099-C40C66FF867C}">
                  <a14:compatExt spid="_x0000_s92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2581275</xdr:colOff>
          <xdr:row>75</xdr:row>
          <xdr:rowOff>800100</xdr:rowOff>
        </xdr:from>
        <xdr:to>
          <xdr:col>26</xdr:col>
          <xdr:colOff>3038475</xdr:colOff>
          <xdr:row>76</xdr:row>
          <xdr:rowOff>161925</xdr:rowOff>
        </xdr:to>
        <xdr:sp macro="" textlink="">
          <xdr:nvSpPr>
            <xdr:cNvPr id="9265" name="Object 49" hidden="1">
              <a:extLst>
                <a:ext uri="{63B3BB69-23CF-44E3-9099-C40C66FF867C}">
                  <a14:compatExt spid="_x0000_s92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3914775</xdr:colOff>
          <xdr:row>79</xdr:row>
          <xdr:rowOff>914400</xdr:rowOff>
        </xdr:from>
        <xdr:to>
          <xdr:col>26</xdr:col>
          <xdr:colOff>4391025</xdr:colOff>
          <xdr:row>79</xdr:row>
          <xdr:rowOff>1276350</xdr:rowOff>
        </xdr:to>
        <xdr:sp macro="" textlink="">
          <xdr:nvSpPr>
            <xdr:cNvPr id="9267" name="Object 51" hidden="1">
              <a:extLst>
                <a:ext uri="{63B3BB69-23CF-44E3-9099-C40C66FF867C}">
                  <a14:compatExt spid="_x0000_s92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8</xdr:col>
      <xdr:colOff>142876</xdr:colOff>
      <xdr:row>93</xdr:row>
      <xdr:rowOff>0</xdr:rowOff>
    </xdr:from>
    <xdr:to>
      <xdr:col>9</xdr:col>
      <xdr:colOff>85345</xdr:colOff>
      <xdr:row>93</xdr:row>
      <xdr:rowOff>0</xdr:rowOff>
    </xdr:to>
    <xdr:pic>
      <xdr:nvPicPr>
        <xdr:cNvPr id="2" name="Imagen 1"/>
        <xdr:cNvPicPr>
          <a:picLocks noChangeAspect="1"/>
        </xdr:cNvPicPr>
      </xdr:nvPicPr>
      <xdr:blipFill>
        <a:blip xmlns:r="http://schemas.openxmlformats.org/officeDocument/2006/relationships" r:embed="rId1"/>
        <a:stretch>
          <a:fillRect/>
        </a:stretch>
      </xdr:blipFill>
      <xdr:spPr>
        <a:xfrm>
          <a:off x="10429876" y="86067900"/>
          <a:ext cx="1466469" cy="0"/>
        </a:xfrm>
        <a:prstGeom prst="rect">
          <a:avLst/>
        </a:prstGeom>
      </xdr:spPr>
    </xdr:pic>
    <xdr:clientData/>
  </xdr:twoCellAnchor>
  <xdr:twoCellAnchor editAs="oneCell">
    <xdr:from>
      <xdr:col>8</xdr:col>
      <xdr:colOff>142876</xdr:colOff>
      <xdr:row>93</xdr:row>
      <xdr:rowOff>0</xdr:rowOff>
    </xdr:from>
    <xdr:to>
      <xdr:col>8</xdr:col>
      <xdr:colOff>847345</xdr:colOff>
      <xdr:row>93</xdr:row>
      <xdr:rowOff>0</xdr:rowOff>
    </xdr:to>
    <xdr:pic>
      <xdr:nvPicPr>
        <xdr:cNvPr id="3" name="Imagen 1"/>
        <xdr:cNvPicPr>
          <a:picLocks noChangeAspect="1"/>
        </xdr:cNvPicPr>
      </xdr:nvPicPr>
      <xdr:blipFill>
        <a:blip xmlns:r="http://schemas.openxmlformats.org/officeDocument/2006/relationships" r:embed="rId1"/>
        <a:stretch>
          <a:fillRect/>
        </a:stretch>
      </xdr:blipFill>
      <xdr:spPr>
        <a:xfrm>
          <a:off x="10429876" y="86067900"/>
          <a:ext cx="704469" cy="0"/>
        </a:xfrm>
        <a:prstGeom prst="rect">
          <a:avLst/>
        </a:prstGeom>
      </xdr:spPr>
    </xdr:pic>
    <xdr:clientData/>
  </xdr:twoCellAnchor>
  <xdr:twoCellAnchor editAs="oneCell">
    <xdr:from>
      <xdr:col>25</xdr:col>
      <xdr:colOff>3152776</xdr:colOff>
      <xdr:row>79</xdr:row>
      <xdr:rowOff>1344083</xdr:rowOff>
    </xdr:from>
    <xdr:to>
      <xdr:col>25</xdr:col>
      <xdr:colOff>3581401</xdr:colOff>
      <xdr:row>80</xdr:row>
      <xdr:rowOff>6352</xdr:rowOff>
    </xdr:to>
    <xdr:pic>
      <xdr:nvPicPr>
        <xdr:cNvPr id="4" name="Picture 50"/>
        <xdr:cNvPicPr>
          <a:picLocks noChangeAspect="1" noChangeArrowheads="1"/>
        </xdr:cNvPicPr>
      </xdr:nvPicPr>
      <xdr:blipFill>
        <a:blip xmlns:r="http://schemas.openxmlformats.org/officeDocument/2006/relationships" r:embed="rId2" cstate="print"/>
        <a:srcRect/>
        <a:stretch>
          <a:fillRect/>
        </a:stretch>
      </xdr:blipFill>
      <xdr:spPr bwMode="auto">
        <a:xfrm>
          <a:off x="35528251" y="68752508"/>
          <a:ext cx="428625" cy="291044"/>
        </a:xfrm>
        <a:prstGeom prst="rect">
          <a:avLst/>
        </a:prstGeom>
        <a:solidFill>
          <a:srgbClr val="FFFFFF"/>
        </a:solidFill>
        <a:ln w="9525">
          <a:solidFill>
            <a:srgbClr val="000000"/>
          </a:solid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26</xdr:col>
          <xdr:colOff>2219325</xdr:colOff>
          <xdr:row>158</xdr:row>
          <xdr:rowOff>295275</xdr:rowOff>
        </xdr:from>
        <xdr:to>
          <xdr:col>26</xdr:col>
          <xdr:colOff>2962275</xdr:colOff>
          <xdr:row>158</xdr:row>
          <xdr:rowOff>857250</xdr:rowOff>
        </xdr:to>
        <xdr:sp macro="" textlink="">
          <xdr:nvSpPr>
            <xdr:cNvPr id="22529" name="Object 1" hidden="1">
              <a:extLst>
                <a:ext uri="{63B3BB69-23CF-44E3-9099-C40C66FF867C}">
                  <a14:compatExt spid="_x0000_s22529"/>
                </a:ext>
              </a:extLst>
            </xdr:cNvPr>
            <xdr:cNvSpPr/>
          </xdr:nvSpPr>
          <xdr:spPr bwMode="auto">
            <a:xfrm>
              <a:off x="0" y="0"/>
              <a:ext cx="0" cy="0"/>
            </a:xfrm>
            <a:prstGeom prst="rect">
              <a:avLst/>
            </a:prstGeom>
            <a:noFill/>
            <a:ln w="9525">
              <a:solidFill>
                <a:srgbClr val="000000" mc:Ignorable="a14" a14:legacySpreadsheetColorIndex="64"/>
              </a:solidFill>
              <a:miter lim="800000"/>
              <a:headEnd/>
              <a:tailEnd/>
            </a:ln>
            <a:extLst>
              <a:ext uri="{909E8E84-426E-40DD-AFC4-6F175D3DCCD1}">
                <a14:hiddenFill>
                  <a:solidFill>
                    <a:srgbClr val="FFFFFF" mc:Ignorable="a14" a14:legacySpreadsheetColorIndex="65"/>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3505200</xdr:colOff>
          <xdr:row>142</xdr:row>
          <xdr:rowOff>847725</xdr:rowOff>
        </xdr:from>
        <xdr:to>
          <xdr:col>27</xdr:col>
          <xdr:colOff>0</xdr:colOff>
          <xdr:row>143</xdr:row>
          <xdr:rowOff>0</xdr:rowOff>
        </xdr:to>
        <xdr:sp macro="" textlink="">
          <xdr:nvSpPr>
            <xdr:cNvPr id="22530" name="Object 2" hidden="1">
              <a:extLst>
                <a:ext uri="{63B3BB69-23CF-44E3-9099-C40C66FF867C}">
                  <a14:compatExt spid="_x0000_s225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2543175</xdr:colOff>
          <xdr:row>142</xdr:row>
          <xdr:rowOff>828675</xdr:rowOff>
        </xdr:from>
        <xdr:to>
          <xdr:col>26</xdr:col>
          <xdr:colOff>3457575</xdr:colOff>
          <xdr:row>142</xdr:row>
          <xdr:rowOff>1514475</xdr:rowOff>
        </xdr:to>
        <xdr:sp macro="" textlink="">
          <xdr:nvSpPr>
            <xdr:cNvPr id="22531" name="Object 3" hidden="1">
              <a:extLst>
                <a:ext uri="{63B3BB69-23CF-44E3-9099-C40C66FF867C}">
                  <a14:compatExt spid="_x0000_s225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1600200</xdr:colOff>
          <xdr:row>142</xdr:row>
          <xdr:rowOff>838200</xdr:rowOff>
        </xdr:from>
        <xdr:to>
          <xdr:col>26</xdr:col>
          <xdr:colOff>2514600</xdr:colOff>
          <xdr:row>142</xdr:row>
          <xdr:rowOff>1524000</xdr:rowOff>
        </xdr:to>
        <xdr:sp macro="" textlink="">
          <xdr:nvSpPr>
            <xdr:cNvPr id="22532" name="Object 4" hidden="1">
              <a:extLst>
                <a:ext uri="{63B3BB69-23CF-44E3-9099-C40C66FF867C}">
                  <a14:compatExt spid="_x0000_s2253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0</xdr:colOff>
          <xdr:row>177</xdr:row>
          <xdr:rowOff>0</xdr:rowOff>
        </xdr:from>
        <xdr:to>
          <xdr:col>21</xdr:col>
          <xdr:colOff>914400</xdr:colOff>
          <xdr:row>177</xdr:row>
          <xdr:rowOff>685800</xdr:rowOff>
        </xdr:to>
        <xdr:sp macro="" textlink="">
          <xdr:nvSpPr>
            <xdr:cNvPr id="22533" name="Object 5" hidden="1">
              <a:extLst>
                <a:ext uri="{63B3BB69-23CF-44E3-9099-C40C66FF867C}">
                  <a14:compatExt spid="_x0000_s2253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3600450</xdr:colOff>
          <xdr:row>177</xdr:row>
          <xdr:rowOff>3495675</xdr:rowOff>
        </xdr:from>
        <xdr:to>
          <xdr:col>26</xdr:col>
          <xdr:colOff>4257675</xdr:colOff>
          <xdr:row>177</xdr:row>
          <xdr:rowOff>3905250</xdr:rowOff>
        </xdr:to>
        <xdr:sp macro="" textlink="">
          <xdr:nvSpPr>
            <xdr:cNvPr id="22534" name="Object 6" hidden="1">
              <a:extLst>
                <a:ext uri="{63B3BB69-23CF-44E3-9099-C40C66FF867C}">
                  <a14:compatExt spid="_x0000_s2253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2381250</xdr:colOff>
          <xdr:row>169</xdr:row>
          <xdr:rowOff>4362450</xdr:rowOff>
        </xdr:from>
        <xdr:to>
          <xdr:col>25</xdr:col>
          <xdr:colOff>3248025</xdr:colOff>
          <xdr:row>169</xdr:row>
          <xdr:rowOff>5010150</xdr:rowOff>
        </xdr:to>
        <xdr:sp macro="" textlink="">
          <xdr:nvSpPr>
            <xdr:cNvPr id="22535" name="Object 7" hidden="1">
              <a:extLst>
                <a:ext uri="{63B3BB69-23CF-44E3-9099-C40C66FF867C}">
                  <a14:compatExt spid="_x0000_s225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0</xdr:colOff>
          <xdr:row>169</xdr:row>
          <xdr:rowOff>0</xdr:rowOff>
        </xdr:from>
        <xdr:to>
          <xdr:col>26</xdr:col>
          <xdr:colOff>561975</xdr:colOff>
          <xdr:row>169</xdr:row>
          <xdr:rowOff>419100</xdr:rowOff>
        </xdr:to>
        <xdr:sp macro="" textlink="">
          <xdr:nvSpPr>
            <xdr:cNvPr id="22536" name="Object 8" hidden="1">
              <a:extLst>
                <a:ext uri="{63B3BB69-23CF-44E3-9099-C40C66FF867C}">
                  <a14:compatExt spid="_x0000_s2253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2705100</xdr:colOff>
          <xdr:row>84</xdr:row>
          <xdr:rowOff>942975</xdr:rowOff>
        </xdr:from>
        <xdr:to>
          <xdr:col>25</xdr:col>
          <xdr:colOff>3305175</xdr:colOff>
          <xdr:row>84</xdr:row>
          <xdr:rowOff>1390650</xdr:rowOff>
        </xdr:to>
        <xdr:sp macro="" textlink="">
          <xdr:nvSpPr>
            <xdr:cNvPr id="22537" name="Object 9" hidden="1">
              <a:extLst>
                <a:ext uri="{63B3BB69-23CF-44E3-9099-C40C66FF867C}">
                  <a14:compatExt spid="_x0000_s225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66675</xdr:colOff>
          <xdr:row>84</xdr:row>
          <xdr:rowOff>57150</xdr:rowOff>
        </xdr:from>
        <xdr:to>
          <xdr:col>26</xdr:col>
          <xdr:colOff>476250</xdr:colOff>
          <xdr:row>84</xdr:row>
          <xdr:rowOff>361950</xdr:rowOff>
        </xdr:to>
        <xdr:sp macro="" textlink="">
          <xdr:nvSpPr>
            <xdr:cNvPr id="22538" name="Object 10" hidden="1">
              <a:extLst>
                <a:ext uri="{63B3BB69-23CF-44E3-9099-C40C66FF867C}">
                  <a14:compatExt spid="_x0000_s225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2400300</xdr:colOff>
          <xdr:row>80</xdr:row>
          <xdr:rowOff>704850</xdr:rowOff>
        </xdr:from>
        <xdr:to>
          <xdr:col>25</xdr:col>
          <xdr:colOff>2914650</xdr:colOff>
          <xdr:row>80</xdr:row>
          <xdr:rowOff>1085850</xdr:rowOff>
        </xdr:to>
        <xdr:sp macro="" textlink="">
          <xdr:nvSpPr>
            <xdr:cNvPr id="22539" name="Object 11" hidden="1">
              <a:extLst>
                <a:ext uri="{63B3BB69-23CF-44E3-9099-C40C66FF867C}">
                  <a14:compatExt spid="_x0000_s225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25</xdr:col>
          <xdr:colOff>2571750</xdr:colOff>
          <xdr:row>80</xdr:row>
          <xdr:rowOff>1104900</xdr:rowOff>
        </xdr:from>
        <xdr:to>
          <xdr:col>25</xdr:col>
          <xdr:colOff>3181350</xdr:colOff>
          <xdr:row>80</xdr:row>
          <xdr:rowOff>1495425</xdr:rowOff>
        </xdr:to>
        <xdr:sp macro="" textlink="">
          <xdr:nvSpPr>
            <xdr:cNvPr id="22540" name="Object 12" hidden="1">
              <a:extLst>
                <a:ext uri="{63B3BB69-23CF-44E3-9099-C40C66FF867C}">
                  <a14:compatExt spid="_x0000_s2254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2343150</xdr:colOff>
          <xdr:row>80</xdr:row>
          <xdr:rowOff>771525</xdr:rowOff>
        </xdr:from>
        <xdr:to>
          <xdr:col>26</xdr:col>
          <xdr:colOff>2781300</xdr:colOff>
          <xdr:row>80</xdr:row>
          <xdr:rowOff>1104900</xdr:rowOff>
        </xdr:to>
        <xdr:sp macro="" textlink="">
          <xdr:nvSpPr>
            <xdr:cNvPr id="22541" name="Object 13" hidden="1">
              <a:extLst>
                <a:ext uri="{63B3BB69-23CF-44E3-9099-C40C66FF867C}">
                  <a14:compatExt spid="_x0000_s225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3019425</xdr:colOff>
          <xdr:row>80</xdr:row>
          <xdr:rowOff>781050</xdr:rowOff>
        </xdr:from>
        <xdr:to>
          <xdr:col>26</xdr:col>
          <xdr:colOff>3448050</xdr:colOff>
          <xdr:row>80</xdr:row>
          <xdr:rowOff>1104900</xdr:rowOff>
        </xdr:to>
        <xdr:sp macro="" textlink="">
          <xdr:nvSpPr>
            <xdr:cNvPr id="22542" name="Object 14" hidden="1">
              <a:extLst>
                <a:ext uri="{63B3BB69-23CF-44E3-9099-C40C66FF867C}">
                  <a14:compatExt spid="_x0000_s225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3467100</xdr:colOff>
          <xdr:row>80</xdr:row>
          <xdr:rowOff>800100</xdr:rowOff>
        </xdr:from>
        <xdr:to>
          <xdr:col>26</xdr:col>
          <xdr:colOff>3905250</xdr:colOff>
          <xdr:row>81</xdr:row>
          <xdr:rowOff>19050</xdr:rowOff>
        </xdr:to>
        <xdr:sp macro="" textlink="">
          <xdr:nvSpPr>
            <xdr:cNvPr id="22543" name="Object 15" hidden="1">
              <a:extLst>
                <a:ext uri="{63B3BB69-23CF-44E3-9099-C40C66FF867C}">
                  <a14:compatExt spid="_x0000_s225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3990975</xdr:colOff>
          <xdr:row>80</xdr:row>
          <xdr:rowOff>781050</xdr:rowOff>
        </xdr:from>
        <xdr:to>
          <xdr:col>27</xdr:col>
          <xdr:colOff>28575</xdr:colOff>
          <xdr:row>81</xdr:row>
          <xdr:rowOff>9525</xdr:rowOff>
        </xdr:to>
        <xdr:sp macro="" textlink="">
          <xdr:nvSpPr>
            <xdr:cNvPr id="22544" name="Object 16" hidden="1">
              <a:extLst>
                <a:ext uri="{63B3BB69-23CF-44E3-9099-C40C66FF867C}">
                  <a14:compatExt spid="_x0000_s225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2657475</xdr:colOff>
          <xdr:row>75</xdr:row>
          <xdr:rowOff>800100</xdr:rowOff>
        </xdr:from>
        <xdr:to>
          <xdr:col>25</xdr:col>
          <xdr:colOff>3114675</xdr:colOff>
          <xdr:row>76</xdr:row>
          <xdr:rowOff>161925</xdr:rowOff>
        </xdr:to>
        <xdr:sp macro="" textlink="">
          <xdr:nvSpPr>
            <xdr:cNvPr id="22545" name="Object 17" hidden="1">
              <a:extLst>
                <a:ext uri="{63B3BB69-23CF-44E3-9099-C40C66FF867C}">
                  <a14:compatExt spid="_x0000_s225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2581275</xdr:colOff>
          <xdr:row>75</xdr:row>
          <xdr:rowOff>800100</xdr:rowOff>
        </xdr:from>
        <xdr:to>
          <xdr:col>26</xdr:col>
          <xdr:colOff>3038475</xdr:colOff>
          <xdr:row>76</xdr:row>
          <xdr:rowOff>161925</xdr:rowOff>
        </xdr:to>
        <xdr:sp macro="" textlink="">
          <xdr:nvSpPr>
            <xdr:cNvPr id="22546" name="Object 18" hidden="1">
              <a:extLst>
                <a:ext uri="{63B3BB69-23CF-44E3-9099-C40C66FF867C}">
                  <a14:compatExt spid="_x0000_s225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3914775</xdr:colOff>
          <xdr:row>79</xdr:row>
          <xdr:rowOff>914400</xdr:rowOff>
        </xdr:from>
        <xdr:to>
          <xdr:col>26</xdr:col>
          <xdr:colOff>4391025</xdr:colOff>
          <xdr:row>79</xdr:row>
          <xdr:rowOff>1276350</xdr:rowOff>
        </xdr:to>
        <xdr:sp macro="" textlink="">
          <xdr:nvSpPr>
            <xdr:cNvPr id="22547" name="Object 19" hidden="1">
              <a:extLst>
                <a:ext uri="{63B3BB69-23CF-44E3-9099-C40C66FF867C}">
                  <a14:compatExt spid="_x0000_s225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7</xdr:col>
      <xdr:colOff>142876</xdr:colOff>
      <xdr:row>28</xdr:row>
      <xdr:rowOff>0</xdr:rowOff>
    </xdr:from>
    <xdr:to>
      <xdr:col>7</xdr:col>
      <xdr:colOff>1705357</xdr:colOff>
      <xdr:row>28</xdr:row>
      <xdr:rowOff>145</xdr:rowOff>
    </xdr:to>
    <xdr:pic>
      <xdr:nvPicPr>
        <xdr:cNvPr id="2" name="Imagen 1"/>
        <xdr:cNvPicPr>
          <a:picLocks noChangeAspect="1"/>
        </xdr:cNvPicPr>
      </xdr:nvPicPr>
      <xdr:blipFill>
        <a:blip xmlns:r="http://schemas.openxmlformats.org/officeDocument/2006/relationships" r:embed="rId1"/>
        <a:stretch>
          <a:fillRect/>
        </a:stretch>
      </xdr:blipFill>
      <xdr:spPr>
        <a:xfrm>
          <a:off x="11182351" y="24679275"/>
          <a:ext cx="1381125" cy="145"/>
        </a:xfrm>
        <a:prstGeom prst="rect">
          <a:avLst/>
        </a:prstGeom>
      </xdr:spPr>
    </xdr:pic>
    <xdr:clientData/>
  </xdr:twoCellAnchor>
  <xdr:twoCellAnchor editAs="oneCell">
    <xdr:from>
      <xdr:col>7</xdr:col>
      <xdr:colOff>142876</xdr:colOff>
      <xdr:row>28</xdr:row>
      <xdr:rowOff>0</xdr:rowOff>
    </xdr:from>
    <xdr:to>
      <xdr:col>7</xdr:col>
      <xdr:colOff>943357</xdr:colOff>
      <xdr:row>28</xdr:row>
      <xdr:rowOff>145</xdr:rowOff>
    </xdr:to>
    <xdr:pic>
      <xdr:nvPicPr>
        <xdr:cNvPr id="3" name="Imagen 1"/>
        <xdr:cNvPicPr>
          <a:picLocks noChangeAspect="1"/>
        </xdr:cNvPicPr>
      </xdr:nvPicPr>
      <xdr:blipFill>
        <a:blip xmlns:r="http://schemas.openxmlformats.org/officeDocument/2006/relationships" r:embed="rId1"/>
        <a:stretch>
          <a:fillRect/>
        </a:stretch>
      </xdr:blipFill>
      <xdr:spPr>
        <a:xfrm>
          <a:off x="11182351" y="24679275"/>
          <a:ext cx="619125" cy="14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18</xdr:col>
          <xdr:colOff>0</xdr:colOff>
          <xdr:row>168</xdr:row>
          <xdr:rowOff>4362450</xdr:rowOff>
        </xdr:from>
        <xdr:to>
          <xdr:col>18</xdr:col>
          <xdr:colOff>866775</xdr:colOff>
          <xdr:row>168</xdr:row>
          <xdr:rowOff>5010150</xdr:rowOff>
        </xdr:to>
        <xdr:sp macro="" textlink="">
          <xdr:nvSpPr>
            <xdr:cNvPr id="25607" name="Object 7" hidden="1">
              <a:extLst>
                <a:ext uri="{63B3BB69-23CF-44E3-9099-C40C66FF867C}">
                  <a14:compatExt spid="_x0000_s2560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18</xdr:col>
          <xdr:colOff>0</xdr:colOff>
          <xdr:row>79</xdr:row>
          <xdr:rowOff>1104900</xdr:rowOff>
        </xdr:from>
        <xdr:to>
          <xdr:col>18</xdr:col>
          <xdr:colOff>0</xdr:colOff>
          <xdr:row>79</xdr:row>
          <xdr:rowOff>1495425</xdr:rowOff>
        </xdr:to>
        <xdr:sp macro="" textlink="">
          <xdr:nvSpPr>
            <xdr:cNvPr id="25612" name="Object 12" hidden="1">
              <a:extLst>
                <a:ext uri="{63B3BB69-23CF-44E3-9099-C40C66FF867C}">
                  <a14:compatExt spid="_x0000_s2561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55</xdr:col>
          <xdr:colOff>0</xdr:colOff>
          <xdr:row>168</xdr:row>
          <xdr:rowOff>4362450</xdr:rowOff>
        </xdr:from>
        <xdr:to>
          <xdr:col>56</xdr:col>
          <xdr:colOff>104775</xdr:colOff>
          <xdr:row>168</xdr:row>
          <xdr:rowOff>5010150</xdr:rowOff>
        </xdr:to>
        <xdr:sp macro="" textlink="">
          <xdr:nvSpPr>
            <xdr:cNvPr id="25636" name="Object 36" hidden="1">
              <a:extLst>
                <a:ext uri="{63B3BB69-23CF-44E3-9099-C40C66FF867C}">
                  <a14:compatExt spid="_x0000_s2563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19050</xdr:colOff>
          <xdr:row>169</xdr:row>
          <xdr:rowOff>2009775</xdr:rowOff>
        </xdr:from>
        <xdr:to>
          <xdr:col>18</xdr:col>
          <xdr:colOff>885825</xdr:colOff>
          <xdr:row>169</xdr:row>
          <xdr:rowOff>2657475</xdr:rowOff>
        </xdr:to>
        <xdr:sp macro="" textlink="">
          <xdr:nvSpPr>
            <xdr:cNvPr id="25637" name="Object 37" hidden="1">
              <a:extLst>
                <a:ext uri="{63B3BB69-23CF-44E3-9099-C40C66FF867C}">
                  <a14:compatExt spid="_x0000_s256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58</xdr:col>
          <xdr:colOff>781050</xdr:colOff>
          <xdr:row>80</xdr:row>
          <xdr:rowOff>647700</xdr:rowOff>
        </xdr:from>
        <xdr:to>
          <xdr:col>59</xdr:col>
          <xdr:colOff>200026</xdr:colOff>
          <xdr:row>81</xdr:row>
          <xdr:rowOff>123824</xdr:rowOff>
        </xdr:to>
        <xdr:sp macro="" textlink="">
          <xdr:nvSpPr>
            <xdr:cNvPr id="25638" name="Object 38" hidden="1">
              <a:extLst>
                <a:ext uri="{63B3BB69-23CF-44E3-9099-C40C66FF867C}">
                  <a14:compatExt spid="_x0000_s256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58</xdr:col>
          <xdr:colOff>1047750</xdr:colOff>
          <xdr:row>80</xdr:row>
          <xdr:rowOff>495300</xdr:rowOff>
        </xdr:from>
        <xdr:to>
          <xdr:col>59</xdr:col>
          <xdr:colOff>495301</xdr:colOff>
          <xdr:row>80</xdr:row>
          <xdr:rowOff>1085850</xdr:rowOff>
        </xdr:to>
        <xdr:sp macro="" textlink="">
          <xdr:nvSpPr>
            <xdr:cNvPr id="25639" name="Object 39" hidden="1">
              <a:extLst>
                <a:ext uri="{63B3BB69-23CF-44E3-9099-C40C66FF867C}">
                  <a14:compatExt spid="_x0000_s256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58</xdr:col>
          <xdr:colOff>561975</xdr:colOff>
          <xdr:row>80</xdr:row>
          <xdr:rowOff>438150</xdr:rowOff>
        </xdr:from>
        <xdr:to>
          <xdr:col>58</xdr:col>
          <xdr:colOff>1323975</xdr:colOff>
          <xdr:row>80</xdr:row>
          <xdr:rowOff>1028700</xdr:rowOff>
        </xdr:to>
        <xdr:sp macro="" textlink="">
          <xdr:nvSpPr>
            <xdr:cNvPr id="25640" name="Object 40" hidden="1">
              <a:extLst>
                <a:ext uri="{63B3BB69-23CF-44E3-9099-C40C66FF867C}">
                  <a14:compatExt spid="_x0000_s256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1438275</xdr:colOff>
          <xdr:row>83</xdr:row>
          <xdr:rowOff>771525</xdr:rowOff>
        </xdr:from>
        <xdr:to>
          <xdr:col>18</xdr:col>
          <xdr:colOff>2181225</xdr:colOff>
          <xdr:row>83</xdr:row>
          <xdr:rowOff>1333500</xdr:rowOff>
        </xdr:to>
        <xdr:sp macro="" textlink="">
          <xdr:nvSpPr>
            <xdr:cNvPr id="25641" name="Object 41" hidden="1">
              <a:extLst>
                <a:ext uri="{63B3BB69-23CF-44E3-9099-C40C66FF867C}">
                  <a14:compatExt spid="_x0000_s256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1866900</xdr:colOff>
          <xdr:row>85</xdr:row>
          <xdr:rowOff>600075</xdr:rowOff>
        </xdr:from>
        <xdr:to>
          <xdr:col>18</xdr:col>
          <xdr:colOff>2543175</xdr:colOff>
          <xdr:row>85</xdr:row>
          <xdr:rowOff>1104900</xdr:rowOff>
        </xdr:to>
        <xdr:sp macro="" textlink="">
          <xdr:nvSpPr>
            <xdr:cNvPr id="25642" name="Object 42" hidden="1">
              <a:extLst>
                <a:ext uri="{63B3BB69-23CF-44E3-9099-C40C66FF867C}">
                  <a14:compatExt spid="_x0000_s256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3661833</xdr:colOff>
          <xdr:row>106</xdr:row>
          <xdr:rowOff>814917</xdr:rowOff>
        </xdr:from>
        <xdr:to>
          <xdr:col>18</xdr:col>
          <xdr:colOff>4385733</xdr:colOff>
          <xdr:row>107</xdr:row>
          <xdr:rowOff>3176</xdr:rowOff>
        </xdr:to>
        <xdr:sp macro="" textlink="">
          <xdr:nvSpPr>
            <xdr:cNvPr id="25643" name="Object 43" hidden="1">
              <a:extLst>
                <a:ext uri="{63B3BB69-23CF-44E3-9099-C40C66FF867C}">
                  <a14:compatExt spid="_x0000_s256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xml"/><Relationship Id="rId1" Type="http://schemas.openxmlformats.org/officeDocument/2006/relationships/printerSettings" Target="../printerSettings/printerSettings8.bin"/><Relationship Id="rId4" Type="http://schemas.openxmlformats.org/officeDocument/2006/relationships/comments" Target="../comments8.xml"/></Relationships>
</file>

<file path=xl/worksheets/_rels/sheet10.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oleObject" Target="../embeddings/oleObject5.bin"/><Relationship Id="rId18" Type="http://schemas.openxmlformats.org/officeDocument/2006/relationships/image" Target="../media/image8.emf"/><Relationship Id="rId26" Type="http://schemas.openxmlformats.org/officeDocument/2006/relationships/image" Target="../media/image12.emf"/><Relationship Id="rId39" Type="http://schemas.openxmlformats.org/officeDocument/2006/relationships/comments" Target="../comments9.xml"/><Relationship Id="rId3" Type="http://schemas.openxmlformats.org/officeDocument/2006/relationships/vmlDrawing" Target="../drawings/vmlDrawing9.vml"/><Relationship Id="rId21" Type="http://schemas.openxmlformats.org/officeDocument/2006/relationships/oleObject" Target="../embeddings/oleObject8.bin"/><Relationship Id="rId34" Type="http://schemas.openxmlformats.org/officeDocument/2006/relationships/oleObject" Target="../embeddings/oleObject10.bin"/><Relationship Id="rId7" Type="http://schemas.openxmlformats.org/officeDocument/2006/relationships/image" Target="../media/image3.emf"/><Relationship Id="rId12" Type="http://schemas.openxmlformats.org/officeDocument/2006/relationships/image" Target="../media/image5.emf"/><Relationship Id="rId17" Type="http://schemas.openxmlformats.org/officeDocument/2006/relationships/oleObject" Target="../embeddings/oleObject6.bin"/><Relationship Id="rId25" Type="http://schemas.openxmlformats.org/officeDocument/2006/relationships/oleObject" Target="../embeddings/oleObject9.bin"/><Relationship Id="rId33" Type="http://schemas.openxmlformats.org/officeDocument/2006/relationships/image" Target="../media/image15.emf"/><Relationship Id="rId38" Type="http://schemas.openxmlformats.org/officeDocument/2006/relationships/image" Target="../media/image17.emf"/><Relationship Id="rId2" Type="http://schemas.openxmlformats.org/officeDocument/2006/relationships/drawing" Target="../drawings/drawing2.xml"/><Relationship Id="rId16" Type="http://schemas.openxmlformats.org/officeDocument/2006/relationships/image" Target="../media/image7.emf"/><Relationship Id="rId20" Type="http://schemas.openxmlformats.org/officeDocument/2006/relationships/image" Target="../media/image9.emf"/><Relationship Id="rId29" Type="http://schemas.openxmlformats.org/officeDocument/2006/relationships/package" Target="../embeddings/Hoja_de_c_lculo_de_Microsoft_Excel4.xlsx"/><Relationship Id="rId1" Type="http://schemas.openxmlformats.org/officeDocument/2006/relationships/printerSettings" Target="../printerSettings/printerSettings9.bin"/><Relationship Id="rId6" Type="http://schemas.openxmlformats.org/officeDocument/2006/relationships/oleObject" Target="../embeddings/oleObject2.bin"/><Relationship Id="rId11" Type="http://schemas.openxmlformats.org/officeDocument/2006/relationships/package" Target="../embeddings/Documento_de_Microsoft_Word1.docx"/><Relationship Id="rId24" Type="http://schemas.openxmlformats.org/officeDocument/2006/relationships/image" Target="../media/image11.emf"/><Relationship Id="rId32" Type="http://schemas.openxmlformats.org/officeDocument/2006/relationships/package" Target="../embeddings/Hoja_de_c_lculo_de_Microsoft_Excel6.xlsx"/><Relationship Id="rId37" Type="http://schemas.openxmlformats.org/officeDocument/2006/relationships/oleObject" Target="../embeddings/oleObject12.bin"/><Relationship Id="rId5" Type="http://schemas.openxmlformats.org/officeDocument/2006/relationships/image" Target="../media/image2.emf"/><Relationship Id="rId15" Type="http://schemas.openxmlformats.org/officeDocument/2006/relationships/oleObject" Target="../embeddings/Documento_de_Microsoft_Word_97-20031.doc"/><Relationship Id="rId23" Type="http://schemas.openxmlformats.org/officeDocument/2006/relationships/package" Target="../embeddings/Documento_de_Microsoft_Word2.docx"/><Relationship Id="rId28" Type="http://schemas.openxmlformats.org/officeDocument/2006/relationships/image" Target="../media/image13.emf"/><Relationship Id="rId36" Type="http://schemas.openxmlformats.org/officeDocument/2006/relationships/oleObject" Target="../embeddings/oleObject11.bin"/><Relationship Id="rId10" Type="http://schemas.openxmlformats.org/officeDocument/2006/relationships/oleObject" Target="../embeddings/oleObject4.bin"/><Relationship Id="rId19" Type="http://schemas.openxmlformats.org/officeDocument/2006/relationships/oleObject" Target="../embeddings/oleObject7.bin"/><Relationship Id="rId31" Type="http://schemas.openxmlformats.org/officeDocument/2006/relationships/package" Target="../embeddings/Hoja_de_c_lculo_de_Microsoft_Excel5.xlsx"/><Relationship Id="rId4" Type="http://schemas.openxmlformats.org/officeDocument/2006/relationships/oleObject" Target="../embeddings/oleObject1.bin"/><Relationship Id="rId9" Type="http://schemas.openxmlformats.org/officeDocument/2006/relationships/image" Target="../media/image4.emf"/><Relationship Id="rId14" Type="http://schemas.openxmlformats.org/officeDocument/2006/relationships/image" Target="../media/image6.emf"/><Relationship Id="rId22" Type="http://schemas.openxmlformats.org/officeDocument/2006/relationships/image" Target="../media/image10.emf"/><Relationship Id="rId27" Type="http://schemas.openxmlformats.org/officeDocument/2006/relationships/package" Target="../embeddings/Documento_de_Microsoft_Word3.docx"/><Relationship Id="rId30" Type="http://schemas.openxmlformats.org/officeDocument/2006/relationships/image" Target="../media/image14.emf"/><Relationship Id="rId35" Type="http://schemas.openxmlformats.org/officeDocument/2006/relationships/image" Target="../media/image16.emf"/></Relationships>
</file>

<file path=xl/worksheets/_rels/sheet11.xml.rels><?xml version="1.0" encoding="UTF-8" standalone="yes"?>
<Relationships xmlns="http://schemas.openxmlformats.org/package/2006/relationships"><Relationship Id="rId8" Type="http://schemas.openxmlformats.org/officeDocument/2006/relationships/oleObject" Target="../embeddings/oleObject15.bin"/><Relationship Id="rId13" Type="http://schemas.openxmlformats.org/officeDocument/2006/relationships/oleObject" Target="../embeddings/oleObject17.bin"/><Relationship Id="rId18" Type="http://schemas.openxmlformats.org/officeDocument/2006/relationships/image" Target="../media/image8.emf"/><Relationship Id="rId26" Type="http://schemas.openxmlformats.org/officeDocument/2006/relationships/image" Target="../media/image12.emf"/><Relationship Id="rId39" Type="http://schemas.openxmlformats.org/officeDocument/2006/relationships/comments" Target="../comments10.xml"/><Relationship Id="rId3" Type="http://schemas.openxmlformats.org/officeDocument/2006/relationships/vmlDrawing" Target="../drawings/vmlDrawing10.vml"/><Relationship Id="rId21" Type="http://schemas.openxmlformats.org/officeDocument/2006/relationships/oleObject" Target="../embeddings/oleObject20.bin"/><Relationship Id="rId34" Type="http://schemas.openxmlformats.org/officeDocument/2006/relationships/oleObject" Target="../embeddings/oleObject22.bin"/><Relationship Id="rId7" Type="http://schemas.openxmlformats.org/officeDocument/2006/relationships/image" Target="../media/image3.emf"/><Relationship Id="rId12" Type="http://schemas.openxmlformats.org/officeDocument/2006/relationships/image" Target="../media/image5.emf"/><Relationship Id="rId17" Type="http://schemas.openxmlformats.org/officeDocument/2006/relationships/oleObject" Target="../embeddings/oleObject18.bin"/><Relationship Id="rId25" Type="http://schemas.openxmlformats.org/officeDocument/2006/relationships/oleObject" Target="../embeddings/oleObject21.bin"/><Relationship Id="rId33" Type="http://schemas.openxmlformats.org/officeDocument/2006/relationships/image" Target="../media/image15.emf"/><Relationship Id="rId38" Type="http://schemas.openxmlformats.org/officeDocument/2006/relationships/image" Target="../media/image17.emf"/><Relationship Id="rId2" Type="http://schemas.openxmlformats.org/officeDocument/2006/relationships/drawing" Target="../drawings/drawing3.xml"/><Relationship Id="rId16" Type="http://schemas.openxmlformats.org/officeDocument/2006/relationships/image" Target="../media/image7.emf"/><Relationship Id="rId20" Type="http://schemas.openxmlformats.org/officeDocument/2006/relationships/image" Target="../media/image9.emf"/><Relationship Id="rId29" Type="http://schemas.openxmlformats.org/officeDocument/2006/relationships/package" Target="../embeddings/Hoja_de_c_lculo_de_Microsoft_Excel10.xlsx"/><Relationship Id="rId1" Type="http://schemas.openxmlformats.org/officeDocument/2006/relationships/printerSettings" Target="../printerSettings/printerSettings10.bin"/><Relationship Id="rId6" Type="http://schemas.openxmlformats.org/officeDocument/2006/relationships/oleObject" Target="../embeddings/oleObject14.bin"/><Relationship Id="rId11" Type="http://schemas.openxmlformats.org/officeDocument/2006/relationships/package" Target="../embeddings/Documento_de_Microsoft_Word7.docx"/><Relationship Id="rId24" Type="http://schemas.openxmlformats.org/officeDocument/2006/relationships/image" Target="../media/image11.emf"/><Relationship Id="rId32" Type="http://schemas.openxmlformats.org/officeDocument/2006/relationships/package" Target="../embeddings/Hoja_de_c_lculo_de_Microsoft_Excel12.xlsx"/><Relationship Id="rId37" Type="http://schemas.openxmlformats.org/officeDocument/2006/relationships/oleObject" Target="../embeddings/oleObject24.bin"/><Relationship Id="rId5" Type="http://schemas.openxmlformats.org/officeDocument/2006/relationships/image" Target="../media/image2.emf"/><Relationship Id="rId15" Type="http://schemas.openxmlformats.org/officeDocument/2006/relationships/oleObject" Target="../embeddings/Documento_de_Microsoft_Word_97-20032.doc"/><Relationship Id="rId23" Type="http://schemas.openxmlformats.org/officeDocument/2006/relationships/package" Target="../embeddings/Documento_de_Microsoft_Word8.docx"/><Relationship Id="rId28" Type="http://schemas.openxmlformats.org/officeDocument/2006/relationships/image" Target="../media/image13.emf"/><Relationship Id="rId36" Type="http://schemas.openxmlformats.org/officeDocument/2006/relationships/oleObject" Target="../embeddings/oleObject23.bin"/><Relationship Id="rId10" Type="http://schemas.openxmlformats.org/officeDocument/2006/relationships/oleObject" Target="../embeddings/oleObject16.bin"/><Relationship Id="rId19" Type="http://schemas.openxmlformats.org/officeDocument/2006/relationships/oleObject" Target="../embeddings/oleObject19.bin"/><Relationship Id="rId31" Type="http://schemas.openxmlformats.org/officeDocument/2006/relationships/package" Target="../embeddings/Hoja_de_c_lculo_de_Microsoft_Excel11.xlsx"/><Relationship Id="rId4" Type="http://schemas.openxmlformats.org/officeDocument/2006/relationships/oleObject" Target="../embeddings/oleObject13.bin"/><Relationship Id="rId9" Type="http://schemas.openxmlformats.org/officeDocument/2006/relationships/image" Target="../media/image4.emf"/><Relationship Id="rId14" Type="http://schemas.openxmlformats.org/officeDocument/2006/relationships/image" Target="../media/image6.emf"/><Relationship Id="rId22" Type="http://schemas.openxmlformats.org/officeDocument/2006/relationships/image" Target="../media/image10.emf"/><Relationship Id="rId27" Type="http://schemas.openxmlformats.org/officeDocument/2006/relationships/package" Target="../embeddings/Documento_de_Microsoft_Word9.docx"/><Relationship Id="rId30" Type="http://schemas.openxmlformats.org/officeDocument/2006/relationships/image" Target="../media/image14.emf"/><Relationship Id="rId35" Type="http://schemas.openxmlformats.org/officeDocument/2006/relationships/image" Target="../media/image16.emf"/></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8" Type="http://schemas.openxmlformats.org/officeDocument/2006/relationships/oleObject" Target="../embeddings/oleObject26.bin"/><Relationship Id="rId13" Type="http://schemas.openxmlformats.org/officeDocument/2006/relationships/oleObject" Target="../embeddings/oleObject28.bin"/><Relationship Id="rId18" Type="http://schemas.openxmlformats.org/officeDocument/2006/relationships/oleObject" Target="../embeddings/oleObject30.bin"/><Relationship Id="rId3" Type="http://schemas.openxmlformats.org/officeDocument/2006/relationships/vmlDrawing" Target="../drawings/vmlDrawing12.vml"/><Relationship Id="rId21" Type="http://schemas.openxmlformats.org/officeDocument/2006/relationships/image" Target="../media/image24.emf"/><Relationship Id="rId7" Type="http://schemas.openxmlformats.org/officeDocument/2006/relationships/image" Target="../media/image19.emf"/><Relationship Id="rId12" Type="http://schemas.openxmlformats.org/officeDocument/2006/relationships/oleObject" Target="../embeddings/Documento_de_Microsoft_Word_97-20034.doc"/><Relationship Id="rId17" Type="http://schemas.openxmlformats.org/officeDocument/2006/relationships/image" Target="../media/image22.emf"/><Relationship Id="rId2" Type="http://schemas.openxmlformats.org/officeDocument/2006/relationships/drawing" Target="../drawings/drawing5.xml"/><Relationship Id="rId16" Type="http://schemas.openxmlformats.org/officeDocument/2006/relationships/oleObject" Target="../embeddings/oleObject29.bin"/><Relationship Id="rId20" Type="http://schemas.openxmlformats.org/officeDocument/2006/relationships/oleObject" Target="../embeddings/oleObject31.bin"/><Relationship Id="rId1" Type="http://schemas.openxmlformats.org/officeDocument/2006/relationships/printerSettings" Target="../printerSettings/printerSettings13.bin"/><Relationship Id="rId6" Type="http://schemas.openxmlformats.org/officeDocument/2006/relationships/oleObject" Target="../embeddings/oleObject25.bin"/><Relationship Id="rId11" Type="http://schemas.openxmlformats.org/officeDocument/2006/relationships/image" Target="../media/image21.emf"/><Relationship Id="rId5" Type="http://schemas.openxmlformats.org/officeDocument/2006/relationships/image" Target="../media/image7.emf"/><Relationship Id="rId15" Type="http://schemas.openxmlformats.org/officeDocument/2006/relationships/oleObject" Target="../embeddings/Documento_de_Microsoft_Word_97-20035.doc"/><Relationship Id="rId10" Type="http://schemas.openxmlformats.org/officeDocument/2006/relationships/oleObject" Target="../embeddings/oleObject27.bin"/><Relationship Id="rId19" Type="http://schemas.openxmlformats.org/officeDocument/2006/relationships/image" Target="../media/image23.emf"/><Relationship Id="rId4" Type="http://schemas.openxmlformats.org/officeDocument/2006/relationships/oleObject" Target="../embeddings/Documento_de_Microsoft_Word_97-20033.doc"/><Relationship Id="rId9" Type="http://schemas.openxmlformats.org/officeDocument/2006/relationships/image" Target="../media/image20.emf"/><Relationship Id="rId14" Type="http://schemas.openxmlformats.org/officeDocument/2006/relationships/image" Target="../media/image12.emf"/><Relationship Id="rId22" Type="http://schemas.openxmlformats.org/officeDocument/2006/relationships/comments" Target="../comments1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AD21"/>
  <sheetViews>
    <sheetView topLeftCell="E7" workbookViewId="0">
      <selection activeCell="E7" sqref="E7"/>
    </sheetView>
  </sheetViews>
  <sheetFormatPr baseColWidth="10" defaultRowHeight="15" x14ac:dyDescent="0.25"/>
  <cols>
    <col min="2" max="2" width="8.85546875" style="11" customWidth="1"/>
    <col min="3" max="3" width="40.28515625" style="9" customWidth="1"/>
    <col min="4" max="4" width="15.7109375" customWidth="1"/>
    <col min="5" max="5" width="17" customWidth="1"/>
    <col min="6" max="6" width="12.5703125" customWidth="1"/>
    <col min="7" max="7" width="37.5703125" customWidth="1"/>
    <col min="8" max="8" width="14.7109375" customWidth="1"/>
    <col min="10" max="10" width="11.42578125" customWidth="1"/>
    <col min="11" max="11" width="8.7109375" customWidth="1"/>
    <col min="12" max="12" width="9.85546875" customWidth="1"/>
    <col min="13" max="13" width="9.5703125" customWidth="1"/>
  </cols>
  <sheetData>
    <row r="1" spans="1:30" s="40" customFormat="1" ht="23.25" customHeight="1" x14ac:dyDescent="0.25">
      <c r="A1" s="1832" t="s">
        <v>0</v>
      </c>
      <c r="B1" s="1833"/>
      <c r="C1" s="1833"/>
      <c r="D1" s="1833"/>
      <c r="E1" s="1833"/>
      <c r="F1" s="1833"/>
      <c r="G1" s="1832"/>
      <c r="H1" s="1833"/>
      <c r="I1" s="1833"/>
      <c r="J1" s="1833"/>
      <c r="K1" s="1833"/>
      <c r="L1" s="1833"/>
      <c r="M1" s="38"/>
      <c r="N1" s="384"/>
      <c r="O1" s="44"/>
      <c r="P1" s="44"/>
      <c r="Q1" s="44"/>
      <c r="R1" s="44"/>
      <c r="S1" s="44"/>
      <c r="T1" s="44"/>
      <c r="U1" s="44"/>
      <c r="V1" s="44"/>
      <c r="W1" s="44"/>
      <c r="X1" s="44"/>
    </row>
    <row r="2" spans="1:30" s="40" customFormat="1" ht="23.25" customHeight="1" x14ac:dyDescent="0.25">
      <c r="A2" s="1832" t="s">
        <v>1</v>
      </c>
      <c r="B2" s="1833"/>
      <c r="C2" s="1833"/>
      <c r="D2" s="1833"/>
      <c r="E2" s="1833"/>
      <c r="F2" s="1833"/>
      <c r="G2" s="1832"/>
      <c r="H2" s="1833"/>
      <c r="I2" s="1833"/>
      <c r="J2" s="1833"/>
      <c r="K2" s="1833"/>
      <c r="L2" s="1833"/>
      <c r="M2" s="38"/>
      <c r="N2" s="384"/>
      <c r="O2" s="44"/>
      <c r="P2" s="44"/>
      <c r="Q2" s="44"/>
      <c r="R2" s="44"/>
      <c r="S2" s="44"/>
      <c r="T2" s="44"/>
      <c r="U2" s="44"/>
      <c r="V2" s="44"/>
      <c r="W2" s="44"/>
      <c r="X2" s="44"/>
    </row>
    <row r="3" spans="1:30" s="40" customFormat="1" ht="23.25" customHeight="1" x14ac:dyDescent="0.25">
      <c r="A3" s="1832" t="s">
        <v>2</v>
      </c>
      <c r="B3" s="1833"/>
      <c r="C3" s="1833"/>
      <c r="D3" s="1833"/>
      <c r="E3" s="1833"/>
      <c r="F3" s="1833"/>
      <c r="G3" s="1832"/>
      <c r="H3" s="1833"/>
      <c r="I3" s="1833"/>
      <c r="J3" s="1833"/>
      <c r="K3" s="1833"/>
      <c r="L3" s="1833"/>
      <c r="M3" s="41"/>
      <c r="N3" s="42"/>
      <c r="O3" s="44"/>
      <c r="P3" s="44"/>
      <c r="Q3" s="44"/>
      <c r="R3" s="44"/>
      <c r="S3" s="44"/>
      <c r="T3" s="44"/>
      <c r="U3" s="44"/>
      <c r="V3" s="44"/>
      <c r="W3" s="44"/>
      <c r="X3" s="44"/>
    </row>
    <row r="4" spans="1:30" s="1" customFormat="1" ht="23.25" customHeight="1" x14ac:dyDescent="0.25">
      <c r="A4" s="2" t="s">
        <v>3</v>
      </c>
      <c r="B4" s="2"/>
      <c r="E4" s="2"/>
      <c r="F4" s="2"/>
      <c r="G4" s="2"/>
      <c r="H4" s="2"/>
      <c r="I4" s="2"/>
      <c r="J4" s="2"/>
      <c r="K4" s="385"/>
      <c r="L4" s="2"/>
      <c r="M4" s="2"/>
      <c r="N4" s="2"/>
      <c r="O4" s="45"/>
      <c r="P4" s="45"/>
      <c r="Q4" s="45"/>
      <c r="R4" s="45"/>
      <c r="S4" s="45"/>
      <c r="T4" s="45"/>
      <c r="U4" s="45"/>
      <c r="V4" s="48"/>
      <c r="W4" s="48"/>
      <c r="X4" s="48"/>
    </row>
    <row r="5" spans="1:30" s="1" customFormat="1" ht="23.25" customHeight="1" x14ac:dyDescent="0.25">
      <c r="A5" s="2" t="s">
        <v>4</v>
      </c>
      <c r="B5" s="2" t="s">
        <v>5</v>
      </c>
      <c r="E5" s="2"/>
      <c r="F5" s="3"/>
      <c r="G5" s="2"/>
      <c r="H5" s="2"/>
      <c r="I5" s="3"/>
      <c r="J5" s="3"/>
      <c r="K5" s="385"/>
      <c r="L5" s="3"/>
      <c r="M5" s="3"/>
      <c r="N5" s="3"/>
      <c r="O5" s="46"/>
      <c r="P5" s="46"/>
      <c r="Q5" s="46"/>
      <c r="R5" s="46"/>
      <c r="S5" s="46"/>
      <c r="T5" s="46"/>
      <c r="U5" s="46"/>
      <c r="V5" s="48"/>
      <c r="W5" s="48"/>
      <c r="X5" s="48"/>
    </row>
    <row r="6" spans="1:30" s="1" customFormat="1" ht="23.25" customHeight="1" x14ac:dyDescent="0.25">
      <c r="A6" s="2" t="s">
        <v>6</v>
      </c>
      <c r="B6" s="4" t="s">
        <v>134</v>
      </c>
      <c r="E6" s="4"/>
      <c r="F6" s="2"/>
      <c r="G6" s="2"/>
      <c r="H6" s="3"/>
      <c r="I6" s="2"/>
      <c r="J6" s="2"/>
      <c r="K6" s="385"/>
      <c r="L6" s="2"/>
      <c r="M6" s="2"/>
      <c r="N6" s="2"/>
      <c r="O6" s="45"/>
      <c r="P6" s="45"/>
      <c r="Q6" s="45"/>
      <c r="R6" s="45"/>
      <c r="S6" s="45"/>
      <c r="T6" s="45"/>
      <c r="U6" s="45"/>
      <c r="V6" s="48"/>
      <c r="W6" s="48"/>
      <c r="X6" s="48"/>
    </row>
    <row r="7" spans="1:30" s="1" customFormat="1" ht="22.5" customHeight="1" x14ac:dyDescent="0.25">
      <c r="A7" s="2" t="s">
        <v>131</v>
      </c>
      <c r="B7" s="5"/>
      <c r="E7" s="5"/>
      <c r="F7" s="2"/>
      <c r="G7" s="2"/>
      <c r="H7" s="3"/>
      <c r="I7" s="2"/>
      <c r="J7" s="2"/>
      <c r="K7" s="385"/>
      <c r="L7" s="2"/>
      <c r="M7" s="2"/>
      <c r="N7" s="2"/>
      <c r="O7" s="45"/>
      <c r="P7" s="45"/>
      <c r="Q7" s="45"/>
      <c r="R7" s="45"/>
      <c r="S7" s="45"/>
      <c r="T7" s="45"/>
      <c r="U7" s="45"/>
      <c r="V7" s="48"/>
      <c r="W7" s="48"/>
      <c r="X7" s="48"/>
    </row>
    <row r="8" spans="1:30" s="1" customFormat="1" ht="22.5" customHeight="1" x14ac:dyDescent="0.25">
      <c r="A8" s="2" t="s">
        <v>133</v>
      </c>
      <c r="B8" s="5"/>
      <c r="E8" s="5"/>
      <c r="F8" s="2"/>
      <c r="G8" s="2"/>
      <c r="H8" s="3"/>
      <c r="I8" s="2"/>
      <c r="J8" s="2"/>
      <c r="K8" s="385"/>
      <c r="L8" s="2"/>
      <c r="M8" s="2"/>
      <c r="N8" s="2"/>
      <c r="O8" s="45"/>
      <c r="P8" s="45"/>
      <c r="Q8" s="45"/>
      <c r="R8" s="45"/>
      <c r="S8" s="45"/>
      <c r="T8" s="1834" t="e">
        <f>+#REF!</f>
        <v>#REF!</v>
      </c>
      <c r="U8" s="1834"/>
      <c r="V8" s="48"/>
      <c r="W8" s="48"/>
      <c r="X8" s="48"/>
    </row>
    <row r="9" spans="1:30" s="1" customFormat="1" ht="22.5" customHeight="1" thickBot="1" x14ac:dyDescent="0.3">
      <c r="A9" s="3" t="s">
        <v>132</v>
      </c>
      <c r="B9" s="15"/>
      <c r="E9" s="6"/>
      <c r="F9" s="385"/>
      <c r="G9" s="3"/>
      <c r="H9" s="7"/>
      <c r="I9" s="385"/>
      <c r="J9" s="385"/>
      <c r="K9" s="385"/>
      <c r="L9" s="385"/>
      <c r="M9" s="1835"/>
      <c r="N9" s="1836"/>
      <c r="O9" s="47"/>
      <c r="P9" s="47"/>
      <c r="Q9" s="47"/>
      <c r="R9" s="47"/>
      <c r="S9" s="47"/>
      <c r="T9" s="47"/>
      <c r="U9" s="47"/>
      <c r="V9" s="48"/>
      <c r="W9" s="48"/>
      <c r="X9" s="48"/>
    </row>
    <row r="10" spans="1:30" s="54" customFormat="1" ht="66" customHeight="1" thickBot="1" x14ac:dyDescent="0.3">
      <c r="A10" s="29" t="s">
        <v>129</v>
      </c>
      <c r="B10" s="29" t="s">
        <v>7</v>
      </c>
      <c r="C10" s="31" t="s">
        <v>130</v>
      </c>
      <c r="D10" s="60" t="s">
        <v>8</v>
      </c>
      <c r="E10" s="33" t="s">
        <v>9</v>
      </c>
      <c r="F10" s="61" t="s">
        <v>10</v>
      </c>
      <c r="G10" s="32" t="s">
        <v>11</v>
      </c>
      <c r="H10" s="43" t="s">
        <v>12</v>
      </c>
      <c r="I10" s="36" t="s">
        <v>13</v>
      </c>
      <c r="J10" s="34" t="s">
        <v>14</v>
      </c>
      <c r="K10" s="35" t="s">
        <v>15</v>
      </c>
      <c r="L10" s="36" t="s">
        <v>16</v>
      </c>
      <c r="M10" s="37" t="s">
        <v>17</v>
      </c>
      <c r="N10" s="33" t="s">
        <v>18</v>
      </c>
      <c r="O10" s="301" t="s">
        <v>19</v>
      </c>
      <c r="P10" s="306" t="s">
        <v>20</v>
      </c>
      <c r="Q10" s="306" t="s">
        <v>21</v>
      </c>
      <c r="R10" s="306" t="s">
        <v>22</v>
      </c>
      <c r="S10" s="306" t="s">
        <v>23</v>
      </c>
      <c r="T10" s="307" t="s">
        <v>143</v>
      </c>
      <c r="U10" s="1843" t="s">
        <v>24</v>
      </c>
      <c r="V10" s="1844"/>
      <c r="W10" s="53"/>
      <c r="X10" s="53"/>
      <c r="Y10" s="62"/>
      <c r="Z10" s="62"/>
      <c r="AA10" s="62"/>
      <c r="AB10" s="62"/>
      <c r="AC10" s="62"/>
      <c r="AD10" s="62"/>
    </row>
    <row r="11" spans="1:30" s="10" customFormat="1" ht="198" customHeight="1" x14ac:dyDescent="0.2">
      <c r="A11" s="1845">
        <v>43</v>
      </c>
      <c r="B11" s="1845">
        <v>1902002</v>
      </c>
      <c r="C11" s="1850" t="s">
        <v>59</v>
      </c>
      <c r="D11" s="1850" t="s">
        <v>60</v>
      </c>
      <c r="E11" s="1850" t="s">
        <v>61</v>
      </c>
      <c r="F11" s="1837" t="s">
        <v>29</v>
      </c>
      <c r="G11" s="1840" t="s">
        <v>164</v>
      </c>
      <c r="H11" s="1840" t="s">
        <v>152</v>
      </c>
      <c r="I11" s="23" t="s">
        <v>229</v>
      </c>
      <c r="J11" s="23" t="s">
        <v>153</v>
      </c>
      <c r="K11" s="13">
        <v>1</v>
      </c>
      <c r="L11" s="83">
        <v>41654</v>
      </c>
      <c r="M11" s="83">
        <v>41685</v>
      </c>
      <c r="N11" s="304">
        <f>+(M11-L11)/7</f>
        <v>4.4285714285714288</v>
      </c>
      <c r="O11" s="66"/>
      <c r="P11" s="67"/>
      <c r="Q11" s="65"/>
      <c r="R11" s="65"/>
      <c r="S11" s="65"/>
      <c r="T11" s="70"/>
      <c r="U11" s="1853"/>
      <c r="V11" s="1854"/>
      <c r="W11" s="58"/>
      <c r="X11" s="58"/>
      <c r="Y11" s="58"/>
      <c r="Z11" s="58"/>
      <c r="AA11" s="58"/>
      <c r="AB11" s="58"/>
      <c r="AC11" s="58"/>
      <c r="AD11" s="58"/>
    </row>
    <row r="12" spans="1:30" ht="228" x14ac:dyDescent="0.25">
      <c r="A12" s="1846"/>
      <c r="B12" s="1848"/>
      <c r="C12" s="1851"/>
      <c r="D12" s="1851"/>
      <c r="E12" s="1851"/>
      <c r="F12" s="1838"/>
      <c r="G12" s="1841"/>
      <c r="H12" s="1841"/>
      <c r="I12" s="23" t="s">
        <v>230</v>
      </c>
      <c r="J12" s="23" t="s">
        <v>154</v>
      </c>
      <c r="K12" s="13">
        <v>35</v>
      </c>
      <c r="L12" s="83">
        <v>41687</v>
      </c>
      <c r="M12" s="83">
        <v>42035</v>
      </c>
      <c r="N12" s="305">
        <f>(+M12-L12)/7</f>
        <v>49.714285714285715</v>
      </c>
      <c r="O12" s="66"/>
      <c r="P12" s="67"/>
      <c r="Q12" s="65"/>
      <c r="R12" s="65"/>
      <c r="S12" s="65"/>
      <c r="T12" s="70"/>
      <c r="U12" s="1853"/>
      <c r="V12" s="1854"/>
      <c r="W12" s="57"/>
      <c r="X12" s="57"/>
      <c r="Y12" s="57"/>
      <c r="Z12" s="57"/>
      <c r="AA12" s="57"/>
      <c r="AB12" s="57"/>
      <c r="AC12" s="57"/>
      <c r="AD12" s="57"/>
    </row>
    <row r="13" spans="1:30" ht="156" x14ac:dyDescent="0.25">
      <c r="A13" s="1847"/>
      <c r="B13" s="1849"/>
      <c r="C13" s="1852"/>
      <c r="D13" s="1852"/>
      <c r="E13" s="1852"/>
      <c r="F13" s="1839"/>
      <c r="G13" s="1842"/>
      <c r="H13" s="1842"/>
      <c r="I13" s="23" t="s">
        <v>231</v>
      </c>
      <c r="J13" s="23" t="s">
        <v>155</v>
      </c>
      <c r="K13" s="468">
        <v>1</v>
      </c>
      <c r="L13" s="83">
        <v>41699</v>
      </c>
      <c r="M13" s="83">
        <v>42050</v>
      </c>
      <c r="N13" s="305">
        <f>(+M13-L13)/7</f>
        <v>50.142857142857146</v>
      </c>
      <c r="O13" s="66"/>
      <c r="P13" s="67"/>
      <c r="Q13" s="65"/>
      <c r="R13" s="65"/>
      <c r="S13" s="65"/>
      <c r="T13" s="70"/>
      <c r="U13" s="1853"/>
      <c r="V13" s="1854"/>
    </row>
    <row r="15" spans="1:30" x14ac:dyDescent="0.25">
      <c r="B15" s="136" t="s">
        <v>503</v>
      </c>
    </row>
    <row r="16" spans="1:30" ht="15.75" thickBot="1" x14ac:dyDescent="0.3"/>
    <row r="17" spans="2:4" x14ac:dyDescent="0.25">
      <c r="B17" s="342" t="s">
        <v>505</v>
      </c>
      <c r="C17" s="326"/>
      <c r="D17" s="327"/>
    </row>
    <row r="18" spans="2:4" x14ac:dyDescent="0.25">
      <c r="B18" s="328"/>
      <c r="C18" s="329"/>
      <c r="D18" s="330"/>
    </row>
    <row r="19" spans="2:4" ht="15.75" thickBot="1" x14ac:dyDescent="0.3">
      <c r="B19" s="328"/>
      <c r="C19" s="344" t="s">
        <v>517</v>
      </c>
      <c r="D19" s="330"/>
    </row>
    <row r="20" spans="2:4" ht="15.75" thickTop="1" x14ac:dyDescent="0.25">
      <c r="B20" s="328"/>
      <c r="C20" s="334" t="s">
        <v>499</v>
      </c>
      <c r="D20" s="330"/>
    </row>
    <row r="21" spans="2:4" ht="15.75" thickBot="1" x14ac:dyDescent="0.3">
      <c r="B21" s="331"/>
      <c r="C21" s="333" t="s">
        <v>497</v>
      </c>
      <c r="D21" s="332"/>
    </row>
  </sheetData>
  <mergeCells count="20">
    <mergeCell ref="F11:F13"/>
    <mergeCell ref="G11:G13"/>
    <mergeCell ref="H11:H13"/>
    <mergeCell ref="U10:V10"/>
    <mergeCell ref="A11:A13"/>
    <mergeCell ref="B11:B13"/>
    <mergeCell ref="C11:C13"/>
    <mergeCell ref="D11:D13"/>
    <mergeCell ref="E11:E13"/>
    <mergeCell ref="U11:V11"/>
    <mergeCell ref="U13:V13"/>
    <mergeCell ref="U12:V12"/>
    <mergeCell ref="A1:F1"/>
    <mergeCell ref="A2:F2"/>
    <mergeCell ref="A3:F3"/>
    <mergeCell ref="T8:U8"/>
    <mergeCell ref="M9:N9"/>
    <mergeCell ref="G1:L1"/>
    <mergeCell ref="G2:L2"/>
    <mergeCell ref="G3:L3"/>
  </mergeCells>
  <conditionalFormatting sqref="T8:U8">
    <cfRule type="cellIs" dxfId="8" priority="3" stopIfTrue="1" operator="between">
      <formula>38565</formula>
      <formula>38595</formula>
    </cfRule>
  </conditionalFormatting>
  <conditionalFormatting sqref="T8:U8">
    <cfRule type="cellIs" dxfId="7" priority="1" stopIfTrue="1" operator="between">
      <formula>38565</formula>
      <formula>38595</formula>
    </cfRule>
  </conditionalFormatting>
  <dataValidations count="1">
    <dataValidation type="decimal" operator="greaterThan" allowBlank="1" showInputMessage="1" showErrorMessage="1" sqref="O10:O13">
      <formula1>0</formula1>
    </dataValidation>
  </dataValidations>
  <pageMargins left="0.22" right="0.22" top="0.35" bottom="0.21" header="0.31496062992125984" footer="0.2"/>
  <pageSetup scale="60" orientation="landscape"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BN29"/>
  <sheetViews>
    <sheetView topLeftCell="D8" workbookViewId="0">
      <selection activeCell="G9" sqref="G9"/>
    </sheetView>
  </sheetViews>
  <sheetFormatPr baseColWidth="10" defaultRowHeight="15" x14ac:dyDescent="0.25"/>
  <cols>
    <col min="1" max="1" width="9.5703125" customWidth="1"/>
    <col min="2" max="2" width="8.85546875" style="11" customWidth="1"/>
    <col min="3" max="3" width="40.28515625" style="9" customWidth="1"/>
    <col min="4" max="4" width="15.7109375" customWidth="1"/>
    <col min="5" max="5" width="17" customWidth="1"/>
    <col min="6" max="6" width="12.5703125" customWidth="1"/>
    <col min="7" max="7" width="41.7109375" customWidth="1"/>
    <col min="8" max="8" width="14.7109375" customWidth="1"/>
    <col min="10" max="10" width="8.7109375" customWidth="1"/>
    <col min="11" max="11" width="9.85546875" customWidth="1"/>
    <col min="12" max="12" width="9.42578125" customWidth="1"/>
    <col min="14" max="14" width="10.42578125" customWidth="1"/>
  </cols>
  <sheetData>
    <row r="1" spans="1:66" s="40" customFormat="1" ht="23.25" customHeight="1" x14ac:dyDescent="0.25">
      <c r="A1" s="1832" t="s">
        <v>0</v>
      </c>
      <c r="B1" s="1833"/>
      <c r="C1" s="1833"/>
      <c r="D1" s="1833"/>
      <c r="E1" s="1833"/>
      <c r="F1" s="1833"/>
      <c r="G1" s="38"/>
      <c r="H1" s="38"/>
      <c r="I1" s="38"/>
      <c r="J1" s="38"/>
      <c r="K1" s="38"/>
      <c r="L1" s="38"/>
      <c r="M1" s="38"/>
      <c r="N1" s="39"/>
      <c r="O1" s="44"/>
      <c r="P1" s="44"/>
      <c r="Q1" s="44"/>
      <c r="R1" s="44"/>
      <c r="S1" s="44"/>
      <c r="T1" s="44"/>
      <c r="U1" s="44"/>
      <c r="V1" s="44"/>
      <c r="W1" s="44"/>
      <c r="X1" s="44"/>
    </row>
    <row r="2" spans="1:66" s="40" customFormat="1" ht="23.25" customHeight="1" x14ac:dyDescent="0.25">
      <c r="A2" s="1832" t="s">
        <v>1</v>
      </c>
      <c r="B2" s="1833"/>
      <c r="C2" s="1833"/>
      <c r="D2" s="1833"/>
      <c r="E2" s="1833"/>
      <c r="F2" s="1833"/>
      <c r="G2" s="38"/>
      <c r="H2" s="38"/>
      <c r="I2" s="38"/>
      <c r="J2" s="38"/>
      <c r="K2" s="38"/>
      <c r="L2" s="38"/>
      <c r="M2" s="38"/>
      <c r="N2" s="39"/>
      <c r="O2" s="44"/>
      <c r="P2" s="44"/>
      <c r="Q2" s="44"/>
      <c r="R2" s="44"/>
      <c r="S2" s="44"/>
      <c r="T2" s="44"/>
      <c r="U2" s="44"/>
      <c r="V2" s="44"/>
      <c r="W2" s="44"/>
      <c r="X2" s="44"/>
    </row>
    <row r="3" spans="1:66" s="40" customFormat="1" ht="23.25" customHeight="1" x14ac:dyDescent="0.25">
      <c r="A3" s="1832" t="s">
        <v>2</v>
      </c>
      <c r="B3" s="1833"/>
      <c r="C3" s="1833"/>
      <c r="D3" s="1833"/>
      <c r="E3" s="1833"/>
      <c r="F3" s="1833"/>
      <c r="G3" s="41"/>
      <c r="H3" s="41"/>
      <c r="I3" s="41"/>
      <c r="J3" s="41"/>
      <c r="K3" s="41"/>
      <c r="L3" s="41"/>
      <c r="M3" s="41"/>
      <c r="N3" s="42"/>
      <c r="O3" s="44"/>
      <c r="P3" s="44"/>
      <c r="Q3" s="44"/>
      <c r="R3" s="44"/>
      <c r="S3" s="44"/>
      <c r="T3" s="44"/>
      <c r="U3" s="44"/>
      <c r="V3" s="44"/>
      <c r="W3" s="44"/>
      <c r="X3" s="44"/>
    </row>
    <row r="4" spans="1:66" s="1" customFormat="1" ht="23.25" customHeight="1" x14ac:dyDescent="0.25">
      <c r="A4" s="2" t="s">
        <v>3</v>
      </c>
      <c r="B4" s="2"/>
      <c r="E4" s="2"/>
      <c r="F4" s="2"/>
      <c r="G4" s="2"/>
      <c r="H4" s="2"/>
      <c r="I4" s="2"/>
      <c r="J4" s="2"/>
      <c r="K4" s="16"/>
      <c r="L4" s="2"/>
      <c r="M4" s="2"/>
      <c r="N4" s="2"/>
      <c r="O4" s="45"/>
      <c r="P4" s="45"/>
      <c r="Q4" s="45"/>
      <c r="R4" s="45"/>
      <c r="S4" s="45"/>
      <c r="T4" s="45"/>
      <c r="U4" s="45"/>
      <c r="V4" s="48"/>
      <c r="W4" s="48"/>
      <c r="X4" s="48"/>
    </row>
    <row r="5" spans="1:66" s="1" customFormat="1" ht="23.25" customHeight="1" x14ac:dyDescent="0.25">
      <c r="A5" s="2" t="s">
        <v>4</v>
      </c>
      <c r="B5" s="2" t="s">
        <v>5</v>
      </c>
      <c r="E5" s="2"/>
      <c r="F5" s="3"/>
      <c r="G5" s="2"/>
      <c r="H5" s="2"/>
      <c r="I5" s="3"/>
      <c r="J5" s="3"/>
      <c r="K5" s="16"/>
      <c r="L5" s="3"/>
      <c r="M5" s="3"/>
      <c r="N5" s="3"/>
      <c r="O5" s="46"/>
      <c r="P5" s="46"/>
      <c r="Q5" s="46"/>
      <c r="R5" s="46"/>
      <c r="S5" s="46"/>
      <c r="T5" s="46"/>
      <c r="U5" s="46"/>
      <c r="V5" s="48"/>
      <c r="W5" s="48"/>
      <c r="X5" s="48"/>
    </row>
    <row r="6" spans="1:66" s="1" customFormat="1" ht="23.25" customHeight="1" x14ac:dyDescent="0.25">
      <c r="A6" s="2" t="s">
        <v>6</v>
      </c>
      <c r="B6" s="4" t="s">
        <v>134</v>
      </c>
      <c r="E6" s="4"/>
      <c r="F6" s="2"/>
      <c r="G6" s="3"/>
      <c r="H6" s="3"/>
      <c r="I6" s="2"/>
      <c r="J6" s="2"/>
      <c r="K6" s="16"/>
      <c r="L6" s="2"/>
      <c r="M6" s="2"/>
      <c r="N6" s="2"/>
      <c r="O6" s="45"/>
      <c r="P6" s="45"/>
      <c r="Q6" s="45"/>
      <c r="R6" s="45"/>
      <c r="S6" s="45"/>
      <c r="T6" s="45"/>
      <c r="U6" s="45"/>
      <c r="V6" s="48"/>
      <c r="W6" s="48"/>
      <c r="X6" s="48"/>
    </row>
    <row r="7" spans="1:66" s="1" customFormat="1" ht="22.5" customHeight="1" x14ac:dyDescent="0.25">
      <c r="A7" s="2" t="s">
        <v>131</v>
      </c>
      <c r="B7" s="5"/>
      <c r="E7" s="5"/>
      <c r="F7" s="2"/>
      <c r="G7" s="3"/>
      <c r="H7" s="3"/>
      <c r="I7" s="2"/>
      <c r="J7" s="2"/>
      <c r="K7" s="16"/>
      <c r="L7" s="2"/>
      <c r="M7" s="2"/>
      <c r="N7" s="2"/>
      <c r="O7" s="45"/>
      <c r="P7" s="45"/>
      <c r="Q7" s="45"/>
      <c r="R7" s="45"/>
      <c r="S7" s="45"/>
      <c r="T7" s="45"/>
      <c r="U7" s="45"/>
      <c r="V7" s="48"/>
      <c r="W7" s="48"/>
      <c r="X7" s="48"/>
    </row>
    <row r="8" spans="1:66" s="1" customFormat="1" ht="22.5" customHeight="1" x14ac:dyDescent="0.25">
      <c r="A8" s="2" t="s">
        <v>133</v>
      </c>
      <c r="B8" s="5"/>
      <c r="E8" s="5"/>
      <c r="F8" s="2"/>
      <c r="G8" s="3"/>
      <c r="H8" s="3"/>
      <c r="I8" s="2"/>
      <c r="J8" s="2"/>
      <c r="K8" s="16"/>
      <c r="L8" s="2"/>
      <c r="M8" s="2"/>
      <c r="N8" s="2"/>
      <c r="O8" s="45"/>
      <c r="P8" s="45"/>
      <c r="Q8" s="45"/>
      <c r="R8" s="45"/>
      <c r="S8" s="45"/>
      <c r="T8" s="1834" t="e">
        <f>+#REF!</f>
        <v>#REF!</v>
      </c>
      <c r="U8" s="1834"/>
      <c r="V8" s="48"/>
      <c r="W8" s="48"/>
      <c r="X8" s="48"/>
    </row>
    <row r="9" spans="1:66" s="1" customFormat="1" ht="22.5" customHeight="1" thickBot="1" x14ac:dyDescent="0.3">
      <c r="A9" s="3" t="s">
        <v>132</v>
      </c>
      <c r="B9" s="15"/>
      <c r="E9" s="6"/>
      <c r="F9" s="16"/>
      <c r="G9" s="7"/>
      <c r="H9" s="7"/>
      <c r="I9" s="16"/>
      <c r="J9" s="16"/>
      <c r="K9" s="16"/>
      <c r="L9" s="16"/>
      <c r="M9" s="1835"/>
      <c r="N9" s="1836"/>
      <c r="O9" s="47"/>
      <c r="P9" s="47"/>
      <c r="Q9" s="47"/>
      <c r="R9" s="47"/>
      <c r="S9" s="47"/>
      <c r="T9" s="47"/>
      <c r="U9" s="47"/>
      <c r="V9" s="48"/>
      <c r="W9" s="48"/>
      <c r="X9" s="48"/>
    </row>
    <row r="10" spans="1:66" s="310" customFormat="1" ht="66" customHeight="1" x14ac:dyDescent="0.25">
      <c r="A10" s="308" t="s">
        <v>129</v>
      </c>
      <c r="B10" s="308" t="s">
        <v>7</v>
      </c>
      <c r="C10" s="319" t="s">
        <v>130</v>
      </c>
      <c r="D10" s="319" t="s">
        <v>8</v>
      </c>
      <c r="E10" s="319" t="s">
        <v>9</v>
      </c>
      <c r="F10" s="320" t="s">
        <v>10</v>
      </c>
      <c r="G10" s="321" t="s">
        <v>11</v>
      </c>
      <c r="H10" s="335" t="s">
        <v>12</v>
      </c>
      <c r="I10" s="336" t="s">
        <v>13</v>
      </c>
      <c r="J10" s="318" t="s">
        <v>14</v>
      </c>
      <c r="K10" s="319" t="s">
        <v>15</v>
      </c>
      <c r="L10" s="336" t="s">
        <v>16</v>
      </c>
      <c r="M10" s="337" t="s">
        <v>17</v>
      </c>
      <c r="N10" s="308" t="s">
        <v>18</v>
      </c>
      <c r="O10" s="338" t="s">
        <v>19</v>
      </c>
      <c r="P10" s="338" t="s">
        <v>20</v>
      </c>
      <c r="Q10" s="338" t="s">
        <v>21</v>
      </c>
      <c r="R10" s="338" t="s">
        <v>22</v>
      </c>
      <c r="S10" s="338" t="s">
        <v>23</v>
      </c>
      <c r="T10" s="338" t="s">
        <v>143</v>
      </c>
      <c r="U10" s="1868" t="s">
        <v>24</v>
      </c>
      <c r="V10" s="1869"/>
      <c r="W10" s="139"/>
      <c r="X10" s="139"/>
    </row>
    <row r="11" spans="1:66" s="310" customFormat="1" ht="135.6" customHeight="1" thickBot="1" x14ac:dyDescent="0.3">
      <c r="A11" s="311">
        <v>29</v>
      </c>
      <c r="B11" s="311">
        <v>1903002</v>
      </c>
      <c r="C11" s="339" t="s">
        <v>504</v>
      </c>
      <c r="D11" s="312" t="s">
        <v>70</v>
      </c>
      <c r="E11" s="340" t="s">
        <v>85</v>
      </c>
      <c r="F11" s="275" t="s">
        <v>260</v>
      </c>
      <c r="G11" s="347" t="s">
        <v>531</v>
      </c>
      <c r="H11" s="275" t="s">
        <v>261</v>
      </c>
      <c r="I11" s="347" t="s">
        <v>530</v>
      </c>
      <c r="J11" s="218" t="s">
        <v>262</v>
      </c>
      <c r="K11" s="219">
        <v>1</v>
      </c>
      <c r="L11" s="273">
        <v>41699</v>
      </c>
      <c r="M11" s="273">
        <v>41851</v>
      </c>
      <c r="N11" s="341">
        <f>+(M11-L11)/7</f>
        <v>21.714285714285715</v>
      </c>
      <c r="O11" s="311"/>
      <c r="P11" s="311"/>
      <c r="Q11" s="311"/>
      <c r="R11" s="311"/>
      <c r="S11" s="311"/>
      <c r="T11" s="311"/>
      <c r="U11" s="132"/>
      <c r="V11" s="133"/>
      <c r="W11" s="139"/>
      <c r="X11" s="139"/>
    </row>
    <row r="12" spans="1:66" s="54" customFormat="1" ht="153" customHeight="1" thickBot="1" x14ac:dyDescent="0.3">
      <c r="A12" s="1855">
        <v>30</v>
      </c>
      <c r="B12" s="1855">
        <v>1102002</v>
      </c>
      <c r="C12" s="1883" t="s">
        <v>35</v>
      </c>
      <c r="D12" s="1883" t="s">
        <v>34</v>
      </c>
      <c r="E12" s="1884" t="s">
        <v>36</v>
      </c>
      <c r="F12" s="1870" t="s">
        <v>26</v>
      </c>
      <c r="G12" s="125" t="s">
        <v>216</v>
      </c>
      <c r="H12" s="126" t="s">
        <v>217</v>
      </c>
      <c r="I12" s="126" t="s">
        <v>167</v>
      </c>
      <c r="J12" s="59" t="s">
        <v>182</v>
      </c>
      <c r="K12" s="109">
        <v>1</v>
      </c>
      <c r="L12" s="110">
        <v>41579</v>
      </c>
      <c r="M12" s="110">
        <v>41850</v>
      </c>
      <c r="N12" s="65">
        <f>+(M12-L12)/7</f>
        <v>38.714285714285715</v>
      </c>
      <c r="O12" s="68"/>
      <c r="P12" s="66"/>
      <c r="Q12" s="66"/>
      <c r="R12" s="66"/>
      <c r="S12" s="66"/>
      <c r="T12" s="69"/>
      <c r="U12" s="132"/>
      <c r="V12" s="133"/>
      <c r="W12" s="100"/>
      <c r="X12" s="100"/>
    </row>
    <row r="13" spans="1:66" s="54" customFormat="1" ht="70.5" customHeight="1" thickBot="1" x14ac:dyDescent="0.3">
      <c r="A13" s="1855"/>
      <c r="B13" s="1855"/>
      <c r="C13" s="1841"/>
      <c r="D13" s="1841"/>
      <c r="E13" s="1885"/>
      <c r="F13" s="1871"/>
      <c r="G13" s="127" t="s">
        <v>218</v>
      </c>
      <c r="H13" s="128" t="s">
        <v>219</v>
      </c>
      <c r="I13" s="128" t="s">
        <v>220</v>
      </c>
      <c r="J13" s="26" t="s">
        <v>168</v>
      </c>
      <c r="K13" s="111">
        <v>5</v>
      </c>
      <c r="L13" s="110">
        <v>41579</v>
      </c>
      <c r="M13" s="110">
        <v>41698</v>
      </c>
      <c r="N13" s="65">
        <f>+(M13-L13)/7</f>
        <v>17</v>
      </c>
      <c r="O13" s="68"/>
      <c r="P13" s="66"/>
      <c r="Q13" s="66"/>
      <c r="R13" s="66"/>
      <c r="S13" s="66"/>
      <c r="T13" s="69"/>
      <c r="U13" s="132"/>
      <c r="V13" s="133"/>
      <c r="W13" s="100"/>
      <c r="X13" s="100"/>
    </row>
    <row r="14" spans="1:66" s="260" customFormat="1" ht="195" customHeight="1" thickBot="1" x14ac:dyDescent="0.25">
      <c r="A14" s="1855"/>
      <c r="B14" s="1855"/>
      <c r="C14" s="1842"/>
      <c r="D14" s="1842"/>
      <c r="E14" s="1886"/>
      <c r="F14" s="1872"/>
      <c r="G14" s="454" t="s">
        <v>221</v>
      </c>
      <c r="H14" s="456" t="s">
        <v>166</v>
      </c>
      <c r="I14" s="455" t="s">
        <v>169</v>
      </c>
      <c r="J14" s="263" t="s">
        <v>170</v>
      </c>
      <c r="K14" s="223">
        <v>1</v>
      </c>
      <c r="L14" s="273">
        <v>41640</v>
      </c>
      <c r="M14" s="273">
        <v>41698</v>
      </c>
      <c r="N14" s="65">
        <v>3</v>
      </c>
      <c r="O14" s="394"/>
      <c r="P14" s="67"/>
      <c r="Q14" s="65"/>
      <c r="R14" s="65"/>
      <c r="S14" s="65"/>
      <c r="T14" s="70"/>
      <c r="U14" s="387"/>
      <c r="V14" s="402"/>
      <c r="W14" s="50"/>
    </row>
    <row r="15" spans="1:66" s="260" customFormat="1" ht="137.25" customHeight="1" thickBot="1" x14ac:dyDescent="0.25">
      <c r="A15" s="1887">
        <v>35</v>
      </c>
      <c r="B15" s="1861">
        <v>1502001</v>
      </c>
      <c r="C15" s="1856" t="s">
        <v>25</v>
      </c>
      <c r="D15" s="1864" t="s">
        <v>37</v>
      </c>
      <c r="E15" s="1856" t="s">
        <v>38</v>
      </c>
      <c r="F15" s="1878" t="s">
        <v>26</v>
      </c>
      <c r="G15" s="454" t="s">
        <v>222</v>
      </c>
      <c r="H15" s="453" t="s">
        <v>172</v>
      </c>
      <c r="I15" s="455" t="s">
        <v>174</v>
      </c>
      <c r="J15" s="263" t="s">
        <v>176</v>
      </c>
      <c r="K15" s="281">
        <v>12</v>
      </c>
      <c r="L15" s="273">
        <v>41654</v>
      </c>
      <c r="M15" s="282">
        <v>42019</v>
      </c>
      <c r="N15" s="65">
        <f>+(M15-L15)/7</f>
        <v>52.142857142857146</v>
      </c>
      <c r="O15" s="112"/>
      <c r="P15" s="112"/>
      <c r="Q15" s="112"/>
      <c r="R15" s="112"/>
      <c r="S15" s="112"/>
      <c r="T15" s="112"/>
      <c r="U15" s="387"/>
      <c r="V15" s="402"/>
      <c r="W15" s="50"/>
      <c r="X15" s="58"/>
      <c r="Y15" s="58"/>
      <c r="Z15" s="58"/>
      <c r="AA15" s="58"/>
      <c r="AB15" s="58"/>
      <c r="AC15" s="58"/>
      <c r="AD15" s="58"/>
      <c r="AE15" s="58"/>
      <c r="AF15" s="58"/>
      <c r="AG15" s="58"/>
      <c r="AH15" s="58"/>
      <c r="AI15" s="58"/>
      <c r="AJ15" s="58"/>
      <c r="AK15" s="58"/>
      <c r="AL15" s="58"/>
      <c r="AM15" s="58"/>
      <c r="AN15" s="58"/>
      <c r="AO15" s="58"/>
      <c r="AP15" s="58"/>
      <c r="AQ15" s="58"/>
      <c r="AR15" s="58"/>
      <c r="AS15" s="58"/>
      <c r="AT15" s="58"/>
      <c r="AU15" s="58"/>
      <c r="AV15" s="58"/>
      <c r="AW15" s="58"/>
      <c r="AX15" s="58"/>
      <c r="AY15" s="58"/>
      <c r="AZ15" s="58"/>
      <c r="BA15" s="58"/>
      <c r="BB15" s="58"/>
      <c r="BC15" s="58"/>
      <c r="BD15" s="58"/>
      <c r="BE15" s="58"/>
      <c r="BF15" s="58"/>
      <c r="BG15" s="58"/>
      <c r="BH15" s="58"/>
      <c r="BI15" s="58"/>
      <c r="BJ15" s="58"/>
      <c r="BK15" s="58"/>
      <c r="BL15" s="58"/>
      <c r="BM15" s="58"/>
      <c r="BN15" s="58"/>
    </row>
    <row r="16" spans="1:66" s="260" customFormat="1" ht="87.75" customHeight="1" thickBot="1" x14ac:dyDescent="0.25">
      <c r="A16" s="1888"/>
      <c r="B16" s="1863"/>
      <c r="C16" s="1857"/>
      <c r="D16" s="1866"/>
      <c r="E16" s="1857"/>
      <c r="F16" s="1879"/>
      <c r="G16" s="457" t="s">
        <v>171</v>
      </c>
      <c r="H16" s="455" t="s">
        <v>173</v>
      </c>
      <c r="I16" s="456" t="s">
        <v>175</v>
      </c>
      <c r="J16" s="413" t="s">
        <v>177</v>
      </c>
      <c r="K16" s="283">
        <v>1</v>
      </c>
      <c r="L16" s="273">
        <v>41654</v>
      </c>
      <c r="M16" s="282">
        <v>41728</v>
      </c>
      <c r="N16" s="65"/>
      <c r="O16" s="112"/>
      <c r="P16" s="112"/>
      <c r="Q16" s="112"/>
      <c r="R16" s="112"/>
      <c r="S16" s="112"/>
      <c r="T16" s="112"/>
      <c r="U16" s="387"/>
      <c r="V16" s="402"/>
      <c r="W16" s="50"/>
      <c r="X16" s="58"/>
      <c r="Y16" s="58"/>
      <c r="Z16" s="58"/>
      <c r="AA16" s="58"/>
      <c r="AB16" s="58"/>
      <c r="AC16" s="58"/>
      <c r="AD16" s="58"/>
      <c r="AE16" s="58"/>
      <c r="AF16" s="58"/>
      <c r="AG16" s="58"/>
      <c r="AH16" s="58"/>
      <c r="AI16" s="58"/>
      <c r="AJ16" s="58"/>
      <c r="AK16" s="58"/>
      <c r="AL16" s="58"/>
      <c r="AM16" s="58"/>
      <c r="AN16" s="58"/>
      <c r="AO16" s="58"/>
      <c r="AP16" s="58"/>
      <c r="AQ16" s="58"/>
      <c r="AR16" s="58"/>
      <c r="AS16" s="58"/>
      <c r="AT16" s="58"/>
      <c r="AU16" s="58"/>
      <c r="AV16" s="58"/>
      <c r="AW16" s="58"/>
      <c r="AX16" s="58"/>
      <c r="AY16" s="58"/>
      <c r="AZ16" s="58"/>
      <c r="BA16" s="58"/>
      <c r="BB16" s="58"/>
      <c r="BC16" s="58"/>
      <c r="BD16" s="58"/>
      <c r="BE16" s="58"/>
      <c r="BF16" s="58"/>
      <c r="BG16" s="58"/>
      <c r="BH16" s="58"/>
      <c r="BI16" s="58"/>
      <c r="BJ16" s="58"/>
      <c r="BK16" s="58"/>
      <c r="BL16" s="58"/>
      <c r="BM16" s="58"/>
      <c r="BN16" s="58"/>
    </row>
    <row r="17" spans="1:66" s="260" customFormat="1" ht="190.15" customHeight="1" thickBot="1" x14ac:dyDescent="0.25">
      <c r="A17" s="1858">
        <v>36</v>
      </c>
      <c r="B17" s="1861">
        <v>1406003</v>
      </c>
      <c r="C17" s="1864" t="s">
        <v>40</v>
      </c>
      <c r="D17" s="1856" t="s">
        <v>41</v>
      </c>
      <c r="E17" s="1856" t="s">
        <v>39</v>
      </c>
      <c r="F17" s="1875" t="s">
        <v>26</v>
      </c>
      <c r="G17" s="458" t="s">
        <v>223</v>
      </c>
      <c r="H17" s="456" t="s">
        <v>156</v>
      </c>
      <c r="I17" s="459" t="s">
        <v>179</v>
      </c>
      <c r="J17" s="284">
        <v>1</v>
      </c>
      <c r="K17" s="276">
        <v>1</v>
      </c>
      <c r="L17" s="282">
        <v>41640</v>
      </c>
      <c r="M17" s="282">
        <v>41670</v>
      </c>
      <c r="N17" s="108">
        <f>+(M17-L17)/7</f>
        <v>4.2857142857142856</v>
      </c>
      <c r="O17" s="112"/>
      <c r="P17" s="112"/>
      <c r="Q17" s="112"/>
      <c r="R17" s="112"/>
      <c r="S17" s="112"/>
      <c r="T17" s="112"/>
      <c r="U17" s="387"/>
      <c r="V17" s="402"/>
      <c r="W17" s="50"/>
      <c r="X17" s="58"/>
      <c r="Y17" s="58"/>
      <c r="Z17" s="58"/>
      <c r="AA17" s="58"/>
      <c r="AB17" s="58"/>
      <c r="AC17" s="58"/>
      <c r="AD17" s="58"/>
      <c r="AE17" s="58"/>
      <c r="AF17" s="58"/>
      <c r="AG17" s="58"/>
      <c r="AH17" s="58"/>
      <c r="AI17" s="58"/>
      <c r="AJ17" s="58"/>
      <c r="AK17" s="58"/>
      <c r="AL17" s="58"/>
      <c r="AM17" s="58"/>
      <c r="AN17" s="58"/>
      <c r="AO17" s="58"/>
      <c r="AP17" s="58"/>
      <c r="AQ17" s="58"/>
      <c r="AR17" s="58"/>
      <c r="AS17" s="58"/>
      <c r="AT17" s="58"/>
      <c r="AU17" s="58"/>
      <c r="AV17" s="58"/>
      <c r="AW17" s="58"/>
      <c r="AX17" s="58"/>
      <c r="AY17" s="58"/>
      <c r="AZ17" s="58"/>
      <c r="BA17" s="58"/>
      <c r="BB17" s="58"/>
      <c r="BC17" s="58"/>
      <c r="BD17" s="58"/>
      <c r="BE17" s="58"/>
      <c r="BF17" s="58"/>
      <c r="BG17" s="58"/>
      <c r="BH17" s="58"/>
      <c r="BI17" s="58"/>
      <c r="BJ17" s="58"/>
      <c r="BK17" s="58"/>
      <c r="BL17" s="58"/>
      <c r="BM17" s="58"/>
      <c r="BN17" s="58"/>
    </row>
    <row r="18" spans="1:66" s="451" customFormat="1" ht="105.75" customHeight="1" thickBot="1" x14ac:dyDescent="0.25">
      <c r="A18" s="1859"/>
      <c r="B18" s="1862"/>
      <c r="C18" s="1865"/>
      <c r="D18" s="1867"/>
      <c r="E18" s="1867"/>
      <c r="F18" s="1876"/>
      <c r="G18" s="452" t="s">
        <v>178</v>
      </c>
      <c r="H18" s="453" t="s">
        <v>156</v>
      </c>
      <c r="I18" s="453" t="s">
        <v>180</v>
      </c>
      <c r="J18" s="285">
        <v>12</v>
      </c>
      <c r="K18" s="276">
        <v>1</v>
      </c>
      <c r="L18" s="273">
        <v>41698</v>
      </c>
      <c r="M18" s="273">
        <v>42035</v>
      </c>
      <c r="N18" s="108">
        <f>+(M18-L18)/7</f>
        <v>48.142857142857146</v>
      </c>
      <c r="O18" s="112"/>
      <c r="P18" s="112"/>
      <c r="Q18" s="112"/>
      <c r="R18" s="112"/>
      <c r="S18" s="112"/>
      <c r="T18" s="112"/>
      <c r="U18" s="387"/>
      <c r="V18" s="402"/>
      <c r="W18" s="50"/>
      <c r="X18" s="58"/>
      <c r="Y18" s="58"/>
      <c r="Z18" s="58"/>
      <c r="AA18" s="58"/>
      <c r="AB18" s="58"/>
      <c r="AC18" s="58"/>
      <c r="AD18" s="58"/>
      <c r="AE18" s="58"/>
      <c r="AF18" s="58"/>
      <c r="AG18" s="58"/>
      <c r="AH18" s="58"/>
      <c r="AI18" s="58"/>
      <c r="AJ18" s="58"/>
      <c r="AK18" s="58"/>
      <c r="AL18" s="58"/>
      <c r="AM18" s="58"/>
      <c r="AN18" s="58"/>
      <c r="AO18" s="58"/>
      <c r="AP18" s="58"/>
      <c r="AQ18" s="58"/>
      <c r="AR18" s="58"/>
      <c r="AS18" s="58"/>
      <c r="AT18" s="58"/>
      <c r="AU18" s="58"/>
      <c r="AV18" s="58"/>
      <c r="AW18" s="58"/>
      <c r="AX18" s="58"/>
      <c r="AY18" s="58"/>
      <c r="AZ18" s="58"/>
      <c r="BA18" s="58"/>
      <c r="BB18" s="58"/>
      <c r="BC18" s="58"/>
      <c r="BD18" s="58"/>
      <c r="BE18" s="58"/>
      <c r="BF18" s="58"/>
      <c r="BG18" s="58"/>
      <c r="BH18" s="58"/>
      <c r="BI18" s="58"/>
      <c r="BJ18" s="58"/>
      <c r="BK18" s="58"/>
      <c r="BL18" s="58"/>
      <c r="BM18" s="58"/>
      <c r="BN18" s="58"/>
    </row>
    <row r="19" spans="1:66" s="451" customFormat="1" ht="143.25" customHeight="1" thickBot="1" x14ac:dyDescent="0.25">
      <c r="A19" s="1860"/>
      <c r="B19" s="1863"/>
      <c r="C19" s="1866"/>
      <c r="D19" s="1857"/>
      <c r="E19" s="1857"/>
      <c r="F19" s="1877"/>
      <c r="G19" s="454" t="s">
        <v>224</v>
      </c>
      <c r="H19" s="455" t="s">
        <v>156</v>
      </c>
      <c r="I19" s="455" t="s">
        <v>181</v>
      </c>
      <c r="J19" s="285">
        <v>1</v>
      </c>
      <c r="K19" s="276">
        <v>1</v>
      </c>
      <c r="L19" s="273">
        <v>41666</v>
      </c>
      <c r="M19" s="273">
        <v>41675</v>
      </c>
      <c r="N19" s="65">
        <f>+(M19-L19)/7</f>
        <v>1.2857142857142858</v>
      </c>
      <c r="O19" s="112"/>
      <c r="P19" s="112"/>
      <c r="Q19" s="112"/>
      <c r="R19" s="112"/>
      <c r="S19" s="112"/>
      <c r="T19" s="112"/>
      <c r="U19" s="387"/>
      <c r="V19" s="402"/>
      <c r="W19" s="50"/>
      <c r="X19" s="58"/>
      <c r="Y19" s="58"/>
      <c r="Z19" s="58"/>
      <c r="AA19" s="58"/>
      <c r="AB19" s="58"/>
      <c r="AC19" s="58"/>
      <c r="AD19" s="58"/>
      <c r="AE19" s="58"/>
      <c r="AF19" s="58"/>
      <c r="AG19" s="58"/>
      <c r="AH19" s="58"/>
      <c r="AI19" s="58"/>
      <c r="AJ19" s="58"/>
      <c r="AK19" s="58"/>
      <c r="AL19" s="58"/>
      <c r="AM19" s="58"/>
      <c r="AN19" s="58"/>
      <c r="AO19" s="58"/>
      <c r="AP19" s="58"/>
      <c r="AQ19" s="58"/>
      <c r="AR19" s="58"/>
      <c r="AS19" s="58"/>
      <c r="AT19" s="58"/>
      <c r="AU19" s="58"/>
      <c r="AV19" s="58"/>
      <c r="AW19" s="58"/>
      <c r="AX19" s="58"/>
      <c r="AY19" s="58"/>
      <c r="AZ19" s="58"/>
      <c r="BA19" s="58"/>
      <c r="BB19" s="58"/>
      <c r="BC19" s="58"/>
      <c r="BD19" s="58"/>
      <c r="BE19" s="58"/>
      <c r="BF19" s="58"/>
      <c r="BG19" s="58"/>
      <c r="BH19" s="58"/>
      <c r="BI19" s="58"/>
      <c r="BJ19" s="58"/>
      <c r="BK19" s="58"/>
      <c r="BL19" s="58"/>
      <c r="BM19" s="58"/>
      <c r="BN19" s="58"/>
    </row>
    <row r="20" spans="1:66" s="260" customFormat="1" ht="108" x14ac:dyDescent="0.2">
      <c r="A20" s="1880">
        <v>49</v>
      </c>
      <c r="B20" s="1880">
        <v>1902003</v>
      </c>
      <c r="C20" s="1881" t="s">
        <v>83</v>
      </c>
      <c r="D20" s="1882" t="s">
        <v>82</v>
      </c>
      <c r="E20" s="1882" t="s">
        <v>86</v>
      </c>
      <c r="F20" s="1878" t="s">
        <v>260</v>
      </c>
      <c r="G20" s="393" t="s">
        <v>297</v>
      </c>
      <c r="H20" s="228" t="s">
        <v>298</v>
      </c>
      <c r="I20" s="228" t="s">
        <v>299</v>
      </c>
      <c r="J20" s="223" t="s">
        <v>300</v>
      </c>
      <c r="K20" s="223">
        <v>1</v>
      </c>
      <c r="L20" s="273">
        <v>41699</v>
      </c>
      <c r="M20" s="273">
        <v>42004</v>
      </c>
      <c r="N20" s="181">
        <f>+(M20-L20)/7</f>
        <v>43.571428571428569</v>
      </c>
      <c r="U20" s="1873"/>
      <c r="V20" s="1874"/>
      <c r="W20" s="58"/>
      <c r="X20" s="58"/>
      <c r="Y20" s="58"/>
      <c r="Z20" s="58"/>
      <c r="AA20" s="58"/>
      <c r="AB20" s="58"/>
      <c r="AC20" s="58"/>
      <c r="AD20" s="58"/>
      <c r="AE20" s="58"/>
      <c r="AF20" s="58"/>
      <c r="AG20" s="58"/>
      <c r="AH20" s="58"/>
      <c r="AI20" s="58"/>
      <c r="AJ20" s="58"/>
      <c r="AK20" s="58"/>
      <c r="AL20" s="58"/>
      <c r="AM20" s="58"/>
      <c r="AN20" s="58"/>
      <c r="AO20" s="58"/>
      <c r="AP20" s="58"/>
      <c r="AQ20" s="58"/>
      <c r="AR20" s="58"/>
      <c r="AS20" s="58"/>
      <c r="AT20" s="58"/>
      <c r="AU20" s="58"/>
      <c r="AV20" s="58"/>
      <c r="AW20" s="58"/>
      <c r="AX20" s="58"/>
      <c r="AY20" s="58"/>
      <c r="AZ20" s="58"/>
      <c r="BA20" s="58"/>
      <c r="BB20" s="58"/>
      <c r="BC20" s="58"/>
      <c r="BD20" s="58"/>
      <c r="BE20" s="58"/>
      <c r="BF20" s="58"/>
      <c r="BG20" s="58"/>
      <c r="BH20" s="58"/>
      <c r="BI20" s="58"/>
      <c r="BJ20" s="58"/>
      <c r="BK20" s="58"/>
      <c r="BL20" s="58"/>
      <c r="BM20" s="58"/>
      <c r="BN20" s="58"/>
    </row>
    <row r="21" spans="1:66" s="260" customFormat="1" ht="72.75" thickBot="1" x14ac:dyDescent="0.25">
      <c r="A21" s="1880"/>
      <c r="B21" s="1880"/>
      <c r="C21" s="1881"/>
      <c r="D21" s="1882"/>
      <c r="E21" s="1882"/>
      <c r="F21" s="1879"/>
      <c r="G21" s="369" t="s">
        <v>301</v>
      </c>
      <c r="H21" s="228" t="s">
        <v>298</v>
      </c>
      <c r="I21" s="228" t="s">
        <v>302</v>
      </c>
      <c r="J21" s="286" t="s">
        <v>303</v>
      </c>
      <c r="K21" s="277">
        <v>1</v>
      </c>
      <c r="L21" s="273">
        <v>42005</v>
      </c>
      <c r="M21" s="273">
        <v>42124</v>
      </c>
      <c r="N21" s="370">
        <f>+(M21-L21)/7</f>
        <v>17</v>
      </c>
      <c r="W21" s="58"/>
      <c r="X21" s="58"/>
      <c r="Y21" s="58"/>
      <c r="Z21" s="58"/>
      <c r="AA21" s="58"/>
      <c r="AB21" s="58"/>
      <c r="AC21" s="58"/>
      <c r="AD21" s="58"/>
      <c r="AE21" s="58"/>
      <c r="AF21" s="58"/>
      <c r="AG21" s="58"/>
      <c r="AH21" s="58"/>
      <c r="AI21" s="58"/>
      <c r="AJ21" s="58"/>
      <c r="AK21" s="58"/>
      <c r="AL21" s="58"/>
      <c r="AM21" s="58"/>
      <c r="AN21" s="58"/>
      <c r="AO21" s="58"/>
      <c r="AP21" s="58"/>
      <c r="AQ21" s="58"/>
      <c r="AR21" s="58"/>
      <c r="AS21" s="58"/>
      <c r="AT21" s="58"/>
      <c r="AU21" s="58"/>
      <c r="AV21" s="58"/>
      <c r="AW21" s="58"/>
      <c r="AX21" s="58"/>
      <c r="AY21" s="58"/>
      <c r="AZ21" s="58"/>
      <c r="BA21" s="58"/>
      <c r="BB21" s="58"/>
      <c r="BC21" s="58"/>
      <c r="BD21" s="58"/>
      <c r="BE21" s="58"/>
      <c r="BF21" s="58"/>
      <c r="BG21" s="58"/>
      <c r="BH21" s="58"/>
      <c r="BI21" s="58"/>
      <c r="BJ21" s="58"/>
      <c r="BK21" s="58"/>
      <c r="BL21" s="58"/>
      <c r="BM21" s="58"/>
      <c r="BN21" s="58"/>
    </row>
    <row r="22" spans="1:66" s="260" customFormat="1" ht="12" x14ac:dyDescent="0.2">
      <c r="A22" s="371"/>
      <c r="B22" s="372"/>
      <c r="C22" s="372" t="s">
        <v>582</v>
      </c>
      <c r="D22" s="373"/>
      <c r="E22" s="373"/>
      <c r="F22" s="374"/>
      <c r="G22" s="373"/>
      <c r="H22" s="375"/>
      <c r="I22" s="375"/>
      <c r="J22" s="374"/>
      <c r="K22" s="376"/>
      <c r="L22" s="377"/>
      <c r="M22" s="377"/>
      <c r="N22" s="378"/>
      <c r="W22" s="58"/>
      <c r="X22" s="58"/>
      <c r="Y22" s="58"/>
      <c r="Z22" s="58"/>
      <c r="AA22" s="58"/>
      <c r="AB22" s="58"/>
      <c r="AC22" s="58"/>
      <c r="AD22" s="58"/>
      <c r="AE22" s="58"/>
      <c r="AF22" s="58"/>
      <c r="AG22" s="58"/>
      <c r="AH22" s="58"/>
      <c r="AI22" s="58"/>
      <c r="AJ22" s="58"/>
      <c r="AK22" s="58"/>
      <c r="AL22" s="58"/>
      <c r="AM22" s="58"/>
      <c r="AN22" s="58"/>
      <c r="AO22" s="58"/>
      <c r="AP22" s="58"/>
      <c r="AQ22" s="58"/>
      <c r="AR22" s="58"/>
      <c r="AS22" s="58"/>
      <c r="AT22" s="58"/>
      <c r="AU22" s="58"/>
      <c r="AV22" s="58"/>
      <c r="AW22" s="58"/>
      <c r="AX22" s="58"/>
      <c r="AY22" s="58"/>
      <c r="AZ22" s="58"/>
      <c r="BA22" s="58"/>
      <c r="BB22" s="58"/>
      <c r="BC22" s="58"/>
      <c r="BD22" s="58"/>
      <c r="BE22" s="58"/>
      <c r="BF22" s="58"/>
      <c r="BG22" s="58"/>
      <c r="BH22" s="58"/>
      <c r="BI22" s="58"/>
      <c r="BJ22" s="58"/>
      <c r="BK22" s="58"/>
      <c r="BL22" s="58"/>
      <c r="BM22" s="58"/>
      <c r="BN22" s="58"/>
    </row>
    <row r="23" spans="1:66" x14ac:dyDescent="0.25">
      <c r="B23" s="345" t="s">
        <v>533</v>
      </c>
      <c r="D23" s="136"/>
      <c r="E23" s="136"/>
    </row>
    <row r="24" spans="1:66" ht="15.75" thickBot="1" x14ac:dyDescent="0.3">
      <c r="D24" s="136"/>
      <c r="E24" s="136"/>
    </row>
    <row r="25" spans="1:66" x14ac:dyDescent="0.25">
      <c r="B25" s="342" t="s">
        <v>532</v>
      </c>
      <c r="C25" s="326"/>
      <c r="D25" s="327"/>
      <c r="E25" s="136"/>
    </row>
    <row r="26" spans="1:66" x14ac:dyDescent="0.25">
      <c r="B26" s="328"/>
      <c r="C26" s="329"/>
      <c r="D26" s="330"/>
      <c r="E26" s="136"/>
    </row>
    <row r="27" spans="1:66" ht="15.75" thickBot="1" x14ac:dyDescent="0.3">
      <c r="B27" s="328"/>
      <c r="C27" s="344" t="s">
        <v>518</v>
      </c>
      <c r="D27" s="330"/>
      <c r="E27" s="136"/>
    </row>
    <row r="28" spans="1:66" ht="15.75" thickTop="1" x14ac:dyDescent="0.25">
      <c r="B28" s="328"/>
      <c r="C28" s="334" t="s">
        <v>506</v>
      </c>
      <c r="D28" s="330"/>
      <c r="E28" s="136"/>
    </row>
    <row r="29" spans="1:66" ht="15.75" thickBot="1" x14ac:dyDescent="0.3">
      <c r="B29" s="331"/>
      <c r="C29" s="333" t="s">
        <v>497</v>
      </c>
      <c r="D29" s="332"/>
      <c r="E29" s="136"/>
    </row>
  </sheetData>
  <mergeCells count="31">
    <mergeCell ref="A1:F1"/>
    <mergeCell ref="A2:F2"/>
    <mergeCell ref="A3:F3"/>
    <mergeCell ref="F20:F21"/>
    <mergeCell ref="A20:A21"/>
    <mergeCell ref="B20:B21"/>
    <mergeCell ref="C20:C21"/>
    <mergeCell ref="D20:D21"/>
    <mergeCell ref="E20:E21"/>
    <mergeCell ref="C12:C14"/>
    <mergeCell ref="D12:D14"/>
    <mergeCell ref="E12:E14"/>
    <mergeCell ref="A15:A16"/>
    <mergeCell ref="B15:B16"/>
    <mergeCell ref="C15:C16"/>
    <mergeCell ref="D15:D16"/>
    <mergeCell ref="U10:V10"/>
    <mergeCell ref="T8:U8"/>
    <mergeCell ref="M9:N9"/>
    <mergeCell ref="F12:F14"/>
    <mergeCell ref="U20:V20"/>
    <mergeCell ref="F17:F19"/>
    <mergeCell ref="F15:F16"/>
    <mergeCell ref="A12:A14"/>
    <mergeCell ref="B12:B14"/>
    <mergeCell ref="E15:E16"/>
    <mergeCell ref="A17:A19"/>
    <mergeCell ref="B17:B19"/>
    <mergeCell ref="C17:C19"/>
    <mergeCell ref="D17:D19"/>
    <mergeCell ref="E17:E19"/>
  </mergeCells>
  <conditionalFormatting sqref="T8:U8">
    <cfRule type="cellIs" dxfId="6" priority="3" stopIfTrue="1" operator="between">
      <formula>38565</formula>
      <formula>38595</formula>
    </cfRule>
  </conditionalFormatting>
  <dataValidations count="2">
    <dataValidation type="textLength" operator="equal" allowBlank="1" showInputMessage="1" showErrorMessage="1" sqref="G1:G10 G23:G1048576">
      <formula1>390</formula1>
    </dataValidation>
    <dataValidation type="decimal" operator="greaterThan" allowBlank="1" showInputMessage="1" showErrorMessage="1" sqref="O10:O14">
      <formula1>0</formula1>
    </dataValidation>
  </dataValidations>
  <pageMargins left="0.70866141732283472" right="0.70866141732283472" top="0.33" bottom="0.3" header="0.31496062992125984" footer="0.31496062992125984"/>
  <pageSetup scale="50" orientation="landscape" r:id="rId1"/>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X42"/>
  <sheetViews>
    <sheetView topLeftCell="F1" zoomScale="90" zoomScaleNormal="90" workbookViewId="0">
      <selection activeCell="G26" sqref="G26"/>
    </sheetView>
  </sheetViews>
  <sheetFormatPr baseColWidth="10" defaultRowHeight="15" x14ac:dyDescent="0.25"/>
  <cols>
    <col min="1" max="1" width="11.42578125" style="52"/>
    <col min="2" max="2" width="8.85546875" style="18" customWidth="1"/>
    <col min="3" max="3" width="42" style="9" customWidth="1"/>
    <col min="4" max="4" width="16.42578125" customWidth="1"/>
    <col min="5" max="5" width="18.28515625" customWidth="1"/>
    <col min="6" max="6" width="11.28515625" customWidth="1"/>
    <col min="7" max="7" width="41" customWidth="1"/>
    <col min="8" max="8" width="16.42578125" customWidth="1"/>
    <col min="10" max="10" width="13.5703125" customWidth="1"/>
    <col min="14" max="14" width="11.42578125" style="122"/>
    <col min="15" max="24" width="11.42578125" style="49"/>
  </cols>
  <sheetData>
    <row r="1" spans="1:24" s="40" customFormat="1" ht="23.25" customHeight="1" x14ac:dyDescent="0.25">
      <c r="A1" s="1832" t="s">
        <v>0</v>
      </c>
      <c r="B1" s="1833"/>
      <c r="C1" s="1833"/>
      <c r="D1" s="1833"/>
      <c r="E1" s="1833"/>
      <c r="F1" s="1833"/>
      <c r="G1" s="38"/>
      <c r="H1" s="38"/>
      <c r="I1" s="38"/>
      <c r="J1" s="38"/>
      <c r="K1" s="38"/>
      <c r="L1" s="38"/>
      <c r="M1" s="38"/>
      <c r="N1" s="118"/>
      <c r="O1" s="44"/>
      <c r="P1" s="44"/>
      <c r="Q1" s="44"/>
      <c r="R1" s="44"/>
      <c r="S1" s="44"/>
      <c r="T1" s="44"/>
      <c r="U1" s="44"/>
      <c r="V1" s="44"/>
      <c r="W1" s="44"/>
      <c r="X1" s="44"/>
    </row>
    <row r="2" spans="1:24" s="40" customFormat="1" ht="23.25" customHeight="1" x14ac:dyDescent="0.25">
      <c r="A2" s="1832" t="s">
        <v>1</v>
      </c>
      <c r="B2" s="1833"/>
      <c r="C2" s="1833"/>
      <c r="D2" s="1833"/>
      <c r="E2" s="1833"/>
      <c r="F2" s="1833"/>
      <c r="G2" s="38"/>
      <c r="H2" s="38"/>
      <c r="I2" s="38"/>
      <c r="J2" s="38"/>
      <c r="K2" s="38"/>
      <c r="L2" s="38"/>
      <c r="M2" s="38"/>
      <c r="N2" s="118"/>
      <c r="O2" s="44"/>
      <c r="P2" s="44"/>
      <c r="Q2" s="44"/>
      <c r="R2" s="44"/>
      <c r="S2" s="44"/>
      <c r="T2" s="44"/>
      <c r="U2" s="44"/>
      <c r="V2" s="44"/>
      <c r="W2" s="44"/>
      <c r="X2" s="44"/>
    </row>
    <row r="3" spans="1:24" s="40" customFormat="1" ht="23.25" customHeight="1" x14ac:dyDescent="0.25">
      <c r="A3" s="1832" t="s">
        <v>2</v>
      </c>
      <c r="B3" s="1833"/>
      <c r="C3" s="1833"/>
      <c r="D3" s="1833"/>
      <c r="E3" s="1833"/>
      <c r="F3" s="1833"/>
      <c r="G3" s="41"/>
      <c r="H3" s="41"/>
      <c r="I3" s="41"/>
      <c r="J3" s="41"/>
      <c r="K3" s="41"/>
      <c r="L3" s="41"/>
      <c r="M3" s="41"/>
      <c r="N3" s="119"/>
      <c r="O3" s="44"/>
      <c r="P3" s="44"/>
      <c r="Q3" s="44"/>
      <c r="R3" s="44"/>
      <c r="S3" s="44"/>
      <c r="T3" s="44"/>
      <c r="U3" s="44"/>
      <c r="V3" s="44"/>
      <c r="W3" s="44"/>
      <c r="X3" s="44"/>
    </row>
    <row r="4" spans="1:24" s="1" customFormat="1" ht="23.25" customHeight="1" x14ac:dyDescent="0.25">
      <c r="A4" s="2" t="s">
        <v>3</v>
      </c>
      <c r="B4" s="2"/>
      <c r="E4" s="2"/>
      <c r="F4" s="2"/>
      <c r="G4" s="2"/>
      <c r="H4" s="2"/>
      <c r="I4" s="2"/>
      <c r="J4" s="2"/>
      <c r="K4" s="8"/>
      <c r="L4" s="2"/>
      <c r="M4" s="2"/>
      <c r="N4" s="120"/>
      <c r="O4" s="45"/>
      <c r="P4" s="45"/>
      <c r="Q4" s="45"/>
      <c r="R4" s="45"/>
      <c r="S4" s="45"/>
      <c r="T4" s="45"/>
      <c r="U4" s="45"/>
      <c r="V4" s="48"/>
      <c r="W4" s="48"/>
      <c r="X4" s="48"/>
    </row>
    <row r="5" spans="1:24" s="1" customFormat="1" ht="23.25" customHeight="1" x14ac:dyDescent="0.25">
      <c r="A5" s="2" t="s">
        <v>4</v>
      </c>
      <c r="B5" s="2" t="s">
        <v>5</v>
      </c>
      <c r="E5" s="2"/>
      <c r="F5" s="3"/>
      <c r="G5" s="2"/>
      <c r="H5" s="2"/>
      <c r="I5" s="3"/>
      <c r="J5" s="3"/>
      <c r="K5" s="8"/>
      <c r="L5" s="3"/>
      <c r="M5" s="3"/>
      <c r="N5" s="121"/>
      <c r="O5" s="46"/>
      <c r="P5" s="46"/>
      <c r="Q5" s="46"/>
      <c r="R5" s="46"/>
      <c r="S5" s="46"/>
      <c r="T5" s="46"/>
      <c r="U5" s="46"/>
      <c r="V5" s="48"/>
      <c r="W5" s="48"/>
      <c r="X5" s="48"/>
    </row>
    <row r="6" spans="1:24" s="1" customFormat="1" ht="23.25" customHeight="1" x14ac:dyDescent="0.25">
      <c r="A6" s="2" t="s">
        <v>6</v>
      </c>
      <c r="B6" s="4" t="s">
        <v>134</v>
      </c>
      <c r="E6" s="4"/>
      <c r="F6" s="2"/>
      <c r="G6" s="3"/>
      <c r="H6" s="3"/>
      <c r="I6" s="2"/>
      <c r="J6" s="2"/>
      <c r="K6" s="8"/>
      <c r="L6" s="2"/>
      <c r="M6" s="2"/>
      <c r="N6" s="120"/>
      <c r="O6" s="45"/>
      <c r="P6" s="45"/>
      <c r="Q6" s="45"/>
      <c r="R6" s="45"/>
      <c r="S6" s="45"/>
      <c r="T6" s="45"/>
      <c r="U6" s="45"/>
      <c r="V6" s="48"/>
      <c r="W6" s="48"/>
      <c r="X6" s="48"/>
    </row>
    <row r="7" spans="1:24" s="1" customFormat="1" ht="22.5" customHeight="1" x14ac:dyDescent="0.25">
      <c r="A7" s="2" t="s">
        <v>131</v>
      </c>
      <c r="B7" s="5"/>
      <c r="E7" s="5"/>
      <c r="F7" s="2"/>
      <c r="G7" s="3"/>
      <c r="H7" s="3"/>
      <c r="I7" s="2"/>
      <c r="J7" s="2"/>
      <c r="K7" s="8"/>
      <c r="L7" s="2"/>
      <c r="M7" s="2"/>
      <c r="N7" s="120"/>
      <c r="O7" s="45"/>
      <c r="P7" s="45"/>
      <c r="Q7" s="45"/>
      <c r="R7" s="45"/>
      <c r="S7" s="45"/>
      <c r="T7" s="45"/>
      <c r="U7" s="45"/>
      <c r="V7" s="48"/>
      <c r="W7" s="48"/>
      <c r="X7" s="48"/>
    </row>
    <row r="8" spans="1:24" s="1" customFormat="1" ht="22.5" customHeight="1" x14ac:dyDescent="0.25">
      <c r="A8" s="2" t="s">
        <v>133</v>
      </c>
      <c r="B8" s="5"/>
      <c r="E8" s="5"/>
      <c r="F8" s="2"/>
      <c r="G8" s="3"/>
      <c r="H8" s="3"/>
      <c r="I8" s="2"/>
      <c r="J8" s="2"/>
      <c r="K8" s="8"/>
      <c r="L8" s="2"/>
      <c r="M8" s="2"/>
      <c r="N8" s="120"/>
      <c r="O8" s="45"/>
      <c r="P8" s="45"/>
      <c r="Q8" s="45"/>
      <c r="R8" s="45"/>
      <c r="S8" s="45"/>
      <c r="T8" s="1834" t="e">
        <f>+#REF!</f>
        <v>#REF!</v>
      </c>
      <c r="U8" s="1834"/>
      <c r="V8" s="48"/>
      <c r="W8" s="48"/>
      <c r="X8" s="48"/>
    </row>
    <row r="9" spans="1:24" s="1" customFormat="1" ht="22.5" customHeight="1" thickBot="1" x14ac:dyDescent="0.3">
      <c r="A9" s="3" t="s">
        <v>132</v>
      </c>
      <c r="B9" s="15"/>
      <c r="E9" s="6"/>
      <c r="F9" s="8"/>
      <c r="G9" s="7"/>
      <c r="H9" s="7"/>
      <c r="I9" s="8"/>
      <c r="J9" s="8"/>
      <c r="K9" s="8"/>
      <c r="L9" s="8"/>
      <c r="M9" s="1835"/>
      <c r="N9" s="1836"/>
      <c r="O9" s="47"/>
      <c r="P9" s="47"/>
      <c r="Q9" s="47"/>
      <c r="R9" s="47"/>
      <c r="S9" s="47"/>
      <c r="T9" s="47"/>
      <c r="U9" s="47"/>
      <c r="V9" s="48"/>
      <c r="W9" s="48"/>
      <c r="X9" s="48"/>
    </row>
    <row r="10" spans="1:24" s="54" customFormat="1" ht="66" customHeight="1" x14ac:dyDescent="0.25">
      <c r="A10" s="348" t="s">
        <v>129</v>
      </c>
      <c r="B10" s="348" t="s">
        <v>7</v>
      </c>
      <c r="C10" s="348" t="s">
        <v>510</v>
      </c>
      <c r="D10" s="348" t="s">
        <v>8</v>
      </c>
      <c r="E10" s="348" t="s">
        <v>9</v>
      </c>
      <c r="F10" s="348" t="s">
        <v>10</v>
      </c>
      <c r="G10" s="348" t="s">
        <v>11</v>
      </c>
      <c r="H10" s="460" t="s">
        <v>12</v>
      </c>
      <c r="I10" s="348" t="s">
        <v>13</v>
      </c>
      <c r="J10" s="348" t="s">
        <v>14</v>
      </c>
      <c r="K10" s="348" t="s">
        <v>15</v>
      </c>
      <c r="L10" s="348" t="s">
        <v>16</v>
      </c>
      <c r="M10" s="348" t="s">
        <v>17</v>
      </c>
      <c r="N10" s="306" t="s">
        <v>18</v>
      </c>
      <c r="O10" s="349" t="s">
        <v>19</v>
      </c>
      <c r="P10" s="350" t="s">
        <v>20</v>
      </c>
      <c r="Q10" s="350" t="s">
        <v>21</v>
      </c>
      <c r="R10" s="350" t="s">
        <v>22</v>
      </c>
      <c r="S10" s="350" t="s">
        <v>23</v>
      </c>
      <c r="T10" s="351" t="s">
        <v>143</v>
      </c>
      <c r="U10" s="1898" t="s">
        <v>24</v>
      </c>
      <c r="V10" s="1899"/>
      <c r="W10" s="53"/>
      <c r="X10" s="53"/>
    </row>
    <row r="11" spans="1:24" s="252" customFormat="1" ht="108.6" customHeight="1" x14ac:dyDescent="0.25">
      <c r="A11" s="1902">
        <v>31</v>
      </c>
      <c r="B11" s="1902">
        <v>1103002</v>
      </c>
      <c r="C11" s="1900" t="s">
        <v>511</v>
      </c>
      <c r="D11" s="1901" t="s">
        <v>72</v>
      </c>
      <c r="E11" s="1901" t="s">
        <v>512</v>
      </c>
      <c r="F11" s="405" t="s">
        <v>267</v>
      </c>
      <c r="G11" s="263" t="s">
        <v>185</v>
      </c>
      <c r="H11" s="263" t="s">
        <v>186</v>
      </c>
      <c r="I11" s="263" t="s">
        <v>187</v>
      </c>
      <c r="J11" s="263" t="s">
        <v>188</v>
      </c>
      <c r="K11" s="280">
        <v>1</v>
      </c>
      <c r="L11" s="273">
        <v>41671</v>
      </c>
      <c r="M11" s="273">
        <v>41820</v>
      </c>
      <c r="N11" s="442">
        <f t="shared" ref="N11:N16" si="0">+(M11-L11)/7</f>
        <v>21.285714285714285</v>
      </c>
      <c r="O11" s="68"/>
      <c r="P11" s="66"/>
      <c r="Q11" s="66"/>
      <c r="R11" s="66"/>
      <c r="S11" s="66"/>
      <c r="T11" s="69"/>
      <c r="U11" s="1889"/>
      <c r="V11" s="1889"/>
      <c r="W11" s="53"/>
      <c r="X11" s="53"/>
    </row>
    <row r="12" spans="1:24" s="252" customFormat="1" ht="297.75" customHeight="1" x14ac:dyDescent="0.25">
      <c r="A12" s="1902"/>
      <c r="B12" s="1902"/>
      <c r="C12" s="1900"/>
      <c r="D12" s="1901"/>
      <c r="E12" s="1901"/>
      <c r="F12" s="405" t="s">
        <v>267</v>
      </c>
      <c r="G12" s="379" t="s">
        <v>324</v>
      </c>
      <c r="H12" s="379" t="s">
        <v>330</v>
      </c>
      <c r="I12" s="380" t="s">
        <v>268</v>
      </c>
      <c r="J12" s="236" t="s">
        <v>266</v>
      </c>
      <c r="K12" s="223">
        <v>1</v>
      </c>
      <c r="L12" s="231">
        <v>41671</v>
      </c>
      <c r="M12" s="231">
        <v>41820</v>
      </c>
      <c r="N12" s="442">
        <f t="shared" si="0"/>
        <v>21.285714285714285</v>
      </c>
      <c r="O12" s="68"/>
      <c r="P12" s="66"/>
      <c r="Q12" s="66"/>
      <c r="R12" s="66"/>
      <c r="S12" s="66"/>
      <c r="T12" s="69"/>
      <c r="U12" s="1889"/>
      <c r="V12" s="1889"/>
      <c r="W12" s="53"/>
      <c r="X12" s="53"/>
    </row>
    <row r="13" spans="1:24" s="252" customFormat="1" ht="217.5" customHeight="1" x14ac:dyDescent="0.25">
      <c r="A13" s="1902"/>
      <c r="B13" s="1902"/>
      <c r="C13" s="1900"/>
      <c r="D13" s="1901"/>
      <c r="E13" s="1901"/>
      <c r="F13" s="405" t="s">
        <v>267</v>
      </c>
      <c r="G13" s="263" t="s">
        <v>189</v>
      </c>
      <c r="H13" s="263" t="s">
        <v>190</v>
      </c>
      <c r="I13" s="263" t="s">
        <v>191</v>
      </c>
      <c r="J13" s="263" t="s">
        <v>192</v>
      </c>
      <c r="K13" s="280">
        <v>1</v>
      </c>
      <c r="L13" s="273">
        <v>41821</v>
      </c>
      <c r="M13" s="273">
        <v>41882</v>
      </c>
      <c r="N13" s="73">
        <f t="shared" si="0"/>
        <v>8.7142857142857135</v>
      </c>
      <c r="O13" s="68"/>
      <c r="P13" s="66"/>
      <c r="Q13" s="66"/>
      <c r="R13" s="66"/>
      <c r="S13" s="66"/>
      <c r="T13" s="69"/>
      <c r="U13" s="1889"/>
      <c r="V13" s="1889"/>
      <c r="W13" s="53"/>
      <c r="X13" s="53"/>
    </row>
    <row r="14" spans="1:24" s="252" customFormat="1" ht="109.5" customHeight="1" x14ac:dyDescent="0.25">
      <c r="A14" s="1880">
        <v>32</v>
      </c>
      <c r="B14" s="1880">
        <v>1404013</v>
      </c>
      <c r="C14" s="1903" t="s">
        <v>52</v>
      </c>
      <c r="D14" s="1856" t="s">
        <v>53</v>
      </c>
      <c r="E14" s="1890" t="s">
        <v>54</v>
      </c>
      <c r="F14" s="405" t="s">
        <v>27</v>
      </c>
      <c r="G14" s="263" t="s">
        <v>185</v>
      </c>
      <c r="H14" s="263" t="s">
        <v>186</v>
      </c>
      <c r="I14" s="263" t="s">
        <v>187</v>
      </c>
      <c r="J14" s="263" t="s">
        <v>188</v>
      </c>
      <c r="K14" s="280">
        <v>1</v>
      </c>
      <c r="L14" s="273">
        <v>41671</v>
      </c>
      <c r="M14" s="273">
        <v>41820</v>
      </c>
      <c r="N14" s="442">
        <f t="shared" si="0"/>
        <v>21.285714285714285</v>
      </c>
      <c r="O14" s="68"/>
      <c r="P14" s="66"/>
      <c r="Q14" s="66"/>
      <c r="R14" s="66"/>
      <c r="S14" s="66"/>
      <c r="T14" s="69"/>
      <c r="U14" s="1889"/>
      <c r="V14" s="1889"/>
      <c r="W14" s="53"/>
      <c r="X14" s="53"/>
    </row>
    <row r="15" spans="1:24" s="252" customFormat="1" ht="294.75" customHeight="1" x14ac:dyDescent="0.25">
      <c r="A15" s="1880"/>
      <c r="B15" s="1880"/>
      <c r="C15" s="1903"/>
      <c r="D15" s="1867"/>
      <c r="E15" s="1890"/>
      <c r="F15" s="405" t="s">
        <v>27</v>
      </c>
      <c r="G15" s="379" t="s">
        <v>324</v>
      </c>
      <c r="H15" s="379" t="s">
        <v>330</v>
      </c>
      <c r="I15" s="380" t="s">
        <v>268</v>
      </c>
      <c r="J15" s="236" t="s">
        <v>266</v>
      </c>
      <c r="K15" s="223">
        <v>1</v>
      </c>
      <c r="L15" s="231">
        <v>41671</v>
      </c>
      <c r="M15" s="231">
        <v>41820</v>
      </c>
      <c r="N15" s="442">
        <f t="shared" si="0"/>
        <v>21.285714285714285</v>
      </c>
      <c r="O15" s="68"/>
      <c r="P15" s="394"/>
      <c r="Q15" s="394"/>
      <c r="R15" s="394"/>
      <c r="S15" s="394"/>
      <c r="T15" s="69"/>
      <c r="U15" s="394"/>
      <c r="V15" s="394"/>
      <c r="W15" s="53"/>
      <c r="X15" s="53"/>
    </row>
    <row r="16" spans="1:24" s="252" customFormat="1" ht="294.75" customHeight="1" x14ac:dyDescent="0.25">
      <c r="A16" s="1880"/>
      <c r="B16" s="1880"/>
      <c r="C16" s="1904"/>
      <c r="D16" s="1857"/>
      <c r="E16" s="1890"/>
      <c r="F16" s="405" t="s">
        <v>27</v>
      </c>
      <c r="G16" s="263" t="s">
        <v>189</v>
      </c>
      <c r="H16" s="263" t="s">
        <v>190</v>
      </c>
      <c r="I16" s="263" t="s">
        <v>191</v>
      </c>
      <c r="J16" s="263" t="s">
        <v>192</v>
      </c>
      <c r="K16" s="280">
        <v>1</v>
      </c>
      <c r="L16" s="273">
        <v>41821</v>
      </c>
      <c r="M16" s="273">
        <v>41882</v>
      </c>
      <c r="N16" s="73">
        <f t="shared" si="0"/>
        <v>8.7142857142857135</v>
      </c>
      <c r="O16" s="68"/>
      <c r="P16" s="66"/>
      <c r="Q16" s="66"/>
      <c r="R16" s="66"/>
      <c r="S16" s="66"/>
      <c r="T16" s="69"/>
      <c r="U16" s="1889"/>
      <c r="V16" s="1889"/>
      <c r="W16" s="53"/>
      <c r="X16" s="53"/>
    </row>
    <row r="17" spans="1:24" s="260" customFormat="1" ht="197.25" customHeight="1" x14ac:dyDescent="0.2">
      <c r="A17" s="1855">
        <v>33</v>
      </c>
      <c r="B17" s="1855">
        <v>1406003</v>
      </c>
      <c r="C17" s="1896" t="s">
        <v>214</v>
      </c>
      <c r="D17" s="1892" t="s">
        <v>183</v>
      </c>
      <c r="E17" s="1892" t="s">
        <v>184</v>
      </c>
      <c r="F17" s="1891" t="s">
        <v>27</v>
      </c>
      <c r="G17" s="263" t="s">
        <v>185</v>
      </c>
      <c r="H17" s="263" t="s">
        <v>186</v>
      </c>
      <c r="I17" s="263" t="s">
        <v>187</v>
      </c>
      <c r="J17" s="263" t="s">
        <v>188</v>
      </c>
      <c r="K17" s="280">
        <v>1</v>
      </c>
      <c r="L17" s="273">
        <v>41671</v>
      </c>
      <c r="M17" s="273">
        <v>41820</v>
      </c>
      <c r="N17" s="73">
        <f t="shared" ref="N17:N29" si="1">+(M17-L17)/7</f>
        <v>21.285714285714285</v>
      </c>
      <c r="O17" s="68"/>
      <c r="P17" s="66"/>
      <c r="Q17" s="66"/>
      <c r="R17" s="66"/>
      <c r="S17" s="66"/>
      <c r="T17" s="69"/>
      <c r="U17" s="1889"/>
      <c r="V17" s="1889"/>
      <c r="W17" s="50"/>
      <c r="X17" s="50"/>
    </row>
    <row r="18" spans="1:24" s="260" customFormat="1" ht="161.25" customHeight="1" x14ac:dyDescent="0.2">
      <c r="A18" s="1855"/>
      <c r="B18" s="1855"/>
      <c r="C18" s="1896"/>
      <c r="D18" s="1892"/>
      <c r="E18" s="1892"/>
      <c r="F18" s="1891"/>
      <c r="G18" s="263" t="s">
        <v>189</v>
      </c>
      <c r="H18" s="263" t="s">
        <v>190</v>
      </c>
      <c r="I18" s="263" t="s">
        <v>191</v>
      </c>
      <c r="J18" s="263" t="s">
        <v>192</v>
      </c>
      <c r="K18" s="280">
        <v>1</v>
      </c>
      <c r="L18" s="273">
        <v>41821</v>
      </c>
      <c r="M18" s="273">
        <v>41882</v>
      </c>
      <c r="N18" s="73">
        <f t="shared" si="1"/>
        <v>8.7142857142857135</v>
      </c>
      <c r="O18" s="68"/>
      <c r="P18" s="66"/>
      <c r="Q18" s="66"/>
      <c r="R18" s="66"/>
      <c r="S18" s="66"/>
      <c r="T18" s="69"/>
      <c r="U18" s="1889"/>
      <c r="V18" s="1889"/>
      <c r="W18" s="50"/>
      <c r="X18" s="50"/>
    </row>
    <row r="19" spans="1:24" s="260" customFormat="1" ht="148.5" customHeight="1" x14ac:dyDescent="0.2">
      <c r="A19" s="1855"/>
      <c r="B19" s="1855"/>
      <c r="C19" s="1896"/>
      <c r="D19" s="1892"/>
      <c r="E19" s="1892"/>
      <c r="F19" s="1891"/>
      <c r="G19" s="263" t="s">
        <v>193</v>
      </c>
      <c r="H19" s="263" t="s">
        <v>190</v>
      </c>
      <c r="I19" s="263" t="s">
        <v>194</v>
      </c>
      <c r="J19" s="263" t="s">
        <v>195</v>
      </c>
      <c r="K19" s="280">
        <v>1</v>
      </c>
      <c r="L19" s="273">
        <v>41654</v>
      </c>
      <c r="M19" s="273">
        <v>41685</v>
      </c>
      <c r="N19" s="73">
        <f t="shared" si="1"/>
        <v>4.4285714285714288</v>
      </c>
      <c r="O19" s="68"/>
      <c r="P19" s="66"/>
      <c r="Q19" s="66"/>
      <c r="R19" s="66"/>
      <c r="S19" s="66"/>
      <c r="T19" s="69"/>
      <c r="U19" s="1889"/>
      <c r="V19" s="1889"/>
      <c r="W19" s="50"/>
      <c r="X19" s="50"/>
    </row>
    <row r="20" spans="1:24" s="101" customFormat="1" ht="84" customHeight="1" x14ac:dyDescent="0.2">
      <c r="A20" s="1855"/>
      <c r="B20" s="1855"/>
      <c r="C20" s="1896"/>
      <c r="D20" s="1892"/>
      <c r="E20" s="1892"/>
      <c r="F20" s="1891"/>
      <c r="G20" s="23" t="s">
        <v>196</v>
      </c>
      <c r="H20" s="23" t="s">
        <v>197</v>
      </c>
      <c r="I20" s="113" t="s">
        <v>198</v>
      </c>
      <c r="J20" s="23" t="s">
        <v>199</v>
      </c>
      <c r="K20" s="114">
        <v>1</v>
      </c>
      <c r="L20" s="107">
        <v>41671</v>
      </c>
      <c r="M20" s="107">
        <v>41820</v>
      </c>
      <c r="N20" s="73">
        <f t="shared" si="1"/>
        <v>21.285714285714285</v>
      </c>
      <c r="O20" s="68"/>
      <c r="P20" s="66"/>
      <c r="Q20" s="66"/>
      <c r="R20" s="66"/>
      <c r="S20" s="66"/>
      <c r="T20" s="69"/>
      <c r="U20" s="1889"/>
      <c r="V20" s="1889"/>
      <c r="W20" s="50"/>
      <c r="X20" s="50"/>
    </row>
    <row r="21" spans="1:24" s="101" customFormat="1" ht="194.25" customHeight="1" x14ac:dyDescent="0.2">
      <c r="A21" s="1855">
        <v>34</v>
      </c>
      <c r="B21" s="1855">
        <v>1406003</v>
      </c>
      <c r="C21" s="1897" t="s">
        <v>28</v>
      </c>
      <c r="D21" s="1894" t="s">
        <v>110</v>
      </c>
      <c r="E21" s="1894" t="s">
        <v>111</v>
      </c>
      <c r="F21" s="1894" t="s">
        <v>27</v>
      </c>
      <c r="G21" s="113" t="s">
        <v>200</v>
      </c>
      <c r="H21" s="23" t="s">
        <v>201</v>
      </c>
      <c r="I21" s="23" t="s">
        <v>202</v>
      </c>
      <c r="J21" s="23" t="s">
        <v>203</v>
      </c>
      <c r="K21" s="114">
        <v>1</v>
      </c>
      <c r="L21" s="107">
        <v>41671</v>
      </c>
      <c r="M21" s="107">
        <v>41790</v>
      </c>
      <c r="N21" s="73">
        <f t="shared" si="1"/>
        <v>17</v>
      </c>
      <c r="O21" s="68"/>
      <c r="P21" s="66"/>
      <c r="Q21" s="66"/>
      <c r="R21" s="66"/>
      <c r="S21" s="66"/>
      <c r="T21" s="69"/>
      <c r="U21" s="1889"/>
      <c r="V21" s="1889"/>
      <c r="W21" s="50"/>
      <c r="X21" s="50"/>
    </row>
    <row r="22" spans="1:24" s="101" customFormat="1" ht="194.25" customHeight="1" x14ac:dyDescent="0.2">
      <c r="A22" s="1855"/>
      <c r="B22" s="1855"/>
      <c r="C22" s="1894"/>
      <c r="D22" s="1894"/>
      <c r="E22" s="1894"/>
      <c r="F22" s="1894"/>
      <c r="G22" s="23" t="s">
        <v>189</v>
      </c>
      <c r="H22" s="23" t="s">
        <v>190</v>
      </c>
      <c r="I22" s="23" t="s">
        <v>191</v>
      </c>
      <c r="J22" s="23" t="s">
        <v>192</v>
      </c>
      <c r="K22" s="114">
        <v>1</v>
      </c>
      <c r="L22" s="107">
        <v>41821</v>
      </c>
      <c r="M22" s="107">
        <v>41882</v>
      </c>
      <c r="N22" s="73">
        <f t="shared" si="1"/>
        <v>8.7142857142857135</v>
      </c>
      <c r="O22" s="68"/>
      <c r="P22" s="66"/>
      <c r="Q22" s="66"/>
      <c r="R22" s="66"/>
      <c r="S22" s="66"/>
      <c r="T22" s="69"/>
      <c r="U22" s="1889"/>
      <c r="V22" s="1889"/>
      <c r="W22" s="50"/>
      <c r="X22" s="50"/>
    </row>
    <row r="23" spans="1:24" s="101" customFormat="1" ht="194.25" customHeight="1" x14ac:dyDescent="0.2">
      <c r="A23" s="1855">
        <v>37</v>
      </c>
      <c r="B23" s="102">
        <v>1406003</v>
      </c>
      <c r="C23" s="1896" t="s">
        <v>43</v>
      </c>
      <c r="D23" s="1892" t="s">
        <v>42</v>
      </c>
      <c r="E23" s="1892" t="s">
        <v>44</v>
      </c>
      <c r="F23" s="1891" t="s">
        <v>27</v>
      </c>
      <c r="G23" s="23" t="s">
        <v>204</v>
      </c>
      <c r="H23" s="23" t="s">
        <v>205</v>
      </c>
      <c r="I23" s="23" t="s">
        <v>206</v>
      </c>
      <c r="J23" s="23" t="s">
        <v>207</v>
      </c>
      <c r="K23" s="114">
        <v>1</v>
      </c>
      <c r="L23" s="107">
        <v>41671</v>
      </c>
      <c r="M23" s="107">
        <v>41790</v>
      </c>
      <c r="N23" s="73">
        <f t="shared" si="1"/>
        <v>17</v>
      </c>
      <c r="O23" s="68"/>
      <c r="P23" s="66"/>
      <c r="Q23" s="66"/>
      <c r="R23" s="66"/>
      <c r="S23" s="66"/>
      <c r="T23" s="69"/>
      <c r="U23" s="1889"/>
      <c r="V23" s="1889"/>
      <c r="W23" s="50"/>
      <c r="X23" s="50"/>
    </row>
    <row r="24" spans="1:24" s="101" customFormat="1" ht="122.25" customHeight="1" x14ac:dyDescent="0.2">
      <c r="A24" s="1895"/>
      <c r="B24" s="102"/>
      <c r="C24" s="1896"/>
      <c r="D24" s="1892"/>
      <c r="E24" s="1892"/>
      <c r="F24" s="1891"/>
      <c r="G24" s="23" t="s">
        <v>208</v>
      </c>
      <c r="H24" s="23" t="s">
        <v>205</v>
      </c>
      <c r="I24" s="23" t="s">
        <v>194</v>
      </c>
      <c r="J24" s="23" t="s">
        <v>195</v>
      </c>
      <c r="K24" s="114">
        <v>1</v>
      </c>
      <c r="L24" s="107">
        <v>41654</v>
      </c>
      <c r="M24" s="107">
        <v>41685</v>
      </c>
      <c r="N24" s="73">
        <f t="shared" si="1"/>
        <v>4.4285714285714288</v>
      </c>
      <c r="O24" s="68"/>
      <c r="P24" s="66"/>
      <c r="Q24" s="66"/>
      <c r="R24" s="66"/>
      <c r="S24" s="66"/>
      <c r="T24" s="69"/>
      <c r="U24" s="1889"/>
      <c r="V24" s="1889"/>
      <c r="W24" s="50"/>
      <c r="X24" s="50"/>
    </row>
    <row r="25" spans="1:24" s="101" customFormat="1" ht="194.25" customHeight="1" x14ac:dyDescent="0.2">
      <c r="A25" s="1855">
        <v>38</v>
      </c>
      <c r="B25" s="1855">
        <v>1404013</v>
      </c>
      <c r="C25" s="1892" t="s">
        <v>56</v>
      </c>
      <c r="D25" s="1893" t="s">
        <v>58</v>
      </c>
      <c r="E25" s="1893" t="s">
        <v>57</v>
      </c>
      <c r="F25" s="1891" t="s">
        <v>27</v>
      </c>
      <c r="G25" s="23" t="s">
        <v>185</v>
      </c>
      <c r="H25" s="23" t="s">
        <v>186</v>
      </c>
      <c r="I25" s="23" t="s">
        <v>187</v>
      </c>
      <c r="J25" s="23" t="s">
        <v>188</v>
      </c>
      <c r="K25" s="114">
        <v>1</v>
      </c>
      <c r="L25" s="107">
        <v>41671</v>
      </c>
      <c r="M25" s="107">
        <v>41820</v>
      </c>
      <c r="N25" s="73">
        <f t="shared" si="1"/>
        <v>21.285714285714285</v>
      </c>
      <c r="O25" s="68"/>
      <c r="P25" s="66"/>
      <c r="Q25" s="66"/>
      <c r="R25" s="66"/>
      <c r="S25" s="66"/>
      <c r="T25" s="69"/>
      <c r="U25" s="1889"/>
      <c r="V25" s="1889"/>
      <c r="W25" s="50"/>
      <c r="X25" s="50"/>
    </row>
    <row r="26" spans="1:24" s="101" customFormat="1" ht="241.5" customHeight="1" x14ac:dyDescent="0.2">
      <c r="A26" s="1855"/>
      <c r="B26" s="1855"/>
      <c r="C26" s="1892"/>
      <c r="D26" s="1893"/>
      <c r="E26" s="1893"/>
      <c r="F26" s="1891"/>
      <c r="G26" s="23" t="s">
        <v>189</v>
      </c>
      <c r="H26" s="23" t="s">
        <v>190</v>
      </c>
      <c r="I26" s="23" t="s">
        <v>534</v>
      </c>
      <c r="J26" s="23" t="s">
        <v>192</v>
      </c>
      <c r="K26" s="114">
        <v>1</v>
      </c>
      <c r="L26" s="107">
        <v>41821</v>
      </c>
      <c r="M26" s="107">
        <v>41882</v>
      </c>
      <c r="N26" s="73">
        <f t="shared" si="1"/>
        <v>8.7142857142857135</v>
      </c>
      <c r="O26" s="68"/>
      <c r="P26" s="66"/>
      <c r="Q26" s="66"/>
      <c r="R26" s="66"/>
      <c r="S26" s="66"/>
      <c r="T26" s="69"/>
      <c r="U26" s="1889"/>
      <c r="V26" s="1889"/>
      <c r="W26" s="50"/>
      <c r="X26" s="50"/>
    </row>
    <row r="27" spans="1:24" s="101" customFormat="1" ht="194.25" customHeight="1" x14ac:dyDescent="0.2">
      <c r="A27" s="1855"/>
      <c r="B27" s="1855"/>
      <c r="C27" s="1892"/>
      <c r="D27" s="1893"/>
      <c r="E27" s="1893"/>
      <c r="F27" s="1891"/>
      <c r="G27" s="23" t="s">
        <v>193</v>
      </c>
      <c r="H27" s="23" t="s">
        <v>190</v>
      </c>
      <c r="I27" s="23" t="s">
        <v>194</v>
      </c>
      <c r="J27" s="23" t="s">
        <v>195</v>
      </c>
      <c r="K27" s="114">
        <v>1</v>
      </c>
      <c r="L27" s="107">
        <v>41654</v>
      </c>
      <c r="M27" s="107">
        <v>41685</v>
      </c>
      <c r="N27" s="73">
        <f t="shared" si="1"/>
        <v>4.4285714285714288</v>
      </c>
      <c r="O27" s="68"/>
      <c r="P27" s="66"/>
      <c r="Q27" s="66"/>
      <c r="R27" s="66"/>
      <c r="S27" s="66"/>
      <c r="T27" s="69"/>
      <c r="U27" s="1889"/>
      <c r="V27" s="1889"/>
      <c r="W27" s="50"/>
      <c r="X27" s="50"/>
    </row>
    <row r="28" spans="1:24" s="101" customFormat="1" ht="131.25" customHeight="1" x14ac:dyDescent="0.2">
      <c r="A28" s="1855"/>
      <c r="B28" s="1855"/>
      <c r="C28" s="1892"/>
      <c r="D28" s="1893"/>
      <c r="E28" s="1893"/>
      <c r="F28" s="1891"/>
      <c r="G28" s="23" t="s">
        <v>209</v>
      </c>
      <c r="H28" s="23" t="s">
        <v>210</v>
      </c>
      <c r="I28" s="23" t="s">
        <v>211</v>
      </c>
      <c r="J28" s="23" t="s">
        <v>212</v>
      </c>
      <c r="K28" s="114">
        <v>6</v>
      </c>
      <c r="L28" s="107">
        <v>41671</v>
      </c>
      <c r="M28" s="107">
        <v>41790</v>
      </c>
      <c r="N28" s="73">
        <f t="shared" si="1"/>
        <v>17</v>
      </c>
      <c r="O28" s="68"/>
      <c r="P28" s="66"/>
      <c r="Q28" s="66"/>
      <c r="R28" s="66"/>
      <c r="S28" s="66"/>
      <c r="T28" s="69"/>
      <c r="U28" s="1889"/>
      <c r="V28" s="1889"/>
      <c r="W28" s="50"/>
      <c r="X28" s="50"/>
    </row>
    <row r="29" spans="1:24" s="101" customFormat="1" ht="173.25" customHeight="1" x14ac:dyDescent="0.2">
      <c r="A29" s="389">
        <v>40</v>
      </c>
      <c r="B29" s="389">
        <v>1406003</v>
      </c>
      <c r="C29" s="27" t="s">
        <v>215</v>
      </c>
      <c r="D29" s="445" t="s">
        <v>55</v>
      </c>
      <c r="E29" s="461" t="s">
        <v>213</v>
      </c>
      <c r="F29" s="397" t="s">
        <v>27</v>
      </c>
      <c r="G29" s="23" t="s">
        <v>196</v>
      </c>
      <c r="H29" s="23" t="s">
        <v>197</v>
      </c>
      <c r="I29" s="113" t="s">
        <v>198</v>
      </c>
      <c r="J29" s="23" t="s">
        <v>199</v>
      </c>
      <c r="K29" s="114">
        <v>1</v>
      </c>
      <c r="L29" s="107">
        <v>41671</v>
      </c>
      <c r="M29" s="107">
        <v>41820</v>
      </c>
      <c r="N29" s="73">
        <f t="shared" si="1"/>
        <v>21.285714285714285</v>
      </c>
      <c r="O29" s="68"/>
      <c r="P29" s="66"/>
      <c r="Q29" s="66"/>
      <c r="R29" s="66"/>
      <c r="S29" s="66"/>
      <c r="T29" s="69"/>
      <c r="U29" s="1889"/>
      <c r="V29" s="1889"/>
      <c r="W29" s="50"/>
      <c r="X29" s="50"/>
    </row>
    <row r="30" spans="1:24" s="101" customFormat="1" ht="12" x14ac:dyDescent="0.2">
      <c r="A30" s="116"/>
      <c r="B30" s="117"/>
      <c r="E30" s="21"/>
      <c r="N30" s="82"/>
      <c r="O30" s="50"/>
      <c r="P30" s="50"/>
      <c r="Q30" s="50"/>
      <c r="R30" s="50"/>
      <c r="S30" s="50"/>
      <c r="T30" s="50"/>
      <c r="U30" s="50"/>
      <c r="V30" s="50"/>
      <c r="W30" s="50"/>
      <c r="X30" s="50"/>
    </row>
    <row r="31" spans="1:24" s="101" customFormat="1" x14ac:dyDescent="0.25">
      <c r="A31" s="116"/>
      <c r="B31" s="136" t="s">
        <v>508</v>
      </c>
      <c r="C31" s="9"/>
      <c r="D31" s="136"/>
      <c r="E31" s="82"/>
      <c r="N31" s="82"/>
      <c r="O31" s="50"/>
      <c r="P31" s="50"/>
      <c r="Q31" s="50"/>
      <c r="R31" s="50"/>
      <c r="S31" s="50"/>
      <c r="T31" s="50"/>
      <c r="U31" s="50"/>
      <c r="V31" s="50"/>
      <c r="W31" s="50"/>
      <c r="X31" s="50"/>
    </row>
    <row r="32" spans="1:24" s="101" customFormat="1" ht="15.75" thickBot="1" x14ac:dyDescent="0.3">
      <c r="A32" s="116"/>
      <c r="B32" s="11"/>
      <c r="C32" s="9"/>
      <c r="D32" s="136"/>
      <c r="E32" s="22"/>
      <c r="N32" s="82"/>
      <c r="O32" s="50"/>
      <c r="P32" s="50"/>
      <c r="Q32" s="50"/>
      <c r="R32" s="50"/>
      <c r="S32" s="50"/>
      <c r="T32" s="50"/>
      <c r="U32" s="50"/>
      <c r="V32" s="50"/>
      <c r="W32" s="50"/>
      <c r="X32" s="50"/>
    </row>
    <row r="33" spans="1:24" s="101" customFormat="1" x14ac:dyDescent="0.25">
      <c r="A33" s="116"/>
      <c r="B33" s="342" t="s">
        <v>505</v>
      </c>
      <c r="C33" s="326"/>
      <c r="D33" s="327"/>
      <c r="E33" s="82"/>
      <c r="N33" s="82"/>
      <c r="O33" s="50"/>
      <c r="P33" s="50"/>
      <c r="Q33" s="50"/>
      <c r="R33" s="50"/>
      <c r="S33" s="50"/>
      <c r="T33" s="50"/>
      <c r="U33" s="50"/>
      <c r="V33" s="50"/>
      <c r="W33" s="50"/>
      <c r="X33" s="50"/>
    </row>
    <row r="34" spans="1:24" s="101" customFormat="1" x14ac:dyDescent="0.25">
      <c r="A34" s="116"/>
      <c r="B34" s="328"/>
      <c r="C34" s="329"/>
      <c r="D34" s="330"/>
      <c r="E34" s="20"/>
      <c r="N34" s="82"/>
      <c r="O34" s="50"/>
      <c r="P34" s="50"/>
      <c r="Q34" s="50"/>
      <c r="R34" s="50"/>
      <c r="S34" s="50"/>
      <c r="T34" s="50"/>
      <c r="U34" s="50"/>
      <c r="V34" s="50"/>
      <c r="W34" s="50"/>
      <c r="X34" s="50"/>
    </row>
    <row r="35" spans="1:24" s="101" customFormat="1" ht="15.75" thickBot="1" x14ac:dyDescent="0.3">
      <c r="A35" s="116"/>
      <c r="B35" s="328"/>
      <c r="C35" s="344" t="s">
        <v>519</v>
      </c>
      <c r="D35" s="330"/>
      <c r="E35" s="20"/>
      <c r="N35" s="82"/>
      <c r="O35" s="50"/>
      <c r="P35" s="50"/>
      <c r="Q35" s="50"/>
      <c r="R35" s="50"/>
      <c r="S35" s="50"/>
      <c r="T35" s="50"/>
      <c r="U35" s="50"/>
      <c r="V35" s="50"/>
      <c r="W35" s="50"/>
      <c r="X35" s="50"/>
    </row>
    <row r="36" spans="1:24" s="101" customFormat="1" ht="15.75" thickTop="1" x14ac:dyDescent="0.25">
      <c r="A36" s="116"/>
      <c r="B36" s="328"/>
      <c r="C36" s="334" t="s">
        <v>509</v>
      </c>
      <c r="D36" s="330"/>
      <c r="E36" s="22"/>
      <c r="N36" s="82"/>
      <c r="O36" s="50"/>
      <c r="P36" s="50"/>
      <c r="Q36" s="50"/>
      <c r="R36" s="50"/>
      <c r="S36" s="50"/>
      <c r="T36" s="50"/>
      <c r="U36" s="50"/>
      <c r="V36" s="50"/>
      <c r="W36" s="50"/>
      <c r="X36" s="50"/>
    </row>
    <row r="37" spans="1:24" s="101" customFormat="1" ht="15.75" thickBot="1" x14ac:dyDescent="0.3">
      <c r="A37" s="116"/>
      <c r="B37" s="331"/>
      <c r="C37" s="333" t="s">
        <v>497</v>
      </c>
      <c r="D37" s="332"/>
      <c r="E37" s="82"/>
      <c r="N37" s="82"/>
      <c r="O37" s="50"/>
      <c r="P37" s="50"/>
      <c r="Q37" s="50"/>
      <c r="R37" s="50"/>
      <c r="S37" s="50"/>
      <c r="T37" s="50"/>
      <c r="U37" s="50"/>
      <c r="V37" s="50"/>
      <c r="W37" s="50"/>
      <c r="X37" s="50"/>
    </row>
    <row r="38" spans="1:24" s="101" customFormat="1" ht="12" x14ac:dyDescent="0.2">
      <c r="A38" s="116"/>
      <c r="B38" s="117"/>
      <c r="E38" s="20"/>
      <c r="N38" s="82"/>
      <c r="O38" s="50"/>
      <c r="P38" s="50"/>
      <c r="Q38" s="50"/>
      <c r="R38" s="50"/>
      <c r="S38" s="50"/>
      <c r="T38" s="50"/>
      <c r="U38" s="50"/>
      <c r="V38" s="50"/>
      <c r="W38" s="50"/>
      <c r="X38" s="50"/>
    </row>
    <row r="39" spans="1:24" x14ac:dyDescent="0.25">
      <c r="E39" s="19"/>
    </row>
    <row r="40" spans="1:24" x14ac:dyDescent="0.25">
      <c r="E40" s="20"/>
    </row>
    <row r="41" spans="1:24" x14ac:dyDescent="0.25">
      <c r="E41" s="19"/>
    </row>
    <row r="42" spans="1:24" x14ac:dyDescent="0.25">
      <c r="E42" s="19"/>
    </row>
  </sheetData>
  <mergeCells count="57">
    <mergeCell ref="T8:U8"/>
    <mergeCell ref="M9:N9"/>
    <mergeCell ref="A1:F1"/>
    <mergeCell ref="A2:F2"/>
    <mergeCell ref="A3:F3"/>
    <mergeCell ref="U10:V10"/>
    <mergeCell ref="A17:A20"/>
    <mergeCell ref="B17:B20"/>
    <mergeCell ref="C17:C20"/>
    <mergeCell ref="D17:D20"/>
    <mergeCell ref="E17:E20"/>
    <mergeCell ref="F17:F20"/>
    <mergeCell ref="C11:C13"/>
    <mergeCell ref="D11:D13"/>
    <mergeCell ref="E11:E13"/>
    <mergeCell ref="A11:A13"/>
    <mergeCell ref="B11:B13"/>
    <mergeCell ref="A14:A16"/>
    <mergeCell ref="B14:B16"/>
    <mergeCell ref="C14:C16"/>
    <mergeCell ref="D14:D16"/>
    <mergeCell ref="F21:F22"/>
    <mergeCell ref="A23:A24"/>
    <mergeCell ref="C23:C24"/>
    <mergeCell ref="D23:D24"/>
    <mergeCell ref="E23:E24"/>
    <mergeCell ref="F23:F24"/>
    <mergeCell ref="A21:A22"/>
    <mergeCell ref="B21:B22"/>
    <mergeCell ref="C21:C22"/>
    <mergeCell ref="D21:D22"/>
    <mergeCell ref="E21:E22"/>
    <mergeCell ref="F25:F28"/>
    <mergeCell ref="A25:A28"/>
    <mergeCell ref="B25:B28"/>
    <mergeCell ref="C25:C28"/>
    <mergeCell ref="D25:D28"/>
    <mergeCell ref="E25:E28"/>
    <mergeCell ref="E14:E16"/>
    <mergeCell ref="U11:V11"/>
    <mergeCell ref="U12:V12"/>
    <mergeCell ref="U13:V13"/>
    <mergeCell ref="U14:V14"/>
    <mergeCell ref="U16:V16"/>
    <mergeCell ref="U17:V17"/>
    <mergeCell ref="U18:V18"/>
    <mergeCell ref="U19:V19"/>
    <mergeCell ref="U20:V20"/>
    <mergeCell ref="U21:V21"/>
    <mergeCell ref="U27:V27"/>
    <mergeCell ref="U28:V28"/>
    <mergeCell ref="U29:V29"/>
    <mergeCell ref="U22:V22"/>
    <mergeCell ref="U23:V23"/>
    <mergeCell ref="U24:V24"/>
    <mergeCell ref="U25:V25"/>
    <mergeCell ref="U26:V26"/>
  </mergeCells>
  <conditionalFormatting sqref="T8:U8">
    <cfRule type="cellIs" dxfId="5" priority="1" stopIfTrue="1" operator="between">
      <formula>38565</formula>
      <formula>38595</formula>
    </cfRule>
  </conditionalFormatting>
  <dataValidations count="1">
    <dataValidation type="decimal" operator="greaterThan" allowBlank="1" showInputMessage="1" showErrorMessage="1" sqref="O10:O29">
      <formula1>0</formula1>
    </dataValidation>
  </dataValidations>
  <pageMargins left="0.34" right="0.34" top="0.36" bottom="0.3" header="0.31496062992125984" footer="0.48"/>
  <pageSetup scale="55" orientation="landscape"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XFD24"/>
  <sheetViews>
    <sheetView topLeftCell="E1" workbookViewId="0">
      <selection activeCell="L11" sqref="L11"/>
    </sheetView>
  </sheetViews>
  <sheetFormatPr baseColWidth="10" defaultRowHeight="15" x14ac:dyDescent="0.25"/>
  <cols>
    <col min="1" max="1" width="10" style="11" customWidth="1"/>
    <col min="2" max="2" width="8.85546875" style="11" customWidth="1"/>
    <col min="3" max="3" width="37.28515625" style="9" customWidth="1"/>
    <col min="4" max="4" width="18.42578125" customWidth="1"/>
    <col min="5" max="5" width="17.85546875" customWidth="1"/>
    <col min="6" max="6" width="14.7109375" customWidth="1"/>
    <col min="7" max="7" width="32.42578125" customWidth="1"/>
    <col min="8" max="8" width="16.42578125" customWidth="1"/>
    <col min="10" max="10" width="11.42578125" customWidth="1"/>
    <col min="11" max="11" width="10" customWidth="1"/>
    <col min="12" max="12" width="9.5703125" customWidth="1"/>
    <col min="13" max="13" width="9.28515625" customWidth="1"/>
    <col min="14" max="14" width="10.28515625" customWidth="1"/>
  </cols>
  <sheetData>
    <row r="1" spans="1:25" s="40" customFormat="1" ht="23.25" customHeight="1" x14ac:dyDescent="0.25">
      <c r="A1" s="1832" t="s">
        <v>0</v>
      </c>
      <c r="B1" s="1833"/>
      <c r="C1" s="1833"/>
      <c r="D1" s="38"/>
      <c r="E1" s="38"/>
      <c r="F1" s="38"/>
      <c r="G1" s="38"/>
      <c r="H1" s="38"/>
      <c r="I1" s="38"/>
      <c r="J1" s="38"/>
      <c r="K1" s="38"/>
      <c r="L1" s="38"/>
      <c r="M1" s="38"/>
      <c r="N1" s="39"/>
      <c r="O1" s="44"/>
      <c r="P1" s="44"/>
      <c r="Q1" s="44"/>
      <c r="R1" s="44"/>
      <c r="S1" s="44"/>
      <c r="T1" s="44"/>
      <c r="U1" s="44"/>
      <c r="V1" s="44"/>
      <c r="W1" s="44"/>
      <c r="X1" s="44"/>
    </row>
    <row r="2" spans="1:25" s="40" customFormat="1" ht="23.25" customHeight="1" x14ac:dyDescent="0.25">
      <c r="A2" s="1832" t="s">
        <v>1</v>
      </c>
      <c r="B2" s="1833"/>
      <c r="C2" s="1833"/>
      <c r="D2" s="1833"/>
      <c r="E2" s="38"/>
      <c r="F2" s="38"/>
      <c r="G2" s="38"/>
      <c r="H2" s="38"/>
      <c r="I2" s="38"/>
      <c r="J2" s="38"/>
      <c r="K2" s="38"/>
      <c r="L2" s="38"/>
      <c r="M2" s="38"/>
      <c r="N2" s="39"/>
      <c r="O2" s="44"/>
      <c r="P2" s="44"/>
      <c r="Q2" s="44"/>
      <c r="R2" s="44"/>
      <c r="S2" s="44"/>
      <c r="T2" s="44"/>
      <c r="U2" s="44"/>
      <c r="V2" s="44"/>
      <c r="W2" s="44"/>
      <c r="X2" s="44"/>
    </row>
    <row r="3" spans="1:25" s="40" customFormat="1" ht="23.25" customHeight="1" x14ac:dyDescent="0.25">
      <c r="A3" s="1832" t="s">
        <v>2</v>
      </c>
      <c r="B3" s="1833"/>
      <c r="C3" s="1833"/>
      <c r="D3" s="1833"/>
      <c r="E3" s="38"/>
      <c r="F3" s="38"/>
      <c r="G3" s="41"/>
      <c r="H3" s="41"/>
      <c r="I3" s="41"/>
      <c r="J3" s="41"/>
      <c r="K3" s="41"/>
      <c r="L3" s="41"/>
      <c r="M3" s="41"/>
      <c r="N3" s="42"/>
      <c r="O3" s="44"/>
      <c r="P3" s="44"/>
      <c r="Q3" s="44"/>
      <c r="R3" s="44"/>
      <c r="S3" s="44"/>
      <c r="T3" s="44"/>
      <c r="U3" s="44"/>
      <c r="V3" s="44"/>
      <c r="W3" s="44"/>
      <c r="X3" s="44"/>
    </row>
    <row r="4" spans="1:25" s="1" customFormat="1" ht="23.25" customHeight="1" x14ac:dyDescent="0.25">
      <c r="A4" s="2" t="s">
        <v>3</v>
      </c>
      <c r="B4" s="2"/>
      <c r="E4" s="2"/>
      <c r="F4" s="2"/>
      <c r="G4" s="2"/>
      <c r="H4" s="2"/>
      <c r="I4" s="2"/>
      <c r="J4" s="2"/>
      <c r="K4" s="16"/>
      <c r="L4" s="2"/>
      <c r="M4" s="2"/>
      <c r="N4" s="2"/>
      <c r="O4" s="45"/>
      <c r="P4" s="45"/>
      <c r="Q4" s="45"/>
      <c r="R4" s="45"/>
      <c r="S4" s="45"/>
      <c r="T4" s="45"/>
      <c r="U4" s="45"/>
      <c r="V4" s="48"/>
      <c r="W4" s="48"/>
      <c r="X4" s="48"/>
    </row>
    <row r="5" spans="1:25" s="1" customFormat="1" ht="23.25" customHeight="1" x14ac:dyDescent="0.25">
      <c r="A5" s="2" t="s">
        <v>4</v>
      </c>
      <c r="B5" s="2" t="s">
        <v>5</v>
      </c>
      <c r="E5" s="2"/>
      <c r="F5" s="3"/>
      <c r="G5" s="2"/>
      <c r="H5" s="2"/>
      <c r="I5" s="3"/>
      <c r="J5" s="3"/>
      <c r="K5" s="16"/>
      <c r="L5" s="3"/>
      <c r="M5" s="3"/>
      <c r="N5" s="3"/>
      <c r="O5" s="46"/>
      <c r="P5" s="46"/>
      <c r="Q5" s="46"/>
      <c r="R5" s="46"/>
      <c r="S5" s="46"/>
      <c r="T5" s="46"/>
      <c r="U5" s="46"/>
      <c r="V5" s="48"/>
      <c r="W5" s="48"/>
      <c r="X5" s="48"/>
    </row>
    <row r="6" spans="1:25" s="1" customFormat="1" ht="23.25" customHeight="1" x14ac:dyDescent="0.25">
      <c r="A6" s="2" t="s">
        <v>6</v>
      </c>
      <c r="B6" s="4" t="s">
        <v>134</v>
      </c>
      <c r="E6" s="4"/>
      <c r="F6" s="2"/>
      <c r="G6" s="3"/>
      <c r="H6" s="3"/>
      <c r="I6" s="2"/>
      <c r="J6" s="2"/>
      <c r="K6" s="16"/>
      <c r="L6" s="2"/>
      <c r="M6" s="2"/>
      <c r="N6" s="2"/>
      <c r="O6" s="45"/>
      <c r="P6" s="45"/>
      <c r="Q6" s="45"/>
      <c r="R6" s="45"/>
      <c r="S6" s="45"/>
      <c r="T6" s="45"/>
      <c r="U6" s="45"/>
      <c r="V6" s="48"/>
      <c r="W6" s="48"/>
      <c r="X6" s="48"/>
    </row>
    <row r="7" spans="1:25" s="1" customFormat="1" ht="22.5" customHeight="1" x14ac:dyDescent="0.25">
      <c r="A7" s="2" t="s">
        <v>131</v>
      </c>
      <c r="B7" s="5"/>
      <c r="E7" s="5"/>
      <c r="F7" s="2"/>
      <c r="G7" s="3"/>
      <c r="H7" s="3"/>
      <c r="I7" s="2"/>
      <c r="J7" s="2"/>
      <c r="K7" s="16"/>
      <c r="L7" s="2"/>
      <c r="M7" s="2"/>
      <c r="N7" s="2"/>
      <c r="O7" s="45"/>
      <c r="P7" s="45"/>
      <c r="Q7" s="45"/>
      <c r="R7" s="45"/>
      <c r="S7" s="45"/>
      <c r="T7" s="45"/>
      <c r="U7" s="45"/>
      <c r="V7" s="48"/>
      <c r="W7" s="48"/>
      <c r="X7" s="48"/>
    </row>
    <row r="8" spans="1:25" s="1" customFormat="1" ht="22.5" customHeight="1" x14ac:dyDescent="0.25">
      <c r="A8" s="2" t="s">
        <v>133</v>
      </c>
      <c r="B8" s="5"/>
      <c r="E8" s="5"/>
      <c r="F8" s="2"/>
      <c r="G8" s="3"/>
      <c r="H8" s="3"/>
      <c r="I8" s="2"/>
      <c r="J8" s="2"/>
      <c r="K8" s="16"/>
      <c r="L8" s="2"/>
      <c r="M8" s="2"/>
      <c r="N8" s="2"/>
      <c r="O8" s="45"/>
      <c r="P8" s="45"/>
      <c r="Q8" s="45"/>
      <c r="R8" s="45"/>
      <c r="S8" s="45"/>
      <c r="T8" s="1834" t="e">
        <f>+#REF!</f>
        <v>#REF!</v>
      </c>
      <c r="U8" s="1834"/>
      <c r="V8" s="48"/>
      <c r="W8" s="48"/>
      <c r="X8" s="48"/>
    </row>
    <row r="9" spans="1:25" s="1" customFormat="1" ht="22.5" customHeight="1" thickBot="1" x14ac:dyDescent="0.3">
      <c r="A9" s="3" t="s">
        <v>132</v>
      </c>
      <c r="B9" s="15"/>
      <c r="E9" s="6"/>
      <c r="F9" s="385"/>
      <c r="G9" s="7"/>
      <c r="H9" s="7"/>
      <c r="I9" s="16"/>
      <c r="J9" s="16"/>
      <c r="K9" s="16"/>
      <c r="L9" s="16"/>
      <c r="M9" s="1835"/>
      <c r="N9" s="1836"/>
      <c r="O9" s="47"/>
      <c r="P9" s="47"/>
      <c r="Q9" s="47"/>
      <c r="R9" s="47"/>
      <c r="S9" s="47"/>
      <c r="T9" s="47"/>
      <c r="U9" s="47"/>
      <c r="V9" s="48"/>
      <c r="W9" s="48"/>
      <c r="X9" s="48"/>
    </row>
    <row r="10" spans="1:25" s="310" customFormat="1" ht="66" customHeight="1" thickBot="1" x14ac:dyDescent="0.3">
      <c r="A10" s="81" t="s">
        <v>129</v>
      </c>
      <c r="B10" s="81" t="s">
        <v>7</v>
      </c>
      <c r="C10" s="80" t="s">
        <v>130</v>
      </c>
      <c r="D10" s="80" t="s">
        <v>8</v>
      </c>
      <c r="E10" s="80" t="s">
        <v>9</v>
      </c>
      <c r="F10" s="309" t="s">
        <v>10</v>
      </c>
      <c r="G10" s="77" t="s">
        <v>11</v>
      </c>
      <c r="H10" s="43" t="s">
        <v>12</v>
      </c>
      <c r="I10" s="78" t="s">
        <v>13</v>
      </c>
      <c r="J10" s="79" t="s">
        <v>14</v>
      </c>
      <c r="K10" s="80" t="s">
        <v>15</v>
      </c>
      <c r="L10" s="78" t="s">
        <v>16</v>
      </c>
      <c r="M10" s="189" t="s">
        <v>17</v>
      </c>
      <c r="N10" s="81" t="s">
        <v>18</v>
      </c>
      <c r="O10" s="306" t="s">
        <v>19</v>
      </c>
      <c r="P10" s="306" t="s">
        <v>20</v>
      </c>
      <c r="Q10" s="306" t="s">
        <v>21</v>
      </c>
      <c r="R10" s="306" t="s">
        <v>22</v>
      </c>
      <c r="S10" s="306" t="s">
        <v>23</v>
      </c>
      <c r="T10" s="307" t="s">
        <v>143</v>
      </c>
      <c r="U10" s="1843" t="s">
        <v>24</v>
      </c>
      <c r="V10" s="1844"/>
      <c r="W10" s="313"/>
      <c r="X10" s="313"/>
      <c r="Y10" s="314"/>
    </row>
    <row r="11" spans="1:25" s="138" customFormat="1" ht="186" customHeight="1" thickBot="1" x14ac:dyDescent="0.25">
      <c r="A11" s="235">
        <v>2</v>
      </c>
      <c r="B11" s="235">
        <v>1903004</v>
      </c>
      <c r="C11" s="317" t="s">
        <v>471</v>
      </c>
      <c r="D11" s="315" t="s">
        <v>45</v>
      </c>
      <c r="E11" s="315" t="s">
        <v>46</v>
      </c>
      <c r="F11" s="137" t="s">
        <v>157</v>
      </c>
      <c r="G11" s="125" t="s">
        <v>225</v>
      </c>
      <c r="H11" s="126" t="s">
        <v>158</v>
      </c>
      <c r="I11" s="126" t="s">
        <v>226</v>
      </c>
      <c r="J11" s="126" t="s">
        <v>159</v>
      </c>
      <c r="K11" s="316">
        <v>6</v>
      </c>
      <c r="L11" s="83">
        <v>41579</v>
      </c>
      <c r="M11" s="83">
        <v>41659</v>
      </c>
      <c r="N11" s="232">
        <f>+(M11-L11)/7</f>
        <v>11.428571428571429</v>
      </c>
      <c r="O11" s="66"/>
      <c r="P11" s="67"/>
      <c r="Q11" s="65"/>
      <c r="R11" s="65"/>
      <c r="S11" s="65"/>
      <c r="T11" s="70"/>
      <c r="U11" s="1853"/>
      <c r="V11" s="1854"/>
      <c r="W11" s="56"/>
      <c r="X11" s="56"/>
      <c r="Y11" s="56"/>
    </row>
    <row r="12" spans="1:25" s="138" customFormat="1" ht="108.75" thickBot="1" x14ac:dyDescent="0.25">
      <c r="A12" s="235">
        <v>20</v>
      </c>
      <c r="B12" s="235">
        <v>1801002</v>
      </c>
      <c r="C12" s="238" t="s">
        <v>477</v>
      </c>
      <c r="D12" s="23" t="s">
        <v>121</v>
      </c>
      <c r="E12" s="23" t="s">
        <v>122</v>
      </c>
      <c r="F12" s="137" t="s">
        <v>160</v>
      </c>
      <c r="G12" s="127" t="s">
        <v>161</v>
      </c>
      <c r="H12" s="128" t="s">
        <v>162</v>
      </c>
      <c r="I12" s="128" t="s">
        <v>536</v>
      </c>
      <c r="J12" s="128" t="s">
        <v>227</v>
      </c>
      <c r="K12" s="239">
        <v>1</v>
      </c>
      <c r="L12" s="240">
        <v>41639</v>
      </c>
      <c r="M12" s="240">
        <v>41728</v>
      </c>
      <c r="N12" s="232">
        <f>+(M12-L12)/7</f>
        <v>12.714285714285714</v>
      </c>
      <c r="O12" s="66"/>
      <c r="P12" s="67"/>
      <c r="Q12" s="65"/>
      <c r="R12" s="65"/>
      <c r="S12" s="65"/>
      <c r="T12" s="70"/>
      <c r="U12" s="1853"/>
      <c r="V12" s="1854"/>
      <c r="W12" s="56"/>
    </row>
    <row r="13" spans="1:25" s="138" customFormat="1" ht="100.5" customHeight="1" thickBot="1" x14ac:dyDescent="0.25">
      <c r="A13" s="235">
        <v>21</v>
      </c>
      <c r="B13" s="235">
        <v>1801002</v>
      </c>
      <c r="C13" s="238" t="s">
        <v>478</v>
      </c>
      <c r="D13" s="23" t="s">
        <v>123</v>
      </c>
      <c r="E13" s="241" t="s">
        <v>124</v>
      </c>
      <c r="F13" s="137" t="s">
        <v>160</v>
      </c>
      <c r="G13" s="127" t="s">
        <v>535</v>
      </c>
      <c r="H13" s="128" t="s">
        <v>228</v>
      </c>
      <c r="I13" s="128" t="s">
        <v>151</v>
      </c>
      <c r="J13" s="242" t="s">
        <v>163</v>
      </c>
      <c r="K13" s="239">
        <v>1</v>
      </c>
      <c r="L13" s="240">
        <v>41547</v>
      </c>
      <c r="M13" s="240">
        <v>41659</v>
      </c>
      <c r="N13" s="232">
        <f>+(M13-L13)/7</f>
        <v>16</v>
      </c>
      <c r="O13" s="66"/>
      <c r="P13" s="67"/>
      <c r="Q13" s="65"/>
      <c r="R13" s="65"/>
      <c r="S13" s="65"/>
      <c r="T13" s="70"/>
      <c r="U13" s="1853"/>
      <c r="V13" s="1854"/>
      <c r="W13" s="56"/>
    </row>
    <row r="14" spans="1:25" ht="409.5" x14ac:dyDescent="0.25">
      <c r="A14" s="261">
        <v>47</v>
      </c>
      <c r="B14" s="261">
        <v>1902003</v>
      </c>
      <c r="C14" s="263" t="s">
        <v>494</v>
      </c>
      <c r="D14" s="263" t="s">
        <v>47</v>
      </c>
      <c r="E14" s="288" t="s">
        <v>48</v>
      </c>
      <c r="F14" s="346" t="s">
        <v>537</v>
      </c>
      <c r="G14" s="289" t="s">
        <v>495</v>
      </c>
      <c r="H14" s="230" t="s">
        <v>492</v>
      </c>
      <c r="I14" s="289" t="s">
        <v>538</v>
      </c>
      <c r="J14" s="289" t="s">
        <v>493</v>
      </c>
      <c r="K14" s="218">
        <v>1</v>
      </c>
      <c r="L14" s="273">
        <v>41640</v>
      </c>
      <c r="M14" s="271">
        <v>42004</v>
      </c>
      <c r="N14" s="290"/>
      <c r="O14" s="254"/>
      <c r="P14" s="255"/>
      <c r="Q14" s="256"/>
      <c r="R14" s="256"/>
      <c r="S14" s="256"/>
      <c r="T14" s="257"/>
      <c r="U14" s="258"/>
      <c r="V14" s="259"/>
    </row>
    <row r="15" spans="1:25" ht="168.75" thickBot="1" x14ac:dyDescent="0.3">
      <c r="A15" s="17">
        <v>48</v>
      </c>
      <c r="B15" s="17">
        <v>1902003</v>
      </c>
      <c r="C15" s="28" t="s">
        <v>50</v>
      </c>
      <c r="D15" s="26" t="s">
        <v>49</v>
      </c>
      <c r="E15" s="64" t="s">
        <v>51</v>
      </c>
      <c r="F15" s="215" t="s">
        <v>524</v>
      </c>
      <c r="G15" s="64" t="s">
        <v>525</v>
      </c>
      <c r="H15" s="64" t="s">
        <v>526</v>
      </c>
      <c r="I15" s="64" t="s">
        <v>527</v>
      </c>
      <c r="J15" s="64" t="s">
        <v>528</v>
      </c>
      <c r="K15" s="381">
        <v>1</v>
      </c>
      <c r="L15" s="383">
        <v>41671</v>
      </c>
      <c r="M15" s="382">
        <v>42004</v>
      </c>
      <c r="N15" s="65">
        <f>+(M15-L15)/7</f>
        <v>47.571428571428569</v>
      </c>
      <c r="O15" s="254"/>
      <c r="P15" s="255"/>
      <c r="Q15" s="256"/>
      <c r="R15" s="256"/>
      <c r="S15" s="256"/>
      <c r="T15" s="257"/>
      <c r="U15" s="258"/>
      <c r="V15" s="259"/>
    </row>
    <row r="17" spans="1:16384" s="182" customFormat="1" x14ac:dyDescent="0.25">
      <c r="A17" s="368"/>
      <c r="B17" s="368"/>
      <c r="C17" s="368" t="s">
        <v>600</v>
      </c>
      <c r="D17" s="368"/>
      <c r="E17" s="368"/>
      <c r="F17" s="368"/>
      <c r="G17" s="368"/>
      <c r="H17" s="368"/>
      <c r="I17" s="368"/>
      <c r="J17" s="368"/>
      <c r="K17" s="368"/>
      <c r="L17" s="368"/>
      <c r="M17" s="368"/>
      <c r="N17" s="368"/>
      <c r="O17" s="368"/>
      <c r="P17" s="368"/>
      <c r="Q17" s="368"/>
      <c r="R17" s="368"/>
      <c r="S17" s="368"/>
      <c r="T17" s="368"/>
      <c r="U17" s="368"/>
      <c r="V17" s="368"/>
      <c r="W17" s="368"/>
      <c r="X17" s="368"/>
      <c r="Y17" s="368"/>
      <c r="Z17" s="368"/>
      <c r="AA17" s="368"/>
      <c r="AB17" s="368"/>
      <c r="AC17" s="368"/>
      <c r="AD17" s="368"/>
      <c r="AE17" s="368"/>
      <c r="AF17" s="368"/>
      <c r="AG17" s="368"/>
      <c r="AH17" s="368"/>
      <c r="AI17" s="368"/>
      <c r="AJ17" s="368"/>
      <c r="AK17" s="368"/>
      <c r="AL17" s="368"/>
      <c r="AM17" s="368"/>
      <c r="AN17" s="368"/>
      <c r="AO17" s="368"/>
      <c r="AP17" s="368"/>
      <c r="AQ17" s="368"/>
      <c r="AR17" s="368"/>
      <c r="AS17" s="368"/>
      <c r="AT17" s="368"/>
      <c r="AU17" s="368"/>
      <c r="AV17" s="368"/>
      <c r="AW17" s="368"/>
      <c r="AX17" s="368"/>
      <c r="AY17" s="368"/>
      <c r="AZ17" s="368"/>
      <c r="BA17" s="368"/>
      <c r="BB17" s="368"/>
      <c r="BC17" s="368"/>
      <c r="BD17" s="368"/>
      <c r="BE17" s="368"/>
      <c r="BF17" s="368"/>
      <c r="BG17" s="368"/>
      <c r="BH17" s="368"/>
      <c r="BI17" s="368"/>
      <c r="BJ17" s="368"/>
      <c r="BK17" s="368"/>
      <c r="BL17" s="368"/>
      <c r="BM17" s="368"/>
      <c r="BN17" s="368"/>
      <c r="BO17" s="368"/>
      <c r="BP17" s="368"/>
      <c r="BQ17" s="368"/>
      <c r="BR17" s="368"/>
      <c r="BS17" s="368"/>
      <c r="BT17" s="368"/>
      <c r="BU17" s="368"/>
      <c r="BV17" s="368"/>
      <c r="BW17" s="368"/>
      <c r="BX17" s="368"/>
      <c r="BY17" s="368"/>
      <c r="BZ17" s="368"/>
      <c r="CA17" s="368"/>
      <c r="CB17" s="368"/>
      <c r="CC17" s="368"/>
      <c r="CD17" s="368"/>
      <c r="CE17" s="368"/>
      <c r="CF17" s="368"/>
      <c r="CG17" s="368"/>
      <c r="CH17" s="368"/>
      <c r="CI17" s="368"/>
      <c r="CJ17" s="368"/>
      <c r="CK17" s="368"/>
      <c r="CL17" s="368"/>
      <c r="CM17" s="368"/>
      <c r="CN17" s="368"/>
      <c r="CO17" s="368"/>
      <c r="CP17" s="368"/>
      <c r="CQ17" s="368"/>
      <c r="CR17" s="368"/>
      <c r="CS17" s="368"/>
      <c r="CT17" s="368"/>
      <c r="CU17" s="368"/>
      <c r="CV17" s="368"/>
      <c r="CW17" s="368"/>
      <c r="CX17" s="368"/>
      <c r="CY17" s="368"/>
      <c r="CZ17" s="368"/>
      <c r="DA17" s="368"/>
      <c r="DB17" s="368"/>
      <c r="DC17" s="368"/>
      <c r="DD17" s="368"/>
      <c r="DE17" s="368"/>
      <c r="DF17" s="368"/>
      <c r="DG17" s="368"/>
      <c r="DH17" s="368"/>
      <c r="DI17" s="368"/>
      <c r="DJ17" s="368"/>
      <c r="DK17" s="368"/>
      <c r="DL17" s="368"/>
      <c r="DM17" s="368"/>
      <c r="DN17" s="368"/>
      <c r="DO17" s="368"/>
      <c r="DP17" s="368"/>
      <c r="DQ17" s="368"/>
      <c r="DR17" s="368"/>
      <c r="DS17" s="368"/>
      <c r="DT17" s="368"/>
      <c r="DU17" s="368"/>
      <c r="DV17" s="368"/>
      <c r="DW17" s="368"/>
      <c r="DX17" s="368"/>
      <c r="DY17" s="368"/>
      <c r="DZ17" s="368"/>
      <c r="EA17" s="368"/>
      <c r="EB17" s="368"/>
      <c r="EC17" s="368"/>
      <c r="ED17" s="368"/>
      <c r="EE17" s="368"/>
      <c r="EF17" s="368"/>
      <c r="EG17" s="368"/>
      <c r="EH17" s="368"/>
      <c r="EI17" s="368"/>
      <c r="EJ17" s="368"/>
      <c r="EK17" s="368"/>
      <c r="EL17" s="368"/>
      <c r="EM17" s="368"/>
      <c r="EN17" s="368"/>
      <c r="EO17" s="368"/>
      <c r="EP17" s="368"/>
      <c r="EQ17" s="368"/>
      <c r="ER17" s="368"/>
      <c r="ES17" s="368"/>
      <c r="ET17" s="368"/>
      <c r="EU17" s="368"/>
      <c r="EV17" s="368"/>
      <c r="EW17" s="368"/>
      <c r="EX17" s="368"/>
      <c r="EY17" s="368"/>
      <c r="EZ17" s="368"/>
      <c r="FA17" s="368"/>
      <c r="FB17" s="368"/>
      <c r="FC17" s="368"/>
      <c r="FD17" s="368"/>
      <c r="FE17" s="368"/>
      <c r="FF17" s="368"/>
      <c r="FG17" s="368"/>
      <c r="FH17" s="368"/>
      <c r="FI17" s="368"/>
      <c r="FJ17" s="368"/>
      <c r="FK17" s="368"/>
      <c r="FL17" s="368"/>
      <c r="FM17" s="368"/>
      <c r="FN17" s="368"/>
      <c r="FO17" s="368"/>
      <c r="FP17" s="368"/>
      <c r="FQ17" s="368"/>
      <c r="FR17" s="368"/>
      <c r="FS17" s="368"/>
      <c r="FT17" s="368"/>
      <c r="FU17" s="368"/>
      <c r="FV17" s="368"/>
      <c r="FW17" s="368"/>
      <c r="FX17" s="368"/>
      <c r="FY17" s="368"/>
      <c r="FZ17" s="368"/>
      <c r="GA17" s="368"/>
      <c r="GB17" s="368"/>
      <c r="GC17" s="368"/>
      <c r="GD17" s="368"/>
      <c r="GE17" s="368"/>
      <c r="GF17" s="368"/>
      <c r="GG17" s="368"/>
      <c r="GH17" s="368"/>
      <c r="GI17" s="368"/>
      <c r="GJ17" s="368"/>
      <c r="GK17" s="368"/>
      <c r="GL17" s="368"/>
      <c r="GM17" s="368"/>
      <c r="GN17" s="368"/>
      <c r="GO17" s="368"/>
      <c r="GP17" s="368"/>
      <c r="GQ17" s="368"/>
      <c r="GR17" s="368"/>
      <c r="GS17" s="368"/>
      <c r="GT17" s="368"/>
      <c r="GU17" s="368"/>
      <c r="GV17" s="368"/>
      <c r="GW17" s="368"/>
      <c r="GX17" s="368"/>
      <c r="GY17" s="368"/>
      <c r="GZ17" s="368"/>
      <c r="HA17" s="368"/>
      <c r="HB17" s="368"/>
      <c r="HC17" s="368"/>
      <c r="HD17" s="368"/>
      <c r="HE17" s="368"/>
      <c r="HF17" s="368"/>
      <c r="HG17" s="368"/>
      <c r="HH17" s="368"/>
      <c r="HI17" s="368"/>
      <c r="HJ17" s="368"/>
      <c r="HK17" s="368"/>
      <c r="HL17" s="368" t="s">
        <v>529</v>
      </c>
      <c r="HM17" s="368" t="s">
        <v>529</v>
      </c>
      <c r="HN17" s="368" t="s">
        <v>529</v>
      </c>
      <c r="HO17" s="368" t="s">
        <v>529</v>
      </c>
      <c r="HP17" s="368" t="s">
        <v>529</v>
      </c>
      <c r="HQ17" s="368" t="s">
        <v>529</v>
      </c>
      <c r="HR17" s="368" t="s">
        <v>529</v>
      </c>
      <c r="HS17" s="368" t="s">
        <v>529</v>
      </c>
      <c r="HT17" s="368" t="s">
        <v>529</v>
      </c>
      <c r="HU17" s="368" t="s">
        <v>529</v>
      </c>
      <c r="HV17" s="368" t="s">
        <v>529</v>
      </c>
      <c r="HW17" s="368" t="s">
        <v>529</v>
      </c>
      <c r="HX17" s="368" t="s">
        <v>529</v>
      </c>
      <c r="HY17" s="368" t="s">
        <v>529</v>
      </c>
      <c r="HZ17" s="368" t="s">
        <v>529</v>
      </c>
      <c r="IA17" s="368" t="s">
        <v>529</v>
      </c>
      <c r="IB17" s="368" t="s">
        <v>529</v>
      </c>
      <c r="IC17" s="368" t="s">
        <v>529</v>
      </c>
      <c r="ID17" s="368" t="s">
        <v>529</v>
      </c>
      <c r="IE17" s="368" t="s">
        <v>529</v>
      </c>
      <c r="IF17" s="368" t="s">
        <v>529</v>
      </c>
      <c r="IG17" s="368" t="s">
        <v>529</v>
      </c>
      <c r="IH17" s="368" t="s">
        <v>529</v>
      </c>
      <c r="II17" s="368" t="s">
        <v>529</v>
      </c>
      <c r="IJ17" s="368" t="s">
        <v>529</v>
      </c>
      <c r="IK17" s="368" t="s">
        <v>529</v>
      </c>
      <c r="IL17" s="368" t="s">
        <v>529</v>
      </c>
      <c r="IM17" s="368" t="s">
        <v>529</v>
      </c>
      <c r="IN17" s="368" t="s">
        <v>529</v>
      </c>
      <c r="IO17" s="368" t="s">
        <v>529</v>
      </c>
      <c r="IP17" s="368" t="s">
        <v>529</v>
      </c>
      <c r="IQ17" s="368" t="s">
        <v>529</v>
      </c>
      <c r="IR17" s="368" t="s">
        <v>529</v>
      </c>
      <c r="IS17" s="368" t="s">
        <v>529</v>
      </c>
      <c r="IT17" s="368" t="s">
        <v>529</v>
      </c>
      <c r="IU17" s="368" t="s">
        <v>529</v>
      </c>
      <c r="IV17" s="368" t="s">
        <v>529</v>
      </c>
      <c r="IW17" s="368" t="s">
        <v>529</v>
      </c>
      <c r="IX17" s="368" t="s">
        <v>529</v>
      </c>
      <c r="IY17" s="368" t="s">
        <v>529</v>
      </c>
      <c r="IZ17" s="368" t="s">
        <v>529</v>
      </c>
      <c r="JA17" s="368" t="s">
        <v>529</v>
      </c>
      <c r="JB17" s="368" t="s">
        <v>529</v>
      </c>
      <c r="JC17" s="368" t="s">
        <v>529</v>
      </c>
      <c r="JD17" s="368" t="s">
        <v>529</v>
      </c>
      <c r="JE17" s="368" t="s">
        <v>529</v>
      </c>
      <c r="JF17" s="368" t="s">
        <v>529</v>
      </c>
      <c r="JG17" s="368" t="s">
        <v>529</v>
      </c>
      <c r="JH17" s="368" t="s">
        <v>529</v>
      </c>
      <c r="JI17" s="368" t="s">
        <v>529</v>
      </c>
      <c r="JJ17" s="368" t="s">
        <v>529</v>
      </c>
      <c r="JK17" s="368" t="s">
        <v>529</v>
      </c>
      <c r="JL17" s="368" t="s">
        <v>529</v>
      </c>
      <c r="JM17" s="368" t="s">
        <v>529</v>
      </c>
      <c r="JN17" s="368" t="s">
        <v>529</v>
      </c>
      <c r="JO17" s="368" t="s">
        <v>529</v>
      </c>
      <c r="JP17" s="368" t="s">
        <v>529</v>
      </c>
      <c r="JQ17" s="368" t="s">
        <v>529</v>
      </c>
      <c r="JR17" s="368" t="s">
        <v>529</v>
      </c>
      <c r="JS17" s="368" t="s">
        <v>529</v>
      </c>
      <c r="JT17" s="368" t="s">
        <v>529</v>
      </c>
      <c r="JU17" s="368" t="s">
        <v>529</v>
      </c>
      <c r="JV17" s="368" t="s">
        <v>529</v>
      </c>
      <c r="JW17" s="368" t="s">
        <v>529</v>
      </c>
      <c r="JX17" s="368" t="s">
        <v>529</v>
      </c>
      <c r="JY17" s="368" t="s">
        <v>529</v>
      </c>
      <c r="JZ17" s="368" t="s">
        <v>529</v>
      </c>
      <c r="KA17" s="368" t="s">
        <v>529</v>
      </c>
      <c r="KB17" s="368" t="s">
        <v>529</v>
      </c>
      <c r="KC17" s="368" t="s">
        <v>529</v>
      </c>
      <c r="KD17" s="368" t="s">
        <v>529</v>
      </c>
      <c r="KE17" s="368" t="s">
        <v>529</v>
      </c>
      <c r="KF17" s="368" t="s">
        <v>529</v>
      </c>
      <c r="KG17" s="368" t="s">
        <v>529</v>
      </c>
      <c r="KH17" s="368" t="s">
        <v>529</v>
      </c>
      <c r="KI17" s="368" t="s">
        <v>529</v>
      </c>
      <c r="KJ17" s="368" t="s">
        <v>529</v>
      </c>
      <c r="KK17" s="368" t="s">
        <v>529</v>
      </c>
      <c r="KL17" s="368" t="s">
        <v>529</v>
      </c>
      <c r="KM17" s="368" t="s">
        <v>529</v>
      </c>
      <c r="KN17" s="368" t="s">
        <v>529</v>
      </c>
      <c r="KO17" s="368" t="s">
        <v>529</v>
      </c>
      <c r="KP17" s="368" t="s">
        <v>529</v>
      </c>
      <c r="KQ17" s="368" t="s">
        <v>529</v>
      </c>
      <c r="KR17" s="368" t="s">
        <v>529</v>
      </c>
      <c r="KS17" s="368" t="s">
        <v>529</v>
      </c>
      <c r="KT17" s="368" t="s">
        <v>529</v>
      </c>
      <c r="KU17" s="368" t="s">
        <v>529</v>
      </c>
      <c r="KV17" s="368" t="s">
        <v>529</v>
      </c>
      <c r="KW17" s="368" t="s">
        <v>529</v>
      </c>
      <c r="KX17" s="368" t="s">
        <v>529</v>
      </c>
      <c r="KY17" s="368" t="s">
        <v>529</v>
      </c>
      <c r="KZ17" s="368" t="s">
        <v>529</v>
      </c>
      <c r="LA17" s="368" t="s">
        <v>529</v>
      </c>
      <c r="LB17" s="368" t="s">
        <v>529</v>
      </c>
      <c r="LC17" s="368" t="s">
        <v>529</v>
      </c>
      <c r="LD17" s="368" t="s">
        <v>529</v>
      </c>
      <c r="LE17" s="368" t="s">
        <v>529</v>
      </c>
      <c r="LF17" s="368" t="s">
        <v>529</v>
      </c>
      <c r="LG17" s="368" t="s">
        <v>529</v>
      </c>
      <c r="LH17" s="368" t="s">
        <v>529</v>
      </c>
      <c r="LI17" s="368" t="s">
        <v>529</v>
      </c>
      <c r="LJ17" s="368" t="s">
        <v>529</v>
      </c>
      <c r="LK17" s="368" t="s">
        <v>529</v>
      </c>
      <c r="LL17" s="368" t="s">
        <v>529</v>
      </c>
      <c r="LM17" s="368" t="s">
        <v>529</v>
      </c>
      <c r="LN17" s="368" t="s">
        <v>529</v>
      </c>
      <c r="LO17" s="368" t="s">
        <v>529</v>
      </c>
      <c r="LP17" s="368" t="s">
        <v>529</v>
      </c>
      <c r="LQ17" s="368" t="s">
        <v>529</v>
      </c>
      <c r="LR17" s="368" t="s">
        <v>529</v>
      </c>
      <c r="LS17" s="368" t="s">
        <v>529</v>
      </c>
      <c r="LT17" s="368" t="s">
        <v>529</v>
      </c>
      <c r="LU17" s="368" t="s">
        <v>529</v>
      </c>
      <c r="LV17" s="368" t="s">
        <v>529</v>
      </c>
      <c r="LW17" s="368" t="s">
        <v>529</v>
      </c>
      <c r="LX17" s="368" t="s">
        <v>529</v>
      </c>
      <c r="LY17" s="368" t="s">
        <v>529</v>
      </c>
      <c r="LZ17" s="368" t="s">
        <v>529</v>
      </c>
      <c r="MA17" s="368" t="s">
        <v>529</v>
      </c>
      <c r="MB17" s="368" t="s">
        <v>529</v>
      </c>
      <c r="MC17" s="368" t="s">
        <v>529</v>
      </c>
      <c r="MD17" s="368" t="s">
        <v>529</v>
      </c>
      <c r="ME17" s="368" t="s">
        <v>529</v>
      </c>
      <c r="MF17" s="368" t="s">
        <v>529</v>
      </c>
      <c r="MG17" s="368" t="s">
        <v>529</v>
      </c>
      <c r="MH17" s="368" t="s">
        <v>529</v>
      </c>
      <c r="MI17" s="368" t="s">
        <v>529</v>
      </c>
      <c r="MJ17" s="368" t="s">
        <v>529</v>
      </c>
      <c r="MK17" s="368" t="s">
        <v>529</v>
      </c>
      <c r="ML17" s="368" t="s">
        <v>529</v>
      </c>
      <c r="MM17" s="368" t="s">
        <v>529</v>
      </c>
      <c r="MN17" s="368" t="s">
        <v>529</v>
      </c>
      <c r="MO17" s="368" t="s">
        <v>529</v>
      </c>
      <c r="MP17" s="368" t="s">
        <v>529</v>
      </c>
      <c r="MQ17" s="368" t="s">
        <v>529</v>
      </c>
      <c r="MR17" s="368" t="s">
        <v>529</v>
      </c>
      <c r="MS17" s="368" t="s">
        <v>529</v>
      </c>
      <c r="MT17" s="368" t="s">
        <v>529</v>
      </c>
      <c r="MU17" s="368" t="s">
        <v>529</v>
      </c>
      <c r="MV17" s="368" t="s">
        <v>529</v>
      </c>
      <c r="MW17" s="368" t="s">
        <v>529</v>
      </c>
      <c r="MX17" s="368" t="s">
        <v>529</v>
      </c>
      <c r="MY17" s="368" t="s">
        <v>529</v>
      </c>
      <c r="MZ17" s="368" t="s">
        <v>529</v>
      </c>
      <c r="NA17" s="368" t="s">
        <v>529</v>
      </c>
      <c r="NB17" s="368" t="s">
        <v>529</v>
      </c>
      <c r="NC17" s="368" t="s">
        <v>529</v>
      </c>
      <c r="ND17" s="368" t="s">
        <v>529</v>
      </c>
      <c r="NE17" s="368" t="s">
        <v>529</v>
      </c>
      <c r="NF17" s="368" t="s">
        <v>529</v>
      </c>
      <c r="NG17" s="368" t="s">
        <v>529</v>
      </c>
      <c r="NH17" s="368" t="s">
        <v>529</v>
      </c>
      <c r="NI17" s="368" t="s">
        <v>529</v>
      </c>
      <c r="NJ17" s="368" t="s">
        <v>529</v>
      </c>
      <c r="NK17" s="368" t="s">
        <v>529</v>
      </c>
      <c r="NL17" s="368" t="s">
        <v>529</v>
      </c>
      <c r="NM17" s="368" t="s">
        <v>529</v>
      </c>
      <c r="NN17" s="368" t="s">
        <v>529</v>
      </c>
      <c r="NO17" s="368" t="s">
        <v>529</v>
      </c>
      <c r="NP17" s="368" t="s">
        <v>529</v>
      </c>
      <c r="NQ17" s="368" t="s">
        <v>529</v>
      </c>
      <c r="NR17" s="368" t="s">
        <v>529</v>
      </c>
      <c r="NS17" s="368" t="s">
        <v>529</v>
      </c>
      <c r="NT17" s="368" t="s">
        <v>529</v>
      </c>
      <c r="NU17" s="368" t="s">
        <v>529</v>
      </c>
      <c r="NV17" s="368" t="s">
        <v>529</v>
      </c>
      <c r="NW17" s="368" t="s">
        <v>529</v>
      </c>
      <c r="NX17" s="368" t="s">
        <v>529</v>
      </c>
      <c r="NY17" s="368" t="s">
        <v>529</v>
      </c>
      <c r="NZ17" s="368" t="s">
        <v>529</v>
      </c>
      <c r="OA17" s="368" t="s">
        <v>529</v>
      </c>
      <c r="OB17" s="368" t="s">
        <v>529</v>
      </c>
      <c r="OC17" s="368" t="s">
        <v>529</v>
      </c>
      <c r="OD17" s="368" t="s">
        <v>529</v>
      </c>
      <c r="OE17" s="368" t="s">
        <v>529</v>
      </c>
      <c r="OF17" s="368" t="s">
        <v>529</v>
      </c>
      <c r="OG17" s="368" t="s">
        <v>529</v>
      </c>
      <c r="OH17" s="368" t="s">
        <v>529</v>
      </c>
      <c r="OI17" s="368" t="s">
        <v>529</v>
      </c>
      <c r="OJ17" s="368" t="s">
        <v>529</v>
      </c>
      <c r="OK17" s="368" t="s">
        <v>529</v>
      </c>
      <c r="OL17" s="368" t="s">
        <v>529</v>
      </c>
      <c r="OM17" s="368" t="s">
        <v>529</v>
      </c>
      <c r="ON17" s="368" t="s">
        <v>529</v>
      </c>
      <c r="OO17" s="368" t="s">
        <v>529</v>
      </c>
      <c r="OP17" s="368" t="s">
        <v>529</v>
      </c>
      <c r="OQ17" s="368" t="s">
        <v>529</v>
      </c>
      <c r="OR17" s="368" t="s">
        <v>529</v>
      </c>
      <c r="OS17" s="368" t="s">
        <v>529</v>
      </c>
      <c r="OT17" s="368" t="s">
        <v>529</v>
      </c>
      <c r="OU17" s="368" t="s">
        <v>529</v>
      </c>
      <c r="OV17" s="368" t="s">
        <v>529</v>
      </c>
      <c r="OW17" s="368" t="s">
        <v>529</v>
      </c>
      <c r="OX17" s="368" t="s">
        <v>529</v>
      </c>
      <c r="OY17" s="368" t="s">
        <v>529</v>
      </c>
      <c r="OZ17" s="368" t="s">
        <v>529</v>
      </c>
      <c r="PA17" s="368" t="s">
        <v>529</v>
      </c>
      <c r="PB17" s="368" t="s">
        <v>529</v>
      </c>
      <c r="PC17" s="368" t="s">
        <v>529</v>
      </c>
      <c r="PD17" s="368" t="s">
        <v>529</v>
      </c>
      <c r="PE17" s="368" t="s">
        <v>529</v>
      </c>
      <c r="PF17" s="368" t="s">
        <v>529</v>
      </c>
      <c r="PG17" s="368" t="s">
        <v>529</v>
      </c>
      <c r="PH17" s="368" t="s">
        <v>529</v>
      </c>
      <c r="PI17" s="368" t="s">
        <v>529</v>
      </c>
      <c r="PJ17" s="368" t="s">
        <v>529</v>
      </c>
      <c r="PK17" s="368" t="s">
        <v>529</v>
      </c>
      <c r="PL17" s="368" t="s">
        <v>529</v>
      </c>
      <c r="PM17" s="368" t="s">
        <v>529</v>
      </c>
      <c r="PN17" s="368" t="s">
        <v>529</v>
      </c>
      <c r="PO17" s="368" t="s">
        <v>529</v>
      </c>
      <c r="PP17" s="368" t="s">
        <v>529</v>
      </c>
      <c r="PQ17" s="368" t="s">
        <v>529</v>
      </c>
      <c r="PR17" s="368" t="s">
        <v>529</v>
      </c>
      <c r="PS17" s="368" t="s">
        <v>529</v>
      </c>
      <c r="PT17" s="368" t="s">
        <v>529</v>
      </c>
      <c r="PU17" s="368" t="s">
        <v>529</v>
      </c>
      <c r="PV17" s="368" t="s">
        <v>529</v>
      </c>
      <c r="PW17" s="368" t="s">
        <v>529</v>
      </c>
      <c r="PX17" s="368" t="s">
        <v>529</v>
      </c>
      <c r="PY17" s="368" t="s">
        <v>529</v>
      </c>
      <c r="PZ17" s="368" t="s">
        <v>529</v>
      </c>
      <c r="QA17" s="368" t="s">
        <v>529</v>
      </c>
      <c r="QB17" s="368" t="s">
        <v>529</v>
      </c>
      <c r="QC17" s="368" t="s">
        <v>529</v>
      </c>
      <c r="QD17" s="368" t="s">
        <v>529</v>
      </c>
      <c r="QE17" s="368" t="s">
        <v>529</v>
      </c>
      <c r="QF17" s="368" t="s">
        <v>529</v>
      </c>
      <c r="QG17" s="368" t="s">
        <v>529</v>
      </c>
      <c r="QH17" s="368" t="s">
        <v>529</v>
      </c>
      <c r="QI17" s="368" t="s">
        <v>529</v>
      </c>
      <c r="QJ17" s="368" t="s">
        <v>529</v>
      </c>
      <c r="QK17" s="368" t="s">
        <v>529</v>
      </c>
      <c r="QL17" s="368" t="s">
        <v>529</v>
      </c>
      <c r="QM17" s="368" t="s">
        <v>529</v>
      </c>
      <c r="QN17" s="368" t="s">
        <v>529</v>
      </c>
      <c r="QO17" s="368" t="s">
        <v>529</v>
      </c>
      <c r="QP17" s="368" t="s">
        <v>529</v>
      </c>
      <c r="QQ17" s="368" t="s">
        <v>529</v>
      </c>
      <c r="QR17" s="368" t="s">
        <v>529</v>
      </c>
      <c r="QS17" s="368" t="s">
        <v>529</v>
      </c>
      <c r="QT17" s="368" t="s">
        <v>529</v>
      </c>
      <c r="QU17" s="368" t="s">
        <v>529</v>
      </c>
      <c r="QV17" s="368" t="s">
        <v>529</v>
      </c>
      <c r="QW17" s="368" t="s">
        <v>529</v>
      </c>
      <c r="QX17" s="368" t="s">
        <v>529</v>
      </c>
      <c r="QY17" s="368" t="s">
        <v>529</v>
      </c>
      <c r="QZ17" s="368" t="s">
        <v>529</v>
      </c>
      <c r="RA17" s="368" t="s">
        <v>529</v>
      </c>
      <c r="RB17" s="368" t="s">
        <v>529</v>
      </c>
      <c r="RC17" s="368" t="s">
        <v>529</v>
      </c>
      <c r="RD17" s="368" t="s">
        <v>529</v>
      </c>
      <c r="RE17" s="368" t="s">
        <v>529</v>
      </c>
      <c r="RF17" s="368" t="s">
        <v>529</v>
      </c>
      <c r="RG17" s="368" t="s">
        <v>529</v>
      </c>
      <c r="RH17" s="368" t="s">
        <v>529</v>
      </c>
      <c r="RI17" s="368" t="s">
        <v>529</v>
      </c>
      <c r="RJ17" s="368" t="s">
        <v>529</v>
      </c>
      <c r="RK17" s="368" t="s">
        <v>529</v>
      </c>
      <c r="RL17" s="368" t="s">
        <v>529</v>
      </c>
      <c r="RM17" s="368" t="s">
        <v>529</v>
      </c>
      <c r="RN17" s="368" t="s">
        <v>529</v>
      </c>
      <c r="RO17" s="368" t="s">
        <v>529</v>
      </c>
      <c r="RP17" s="368" t="s">
        <v>529</v>
      </c>
      <c r="RQ17" s="368" t="s">
        <v>529</v>
      </c>
      <c r="RR17" s="368" t="s">
        <v>529</v>
      </c>
      <c r="RS17" s="368" t="s">
        <v>529</v>
      </c>
      <c r="RT17" s="368" t="s">
        <v>529</v>
      </c>
      <c r="RU17" s="368" t="s">
        <v>529</v>
      </c>
      <c r="RV17" s="368" t="s">
        <v>529</v>
      </c>
      <c r="RW17" s="368" t="s">
        <v>529</v>
      </c>
      <c r="RX17" s="368" t="s">
        <v>529</v>
      </c>
      <c r="RY17" s="368" t="s">
        <v>529</v>
      </c>
      <c r="RZ17" s="368" t="s">
        <v>529</v>
      </c>
      <c r="SA17" s="368" t="s">
        <v>529</v>
      </c>
      <c r="SB17" s="368" t="s">
        <v>529</v>
      </c>
      <c r="SC17" s="368" t="s">
        <v>529</v>
      </c>
      <c r="SD17" s="368" t="s">
        <v>529</v>
      </c>
      <c r="SE17" s="368" t="s">
        <v>529</v>
      </c>
      <c r="SF17" s="368" t="s">
        <v>529</v>
      </c>
      <c r="SG17" s="368" t="s">
        <v>529</v>
      </c>
      <c r="SH17" s="368" t="s">
        <v>529</v>
      </c>
      <c r="SI17" s="368" t="s">
        <v>529</v>
      </c>
      <c r="SJ17" s="368" t="s">
        <v>529</v>
      </c>
      <c r="SK17" s="368" t="s">
        <v>529</v>
      </c>
      <c r="SL17" s="368" t="s">
        <v>529</v>
      </c>
      <c r="SM17" s="368" t="s">
        <v>529</v>
      </c>
      <c r="SN17" s="368" t="s">
        <v>529</v>
      </c>
      <c r="SO17" s="368" t="s">
        <v>529</v>
      </c>
      <c r="SP17" s="368" t="s">
        <v>529</v>
      </c>
      <c r="SQ17" s="368" t="s">
        <v>529</v>
      </c>
      <c r="SR17" s="368" t="s">
        <v>529</v>
      </c>
      <c r="SS17" s="368" t="s">
        <v>529</v>
      </c>
      <c r="ST17" s="368" t="s">
        <v>529</v>
      </c>
      <c r="SU17" s="368" t="s">
        <v>529</v>
      </c>
      <c r="SV17" s="368" t="s">
        <v>529</v>
      </c>
      <c r="SW17" s="368" t="s">
        <v>529</v>
      </c>
      <c r="SX17" s="368" t="s">
        <v>529</v>
      </c>
      <c r="SY17" s="368" t="s">
        <v>529</v>
      </c>
      <c r="SZ17" s="368" t="s">
        <v>529</v>
      </c>
      <c r="TA17" s="368" t="s">
        <v>529</v>
      </c>
      <c r="TB17" s="368" t="s">
        <v>529</v>
      </c>
      <c r="TC17" s="368" t="s">
        <v>529</v>
      </c>
      <c r="TD17" s="368" t="s">
        <v>529</v>
      </c>
      <c r="TE17" s="368" t="s">
        <v>529</v>
      </c>
      <c r="TF17" s="368" t="s">
        <v>529</v>
      </c>
      <c r="TG17" s="368" t="s">
        <v>529</v>
      </c>
      <c r="TH17" s="368" t="s">
        <v>529</v>
      </c>
      <c r="TI17" s="368" t="s">
        <v>529</v>
      </c>
      <c r="TJ17" s="368" t="s">
        <v>529</v>
      </c>
      <c r="TK17" s="368" t="s">
        <v>529</v>
      </c>
      <c r="TL17" s="368" t="s">
        <v>529</v>
      </c>
      <c r="TM17" s="368" t="s">
        <v>529</v>
      </c>
      <c r="TN17" s="368" t="s">
        <v>529</v>
      </c>
      <c r="TO17" s="368" t="s">
        <v>529</v>
      </c>
      <c r="TP17" s="368" t="s">
        <v>529</v>
      </c>
      <c r="TQ17" s="368" t="s">
        <v>529</v>
      </c>
      <c r="TR17" s="368" t="s">
        <v>529</v>
      </c>
      <c r="TS17" s="368" t="s">
        <v>529</v>
      </c>
      <c r="TT17" s="368" t="s">
        <v>529</v>
      </c>
      <c r="TU17" s="368" t="s">
        <v>529</v>
      </c>
      <c r="TV17" s="368" t="s">
        <v>529</v>
      </c>
      <c r="TW17" s="368" t="s">
        <v>529</v>
      </c>
      <c r="TX17" s="368" t="s">
        <v>529</v>
      </c>
      <c r="TY17" s="368" t="s">
        <v>529</v>
      </c>
      <c r="TZ17" s="368" t="s">
        <v>529</v>
      </c>
      <c r="UA17" s="368" t="s">
        <v>529</v>
      </c>
      <c r="UB17" s="368" t="s">
        <v>529</v>
      </c>
      <c r="UC17" s="368" t="s">
        <v>529</v>
      </c>
      <c r="UD17" s="368" t="s">
        <v>529</v>
      </c>
      <c r="UE17" s="368" t="s">
        <v>529</v>
      </c>
      <c r="UF17" s="368" t="s">
        <v>529</v>
      </c>
      <c r="UG17" s="368" t="s">
        <v>529</v>
      </c>
      <c r="UH17" s="368" t="s">
        <v>529</v>
      </c>
      <c r="UI17" s="368" t="s">
        <v>529</v>
      </c>
      <c r="UJ17" s="368" t="s">
        <v>529</v>
      </c>
      <c r="UK17" s="368" t="s">
        <v>529</v>
      </c>
      <c r="UL17" s="368" t="s">
        <v>529</v>
      </c>
      <c r="UM17" s="368" t="s">
        <v>529</v>
      </c>
      <c r="UN17" s="368" t="s">
        <v>529</v>
      </c>
      <c r="UO17" s="368" t="s">
        <v>529</v>
      </c>
      <c r="UP17" s="368" t="s">
        <v>529</v>
      </c>
      <c r="UQ17" s="368" t="s">
        <v>529</v>
      </c>
      <c r="UR17" s="368" t="s">
        <v>529</v>
      </c>
      <c r="US17" s="368" t="s">
        <v>529</v>
      </c>
      <c r="UT17" s="368" t="s">
        <v>529</v>
      </c>
      <c r="UU17" s="368" t="s">
        <v>529</v>
      </c>
      <c r="UV17" s="368" t="s">
        <v>529</v>
      </c>
      <c r="UW17" s="368" t="s">
        <v>529</v>
      </c>
      <c r="UX17" s="368" t="s">
        <v>529</v>
      </c>
      <c r="UY17" s="368" t="s">
        <v>529</v>
      </c>
      <c r="UZ17" s="368" t="s">
        <v>529</v>
      </c>
      <c r="VA17" s="368" t="s">
        <v>529</v>
      </c>
      <c r="VB17" s="368" t="s">
        <v>529</v>
      </c>
      <c r="VC17" s="368" t="s">
        <v>529</v>
      </c>
      <c r="VD17" s="368" t="s">
        <v>529</v>
      </c>
      <c r="VE17" s="368" t="s">
        <v>529</v>
      </c>
      <c r="VF17" s="368" t="s">
        <v>529</v>
      </c>
      <c r="VG17" s="368" t="s">
        <v>529</v>
      </c>
      <c r="VH17" s="368" t="s">
        <v>529</v>
      </c>
      <c r="VI17" s="368" t="s">
        <v>529</v>
      </c>
      <c r="VJ17" s="368" t="s">
        <v>529</v>
      </c>
      <c r="VK17" s="368" t="s">
        <v>529</v>
      </c>
      <c r="VL17" s="368" t="s">
        <v>529</v>
      </c>
      <c r="VM17" s="368" t="s">
        <v>529</v>
      </c>
      <c r="VN17" s="368" t="s">
        <v>529</v>
      </c>
      <c r="VO17" s="368" t="s">
        <v>529</v>
      </c>
      <c r="VP17" s="368" t="s">
        <v>529</v>
      </c>
      <c r="VQ17" s="368" t="s">
        <v>529</v>
      </c>
      <c r="VR17" s="368" t="s">
        <v>529</v>
      </c>
      <c r="VS17" s="368" t="s">
        <v>529</v>
      </c>
      <c r="VT17" s="368" t="s">
        <v>529</v>
      </c>
      <c r="VU17" s="368" t="s">
        <v>529</v>
      </c>
      <c r="VV17" s="368" t="s">
        <v>529</v>
      </c>
      <c r="VW17" s="368" t="s">
        <v>529</v>
      </c>
      <c r="VX17" s="368" t="s">
        <v>529</v>
      </c>
      <c r="VY17" s="368" t="s">
        <v>529</v>
      </c>
      <c r="VZ17" s="368" t="s">
        <v>529</v>
      </c>
      <c r="WA17" s="368" t="s">
        <v>529</v>
      </c>
      <c r="WB17" s="368" t="s">
        <v>529</v>
      </c>
      <c r="WC17" s="368" t="s">
        <v>529</v>
      </c>
      <c r="WD17" s="368" t="s">
        <v>529</v>
      </c>
      <c r="WE17" s="368" t="s">
        <v>529</v>
      </c>
      <c r="WF17" s="368" t="s">
        <v>529</v>
      </c>
      <c r="WG17" s="368" t="s">
        <v>529</v>
      </c>
      <c r="WH17" s="368" t="s">
        <v>529</v>
      </c>
      <c r="WI17" s="368" t="s">
        <v>529</v>
      </c>
      <c r="WJ17" s="368" t="s">
        <v>529</v>
      </c>
      <c r="WK17" s="368" t="s">
        <v>529</v>
      </c>
      <c r="WL17" s="368" t="s">
        <v>529</v>
      </c>
      <c r="WM17" s="368" t="s">
        <v>529</v>
      </c>
      <c r="WN17" s="368" t="s">
        <v>529</v>
      </c>
      <c r="WO17" s="368" t="s">
        <v>529</v>
      </c>
      <c r="WP17" s="368" t="s">
        <v>529</v>
      </c>
      <c r="WQ17" s="368" t="s">
        <v>529</v>
      </c>
      <c r="WR17" s="368" t="s">
        <v>529</v>
      </c>
      <c r="WS17" s="368" t="s">
        <v>529</v>
      </c>
      <c r="WT17" s="368" t="s">
        <v>529</v>
      </c>
      <c r="WU17" s="368" t="s">
        <v>529</v>
      </c>
      <c r="WV17" s="368" t="s">
        <v>529</v>
      </c>
      <c r="WW17" s="368" t="s">
        <v>529</v>
      </c>
      <c r="WX17" s="368" t="s">
        <v>529</v>
      </c>
      <c r="WY17" s="368" t="s">
        <v>529</v>
      </c>
      <c r="WZ17" s="368" t="s">
        <v>529</v>
      </c>
      <c r="XA17" s="368" t="s">
        <v>529</v>
      </c>
      <c r="XB17" s="368" t="s">
        <v>529</v>
      </c>
      <c r="XC17" s="368" t="s">
        <v>529</v>
      </c>
      <c r="XD17" s="368" t="s">
        <v>529</v>
      </c>
      <c r="XE17" s="368" t="s">
        <v>529</v>
      </c>
      <c r="XF17" s="368" t="s">
        <v>529</v>
      </c>
      <c r="XG17" s="368" t="s">
        <v>529</v>
      </c>
      <c r="XH17" s="368" t="s">
        <v>529</v>
      </c>
      <c r="XI17" s="368" t="s">
        <v>529</v>
      </c>
      <c r="XJ17" s="368" t="s">
        <v>529</v>
      </c>
      <c r="XK17" s="368" t="s">
        <v>529</v>
      </c>
      <c r="XL17" s="368" t="s">
        <v>529</v>
      </c>
      <c r="XM17" s="368" t="s">
        <v>529</v>
      </c>
      <c r="XN17" s="368" t="s">
        <v>529</v>
      </c>
      <c r="XO17" s="368" t="s">
        <v>529</v>
      </c>
      <c r="XP17" s="368" t="s">
        <v>529</v>
      </c>
      <c r="XQ17" s="368" t="s">
        <v>529</v>
      </c>
      <c r="XR17" s="368" t="s">
        <v>529</v>
      </c>
      <c r="XS17" s="368" t="s">
        <v>529</v>
      </c>
      <c r="XT17" s="368" t="s">
        <v>529</v>
      </c>
      <c r="XU17" s="368" t="s">
        <v>529</v>
      </c>
      <c r="XV17" s="368" t="s">
        <v>529</v>
      </c>
      <c r="XW17" s="368" t="s">
        <v>529</v>
      </c>
      <c r="XX17" s="368" t="s">
        <v>529</v>
      </c>
      <c r="XY17" s="368" t="s">
        <v>529</v>
      </c>
      <c r="XZ17" s="368" t="s">
        <v>529</v>
      </c>
      <c r="YA17" s="368" t="s">
        <v>529</v>
      </c>
      <c r="YB17" s="368" t="s">
        <v>529</v>
      </c>
      <c r="YC17" s="368" t="s">
        <v>529</v>
      </c>
      <c r="YD17" s="368" t="s">
        <v>529</v>
      </c>
      <c r="YE17" s="368" t="s">
        <v>529</v>
      </c>
      <c r="YF17" s="368" t="s">
        <v>529</v>
      </c>
      <c r="YG17" s="368" t="s">
        <v>529</v>
      </c>
      <c r="YH17" s="368" t="s">
        <v>529</v>
      </c>
      <c r="YI17" s="368" t="s">
        <v>529</v>
      </c>
      <c r="YJ17" s="368" t="s">
        <v>529</v>
      </c>
      <c r="YK17" s="368" t="s">
        <v>529</v>
      </c>
      <c r="YL17" s="368" t="s">
        <v>529</v>
      </c>
      <c r="YM17" s="368" t="s">
        <v>529</v>
      </c>
      <c r="YN17" s="368" t="s">
        <v>529</v>
      </c>
      <c r="YO17" s="368" t="s">
        <v>529</v>
      </c>
      <c r="YP17" s="368" t="s">
        <v>529</v>
      </c>
      <c r="YQ17" s="368" t="s">
        <v>529</v>
      </c>
      <c r="YR17" s="368" t="s">
        <v>529</v>
      </c>
      <c r="YS17" s="368" t="s">
        <v>529</v>
      </c>
      <c r="YT17" s="368" t="s">
        <v>529</v>
      </c>
      <c r="YU17" s="368" t="s">
        <v>529</v>
      </c>
      <c r="YV17" s="368" t="s">
        <v>529</v>
      </c>
      <c r="YW17" s="368" t="s">
        <v>529</v>
      </c>
      <c r="YX17" s="368" t="s">
        <v>529</v>
      </c>
      <c r="YY17" s="368" t="s">
        <v>529</v>
      </c>
      <c r="YZ17" s="368" t="s">
        <v>529</v>
      </c>
      <c r="ZA17" s="368" t="s">
        <v>529</v>
      </c>
      <c r="ZB17" s="368" t="s">
        <v>529</v>
      </c>
      <c r="ZC17" s="368" t="s">
        <v>529</v>
      </c>
      <c r="ZD17" s="368" t="s">
        <v>529</v>
      </c>
      <c r="ZE17" s="368" t="s">
        <v>529</v>
      </c>
      <c r="ZF17" s="368" t="s">
        <v>529</v>
      </c>
      <c r="ZG17" s="368" t="s">
        <v>529</v>
      </c>
      <c r="ZH17" s="368" t="s">
        <v>529</v>
      </c>
      <c r="ZI17" s="368" t="s">
        <v>529</v>
      </c>
      <c r="ZJ17" s="368" t="s">
        <v>529</v>
      </c>
      <c r="ZK17" s="368" t="s">
        <v>529</v>
      </c>
      <c r="ZL17" s="368" t="s">
        <v>529</v>
      </c>
      <c r="ZM17" s="368" t="s">
        <v>529</v>
      </c>
      <c r="ZN17" s="368" t="s">
        <v>529</v>
      </c>
      <c r="ZO17" s="368" t="s">
        <v>529</v>
      </c>
      <c r="ZP17" s="368" t="s">
        <v>529</v>
      </c>
      <c r="ZQ17" s="368" t="s">
        <v>529</v>
      </c>
      <c r="ZR17" s="368" t="s">
        <v>529</v>
      </c>
      <c r="ZS17" s="368" t="s">
        <v>529</v>
      </c>
      <c r="ZT17" s="368" t="s">
        <v>529</v>
      </c>
      <c r="ZU17" s="368" t="s">
        <v>529</v>
      </c>
      <c r="ZV17" s="368" t="s">
        <v>529</v>
      </c>
      <c r="ZW17" s="368" t="s">
        <v>529</v>
      </c>
      <c r="ZX17" s="368" t="s">
        <v>529</v>
      </c>
      <c r="ZY17" s="368" t="s">
        <v>529</v>
      </c>
      <c r="ZZ17" s="368" t="s">
        <v>529</v>
      </c>
      <c r="AAA17" s="368" t="s">
        <v>529</v>
      </c>
      <c r="AAB17" s="368" t="s">
        <v>529</v>
      </c>
      <c r="AAC17" s="368" t="s">
        <v>529</v>
      </c>
      <c r="AAD17" s="368" t="s">
        <v>529</v>
      </c>
      <c r="AAE17" s="368" t="s">
        <v>529</v>
      </c>
      <c r="AAF17" s="368" t="s">
        <v>529</v>
      </c>
      <c r="AAG17" s="368" t="s">
        <v>529</v>
      </c>
      <c r="AAH17" s="368" t="s">
        <v>529</v>
      </c>
      <c r="AAI17" s="368" t="s">
        <v>529</v>
      </c>
      <c r="AAJ17" s="368" t="s">
        <v>529</v>
      </c>
      <c r="AAK17" s="368" t="s">
        <v>529</v>
      </c>
      <c r="AAL17" s="368" t="s">
        <v>529</v>
      </c>
      <c r="AAM17" s="368" t="s">
        <v>529</v>
      </c>
      <c r="AAN17" s="368" t="s">
        <v>529</v>
      </c>
      <c r="AAO17" s="368" t="s">
        <v>529</v>
      </c>
      <c r="AAP17" s="368" t="s">
        <v>529</v>
      </c>
      <c r="AAQ17" s="368" t="s">
        <v>529</v>
      </c>
      <c r="AAR17" s="368" t="s">
        <v>529</v>
      </c>
      <c r="AAS17" s="368" t="s">
        <v>529</v>
      </c>
      <c r="AAT17" s="368" t="s">
        <v>529</v>
      </c>
      <c r="AAU17" s="368" t="s">
        <v>529</v>
      </c>
      <c r="AAV17" s="368" t="s">
        <v>529</v>
      </c>
      <c r="AAW17" s="368" t="s">
        <v>529</v>
      </c>
      <c r="AAX17" s="368" t="s">
        <v>529</v>
      </c>
      <c r="AAY17" s="368" t="s">
        <v>529</v>
      </c>
      <c r="AAZ17" s="368" t="s">
        <v>529</v>
      </c>
      <c r="ABA17" s="368" t="s">
        <v>529</v>
      </c>
      <c r="ABB17" s="368" t="s">
        <v>529</v>
      </c>
      <c r="ABC17" s="368" t="s">
        <v>529</v>
      </c>
      <c r="ABD17" s="368" t="s">
        <v>529</v>
      </c>
      <c r="ABE17" s="368" t="s">
        <v>529</v>
      </c>
      <c r="ABF17" s="368" t="s">
        <v>529</v>
      </c>
      <c r="ABG17" s="368" t="s">
        <v>529</v>
      </c>
      <c r="ABH17" s="368" t="s">
        <v>529</v>
      </c>
      <c r="ABI17" s="368" t="s">
        <v>529</v>
      </c>
      <c r="ABJ17" s="368" t="s">
        <v>529</v>
      </c>
      <c r="ABK17" s="368" t="s">
        <v>529</v>
      </c>
      <c r="ABL17" s="368" t="s">
        <v>529</v>
      </c>
      <c r="ABM17" s="368" t="s">
        <v>529</v>
      </c>
      <c r="ABN17" s="368" t="s">
        <v>529</v>
      </c>
      <c r="ABO17" s="368" t="s">
        <v>529</v>
      </c>
      <c r="ABP17" s="368" t="s">
        <v>529</v>
      </c>
      <c r="ABQ17" s="368" t="s">
        <v>529</v>
      </c>
      <c r="ABR17" s="368" t="s">
        <v>529</v>
      </c>
      <c r="ABS17" s="368" t="s">
        <v>529</v>
      </c>
      <c r="ABT17" s="368" t="s">
        <v>529</v>
      </c>
      <c r="ABU17" s="368" t="s">
        <v>529</v>
      </c>
      <c r="ABV17" s="368" t="s">
        <v>529</v>
      </c>
      <c r="ABW17" s="368" t="s">
        <v>529</v>
      </c>
      <c r="ABX17" s="368" t="s">
        <v>529</v>
      </c>
      <c r="ABY17" s="368" t="s">
        <v>529</v>
      </c>
      <c r="ABZ17" s="368" t="s">
        <v>529</v>
      </c>
      <c r="ACA17" s="368" t="s">
        <v>529</v>
      </c>
      <c r="ACB17" s="368" t="s">
        <v>529</v>
      </c>
      <c r="ACC17" s="368" t="s">
        <v>529</v>
      </c>
      <c r="ACD17" s="368" t="s">
        <v>529</v>
      </c>
      <c r="ACE17" s="368" t="s">
        <v>529</v>
      </c>
      <c r="ACF17" s="368" t="s">
        <v>529</v>
      </c>
      <c r="ACG17" s="368" t="s">
        <v>529</v>
      </c>
      <c r="ACH17" s="368" t="s">
        <v>529</v>
      </c>
      <c r="ACI17" s="368" t="s">
        <v>529</v>
      </c>
      <c r="ACJ17" s="368" t="s">
        <v>529</v>
      </c>
      <c r="ACK17" s="368" t="s">
        <v>529</v>
      </c>
      <c r="ACL17" s="368" t="s">
        <v>529</v>
      </c>
      <c r="ACM17" s="368" t="s">
        <v>529</v>
      </c>
      <c r="ACN17" s="368" t="s">
        <v>529</v>
      </c>
      <c r="ACO17" s="368" t="s">
        <v>529</v>
      </c>
      <c r="ACP17" s="368" t="s">
        <v>529</v>
      </c>
      <c r="ACQ17" s="368" t="s">
        <v>529</v>
      </c>
      <c r="ACR17" s="368" t="s">
        <v>529</v>
      </c>
      <c r="ACS17" s="368" t="s">
        <v>529</v>
      </c>
      <c r="ACT17" s="368" t="s">
        <v>529</v>
      </c>
      <c r="ACU17" s="368" t="s">
        <v>529</v>
      </c>
      <c r="ACV17" s="368" t="s">
        <v>529</v>
      </c>
      <c r="ACW17" s="368" t="s">
        <v>529</v>
      </c>
      <c r="ACX17" s="368" t="s">
        <v>529</v>
      </c>
      <c r="ACY17" s="368" t="s">
        <v>529</v>
      </c>
      <c r="ACZ17" s="368" t="s">
        <v>529</v>
      </c>
      <c r="ADA17" s="368" t="s">
        <v>529</v>
      </c>
      <c r="ADB17" s="368" t="s">
        <v>529</v>
      </c>
      <c r="ADC17" s="368" t="s">
        <v>529</v>
      </c>
      <c r="ADD17" s="368" t="s">
        <v>529</v>
      </c>
      <c r="ADE17" s="368" t="s">
        <v>529</v>
      </c>
      <c r="ADF17" s="368" t="s">
        <v>529</v>
      </c>
      <c r="ADG17" s="368" t="s">
        <v>529</v>
      </c>
      <c r="ADH17" s="368" t="s">
        <v>529</v>
      </c>
      <c r="ADI17" s="368" t="s">
        <v>529</v>
      </c>
      <c r="ADJ17" s="368" t="s">
        <v>529</v>
      </c>
      <c r="ADK17" s="368" t="s">
        <v>529</v>
      </c>
      <c r="ADL17" s="368" t="s">
        <v>529</v>
      </c>
      <c r="ADM17" s="368" t="s">
        <v>529</v>
      </c>
      <c r="ADN17" s="368" t="s">
        <v>529</v>
      </c>
      <c r="ADO17" s="368" t="s">
        <v>529</v>
      </c>
      <c r="ADP17" s="368" t="s">
        <v>529</v>
      </c>
      <c r="ADQ17" s="368" t="s">
        <v>529</v>
      </c>
      <c r="ADR17" s="368" t="s">
        <v>529</v>
      </c>
      <c r="ADS17" s="368" t="s">
        <v>529</v>
      </c>
      <c r="ADT17" s="368" t="s">
        <v>529</v>
      </c>
      <c r="ADU17" s="368" t="s">
        <v>529</v>
      </c>
      <c r="ADV17" s="368" t="s">
        <v>529</v>
      </c>
      <c r="ADW17" s="368" t="s">
        <v>529</v>
      </c>
      <c r="ADX17" s="368" t="s">
        <v>529</v>
      </c>
      <c r="ADY17" s="368" t="s">
        <v>529</v>
      </c>
      <c r="ADZ17" s="368" t="s">
        <v>529</v>
      </c>
      <c r="AEA17" s="368" t="s">
        <v>529</v>
      </c>
      <c r="AEB17" s="368" t="s">
        <v>529</v>
      </c>
      <c r="AEC17" s="368" t="s">
        <v>529</v>
      </c>
      <c r="AED17" s="368" t="s">
        <v>529</v>
      </c>
      <c r="AEE17" s="368" t="s">
        <v>529</v>
      </c>
      <c r="AEF17" s="368" t="s">
        <v>529</v>
      </c>
      <c r="AEG17" s="368" t="s">
        <v>529</v>
      </c>
      <c r="AEH17" s="368" t="s">
        <v>529</v>
      </c>
      <c r="AEI17" s="368" t="s">
        <v>529</v>
      </c>
      <c r="AEJ17" s="368" t="s">
        <v>529</v>
      </c>
      <c r="AEK17" s="368" t="s">
        <v>529</v>
      </c>
      <c r="AEL17" s="368" t="s">
        <v>529</v>
      </c>
      <c r="AEM17" s="368" t="s">
        <v>529</v>
      </c>
      <c r="AEN17" s="368" t="s">
        <v>529</v>
      </c>
      <c r="AEO17" s="368" t="s">
        <v>529</v>
      </c>
      <c r="AEP17" s="368" t="s">
        <v>529</v>
      </c>
      <c r="AEQ17" s="368" t="s">
        <v>529</v>
      </c>
      <c r="AER17" s="368" t="s">
        <v>529</v>
      </c>
      <c r="AES17" s="368" t="s">
        <v>529</v>
      </c>
      <c r="AET17" s="368" t="s">
        <v>529</v>
      </c>
      <c r="AEU17" s="368" t="s">
        <v>529</v>
      </c>
      <c r="AEV17" s="368" t="s">
        <v>529</v>
      </c>
      <c r="AEW17" s="368" t="s">
        <v>529</v>
      </c>
      <c r="AEX17" s="368" t="s">
        <v>529</v>
      </c>
      <c r="AEY17" s="368" t="s">
        <v>529</v>
      </c>
      <c r="AEZ17" s="368" t="s">
        <v>529</v>
      </c>
      <c r="AFA17" s="368" t="s">
        <v>529</v>
      </c>
      <c r="AFB17" s="368" t="s">
        <v>529</v>
      </c>
      <c r="AFC17" s="368" t="s">
        <v>529</v>
      </c>
      <c r="AFD17" s="368" t="s">
        <v>529</v>
      </c>
      <c r="AFE17" s="368" t="s">
        <v>529</v>
      </c>
      <c r="AFF17" s="368" t="s">
        <v>529</v>
      </c>
      <c r="AFG17" s="368" t="s">
        <v>529</v>
      </c>
      <c r="AFH17" s="368" t="s">
        <v>529</v>
      </c>
      <c r="AFI17" s="368" t="s">
        <v>529</v>
      </c>
      <c r="AFJ17" s="368" t="s">
        <v>529</v>
      </c>
      <c r="AFK17" s="368" t="s">
        <v>529</v>
      </c>
      <c r="AFL17" s="368" t="s">
        <v>529</v>
      </c>
      <c r="AFM17" s="368" t="s">
        <v>529</v>
      </c>
      <c r="AFN17" s="368" t="s">
        <v>529</v>
      </c>
      <c r="AFO17" s="368" t="s">
        <v>529</v>
      </c>
      <c r="AFP17" s="368" t="s">
        <v>529</v>
      </c>
      <c r="AFQ17" s="368" t="s">
        <v>529</v>
      </c>
      <c r="AFR17" s="368" t="s">
        <v>529</v>
      </c>
      <c r="AFS17" s="368" t="s">
        <v>529</v>
      </c>
      <c r="AFT17" s="368" t="s">
        <v>529</v>
      </c>
      <c r="AFU17" s="368" t="s">
        <v>529</v>
      </c>
      <c r="AFV17" s="368" t="s">
        <v>529</v>
      </c>
      <c r="AFW17" s="368" t="s">
        <v>529</v>
      </c>
      <c r="AFX17" s="368" t="s">
        <v>529</v>
      </c>
      <c r="AFY17" s="368" t="s">
        <v>529</v>
      </c>
      <c r="AFZ17" s="368" t="s">
        <v>529</v>
      </c>
      <c r="AGA17" s="368" t="s">
        <v>529</v>
      </c>
      <c r="AGB17" s="368" t="s">
        <v>529</v>
      </c>
      <c r="AGC17" s="368" t="s">
        <v>529</v>
      </c>
      <c r="AGD17" s="368" t="s">
        <v>529</v>
      </c>
      <c r="AGE17" s="368" t="s">
        <v>529</v>
      </c>
      <c r="AGF17" s="368" t="s">
        <v>529</v>
      </c>
      <c r="AGG17" s="368" t="s">
        <v>529</v>
      </c>
      <c r="AGH17" s="368" t="s">
        <v>529</v>
      </c>
      <c r="AGI17" s="368" t="s">
        <v>529</v>
      </c>
      <c r="AGJ17" s="368" t="s">
        <v>529</v>
      </c>
      <c r="AGK17" s="368" t="s">
        <v>529</v>
      </c>
      <c r="AGL17" s="368" t="s">
        <v>529</v>
      </c>
      <c r="AGM17" s="368" t="s">
        <v>529</v>
      </c>
      <c r="AGN17" s="368" t="s">
        <v>529</v>
      </c>
      <c r="AGO17" s="368" t="s">
        <v>529</v>
      </c>
      <c r="AGP17" s="368" t="s">
        <v>529</v>
      </c>
      <c r="AGQ17" s="368" t="s">
        <v>529</v>
      </c>
      <c r="AGR17" s="368" t="s">
        <v>529</v>
      </c>
      <c r="AGS17" s="368" t="s">
        <v>529</v>
      </c>
      <c r="AGT17" s="368" t="s">
        <v>529</v>
      </c>
      <c r="AGU17" s="368" t="s">
        <v>529</v>
      </c>
      <c r="AGV17" s="368" t="s">
        <v>529</v>
      </c>
      <c r="AGW17" s="368" t="s">
        <v>529</v>
      </c>
      <c r="AGX17" s="368" t="s">
        <v>529</v>
      </c>
      <c r="AGY17" s="368" t="s">
        <v>529</v>
      </c>
      <c r="AGZ17" s="368" t="s">
        <v>529</v>
      </c>
      <c r="AHA17" s="368" t="s">
        <v>529</v>
      </c>
      <c r="AHB17" s="368" t="s">
        <v>529</v>
      </c>
      <c r="AHC17" s="368" t="s">
        <v>529</v>
      </c>
      <c r="AHD17" s="368" t="s">
        <v>529</v>
      </c>
      <c r="AHE17" s="368" t="s">
        <v>529</v>
      </c>
      <c r="AHF17" s="368" t="s">
        <v>529</v>
      </c>
      <c r="AHG17" s="368" t="s">
        <v>529</v>
      </c>
      <c r="AHH17" s="368" t="s">
        <v>529</v>
      </c>
      <c r="AHI17" s="368" t="s">
        <v>529</v>
      </c>
      <c r="AHJ17" s="368" t="s">
        <v>529</v>
      </c>
      <c r="AHK17" s="368" t="s">
        <v>529</v>
      </c>
      <c r="AHL17" s="368" t="s">
        <v>529</v>
      </c>
      <c r="AHM17" s="368" t="s">
        <v>529</v>
      </c>
      <c r="AHN17" s="368" t="s">
        <v>529</v>
      </c>
      <c r="AHO17" s="368" t="s">
        <v>529</v>
      </c>
      <c r="AHP17" s="368" t="s">
        <v>529</v>
      </c>
      <c r="AHQ17" s="368" t="s">
        <v>529</v>
      </c>
      <c r="AHR17" s="368" t="s">
        <v>529</v>
      </c>
      <c r="AHS17" s="368" t="s">
        <v>529</v>
      </c>
      <c r="AHT17" s="368" t="s">
        <v>529</v>
      </c>
      <c r="AHU17" s="368" t="s">
        <v>529</v>
      </c>
      <c r="AHV17" s="368" t="s">
        <v>529</v>
      </c>
      <c r="AHW17" s="368" t="s">
        <v>529</v>
      </c>
      <c r="AHX17" s="368" t="s">
        <v>529</v>
      </c>
      <c r="AHY17" s="368" t="s">
        <v>529</v>
      </c>
      <c r="AHZ17" s="368" t="s">
        <v>529</v>
      </c>
      <c r="AIA17" s="368" t="s">
        <v>529</v>
      </c>
      <c r="AIB17" s="368" t="s">
        <v>529</v>
      </c>
      <c r="AIC17" s="368" t="s">
        <v>529</v>
      </c>
      <c r="AID17" s="368" t="s">
        <v>529</v>
      </c>
      <c r="AIE17" s="368" t="s">
        <v>529</v>
      </c>
      <c r="AIF17" s="368" t="s">
        <v>529</v>
      </c>
      <c r="AIG17" s="368" t="s">
        <v>529</v>
      </c>
      <c r="AIH17" s="368" t="s">
        <v>529</v>
      </c>
      <c r="AII17" s="368" t="s">
        <v>529</v>
      </c>
      <c r="AIJ17" s="368" t="s">
        <v>529</v>
      </c>
      <c r="AIK17" s="368" t="s">
        <v>529</v>
      </c>
      <c r="AIL17" s="368" t="s">
        <v>529</v>
      </c>
      <c r="AIM17" s="368" t="s">
        <v>529</v>
      </c>
      <c r="AIN17" s="368" t="s">
        <v>529</v>
      </c>
      <c r="AIO17" s="368" t="s">
        <v>529</v>
      </c>
      <c r="AIP17" s="368" t="s">
        <v>529</v>
      </c>
      <c r="AIQ17" s="368" t="s">
        <v>529</v>
      </c>
      <c r="AIR17" s="368" t="s">
        <v>529</v>
      </c>
      <c r="AIS17" s="368" t="s">
        <v>529</v>
      </c>
      <c r="AIT17" s="368" t="s">
        <v>529</v>
      </c>
      <c r="AIU17" s="368" t="s">
        <v>529</v>
      </c>
      <c r="AIV17" s="368" t="s">
        <v>529</v>
      </c>
      <c r="AIW17" s="368" t="s">
        <v>529</v>
      </c>
      <c r="AIX17" s="368" t="s">
        <v>529</v>
      </c>
      <c r="AIY17" s="368" t="s">
        <v>529</v>
      </c>
      <c r="AIZ17" s="368" t="s">
        <v>529</v>
      </c>
      <c r="AJA17" s="368" t="s">
        <v>529</v>
      </c>
      <c r="AJB17" s="368" t="s">
        <v>529</v>
      </c>
      <c r="AJC17" s="368" t="s">
        <v>529</v>
      </c>
      <c r="AJD17" s="368" t="s">
        <v>529</v>
      </c>
      <c r="AJE17" s="368" t="s">
        <v>529</v>
      </c>
      <c r="AJF17" s="368" t="s">
        <v>529</v>
      </c>
      <c r="AJG17" s="368" t="s">
        <v>529</v>
      </c>
      <c r="AJH17" s="368" t="s">
        <v>529</v>
      </c>
      <c r="AJI17" s="368" t="s">
        <v>529</v>
      </c>
      <c r="AJJ17" s="368" t="s">
        <v>529</v>
      </c>
      <c r="AJK17" s="368" t="s">
        <v>529</v>
      </c>
      <c r="AJL17" s="368" t="s">
        <v>529</v>
      </c>
      <c r="AJM17" s="368" t="s">
        <v>529</v>
      </c>
      <c r="AJN17" s="368" t="s">
        <v>529</v>
      </c>
      <c r="AJO17" s="368" t="s">
        <v>529</v>
      </c>
      <c r="AJP17" s="368" t="s">
        <v>529</v>
      </c>
      <c r="AJQ17" s="368" t="s">
        <v>529</v>
      </c>
      <c r="AJR17" s="368" t="s">
        <v>529</v>
      </c>
      <c r="AJS17" s="368" t="s">
        <v>529</v>
      </c>
      <c r="AJT17" s="368" t="s">
        <v>529</v>
      </c>
      <c r="AJU17" s="368" t="s">
        <v>529</v>
      </c>
      <c r="AJV17" s="368" t="s">
        <v>529</v>
      </c>
      <c r="AJW17" s="368" t="s">
        <v>529</v>
      </c>
      <c r="AJX17" s="368" t="s">
        <v>529</v>
      </c>
      <c r="AJY17" s="368" t="s">
        <v>529</v>
      </c>
      <c r="AJZ17" s="368" t="s">
        <v>529</v>
      </c>
      <c r="AKA17" s="368" t="s">
        <v>529</v>
      </c>
      <c r="AKB17" s="368" t="s">
        <v>529</v>
      </c>
      <c r="AKC17" s="368" t="s">
        <v>529</v>
      </c>
      <c r="AKD17" s="368" t="s">
        <v>529</v>
      </c>
      <c r="AKE17" s="368" t="s">
        <v>529</v>
      </c>
      <c r="AKF17" s="368" t="s">
        <v>529</v>
      </c>
      <c r="AKG17" s="368" t="s">
        <v>529</v>
      </c>
      <c r="AKH17" s="368" t="s">
        <v>529</v>
      </c>
      <c r="AKI17" s="368" t="s">
        <v>529</v>
      </c>
      <c r="AKJ17" s="368" t="s">
        <v>529</v>
      </c>
      <c r="AKK17" s="368" t="s">
        <v>529</v>
      </c>
      <c r="AKL17" s="368" t="s">
        <v>529</v>
      </c>
      <c r="AKM17" s="368" t="s">
        <v>529</v>
      </c>
      <c r="AKN17" s="368" t="s">
        <v>529</v>
      </c>
      <c r="AKO17" s="368" t="s">
        <v>529</v>
      </c>
      <c r="AKP17" s="368" t="s">
        <v>529</v>
      </c>
      <c r="AKQ17" s="368" t="s">
        <v>529</v>
      </c>
      <c r="AKR17" s="368" t="s">
        <v>529</v>
      </c>
      <c r="AKS17" s="368" t="s">
        <v>529</v>
      </c>
      <c r="AKT17" s="368" t="s">
        <v>529</v>
      </c>
      <c r="AKU17" s="368" t="s">
        <v>529</v>
      </c>
      <c r="AKV17" s="368" t="s">
        <v>529</v>
      </c>
      <c r="AKW17" s="368" t="s">
        <v>529</v>
      </c>
      <c r="AKX17" s="368" t="s">
        <v>529</v>
      </c>
      <c r="AKY17" s="368" t="s">
        <v>529</v>
      </c>
      <c r="AKZ17" s="368" t="s">
        <v>529</v>
      </c>
      <c r="ALA17" s="368" t="s">
        <v>529</v>
      </c>
      <c r="ALB17" s="368" t="s">
        <v>529</v>
      </c>
      <c r="ALC17" s="368" t="s">
        <v>529</v>
      </c>
      <c r="ALD17" s="368" t="s">
        <v>529</v>
      </c>
      <c r="ALE17" s="368" t="s">
        <v>529</v>
      </c>
      <c r="ALF17" s="368" t="s">
        <v>529</v>
      </c>
      <c r="ALG17" s="368" t="s">
        <v>529</v>
      </c>
      <c r="ALH17" s="368" t="s">
        <v>529</v>
      </c>
      <c r="ALI17" s="368" t="s">
        <v>529</v>
      </c>
      <c r="ALJ17" s="368" t="s">
        <v>529</v>
      </c>
      <c r="ALK17" s="368" t="s">
        <v>529</v>
      </c>
      <c r="ALL17" s="368" t="s">
        <v>529</v>
      </c>
      <c r="ALM17" s="368" t="s">
        <v>529</v>
      </c>
      <c r="ALN17" s="368" t="s">
        <v>529</v>
      </c>
      <c r="ALO17" s="368" t="s">
        <v>529</v>
      </c>
      <c r="ALP17" s="368" t="s">
        <v>529</v>
      </c>
      <c r="ALQ17" s="368" t="s">
        <v>529</v>
      </c>
      <c r="ALR17" s="368" t="s">
        <v>529</v>
      </c>
      <c r="ALS17" s="368" t="s">
        <v>529</v>
      </c>
      <c r="ALT17" s="368" t="s">
        <v>529</v>
      </c>
      <c r="ALU17" s="368" t="s">
        <v>529</v>
      </c>
      <c r="ALV17" s="368" t="s">
        <v>529</v>
      </c>
      <c r="ALW17" s="368" t="s">
        <v>529</v>
      </c>
      <c r="ALX17" s="368" t="s">
        <v>529</v>
      </c>
      <c r="ALY17" s="368" t="s">
        <v>529</v>
      </c>
      <c r="ALZ17" s="368" t="s">
        <v>529</v>
      </c>
      <c r="AMA17" s="368" t="s">
        <v>529</v>
      </c>
      <c r="AMB17" s="368" t="s">
        <v>529</v>
      </c>
      <c r="AMC17" s="368" t="s">
        <v>529</v>
      </c>
      <c r="AMD17" s="368" t="s">
        <v>529</v>
      </c>
      <c r="AME17" s="368" t="s">
        <v>529</v>
      </c>
      <c r="AMF17" s="368" t="s">
        <v>529</v>
      </c>
      <c r="AMG17" s="368" t="s">
        <v>529</v>
      </c>
      <c r="AMH17" s="368" t="s">
        <v>529</v>
      </c>
      <c r="AMI17" s="368" t="s">
        <v>529</v>
      </c>
      <c r="AMJ17" s="368" t="s">
        <v>529</v>
      </c>
      <c r="AMK17" s="368" t="s">
        <v>529</v>
      </c>
      <c r="AML17" s="368" t="s">
        <v>529</v>
      </c>
      <c r="AMM17" s="368" t="s">
        <v>529</v>
      </c>
      <c r="AMN17" s="368" t="s">
        <v>529</v>
      </c>
      <c r="AMO17" s="368" t="s">
        <v>529</v>
      </c>
      <c r="AMP17" s="368" t="s">
        <v>529</v>
      </c>
      <c r="AMQ17" s="368" t="s">
        <v>529</v>
      </c>
      <c r="AMR17" s="368" t="s">
        <v>529</v>
      </c>
      <c r="AMS17" s="368" t="s">
        <v>529</v>
      </c>
      <c r="AMT17" s="368" t="s">
        <v>529</v>
      </c>
      <c r="AMU17" s="368" t="s">
        <v>529</v>
      </c>
      <c r="AMV17" s="368" t="s">
        <v>529</v>
      </c>
      <c r="AMW17" s="368" t="s">
        <v>529</v>
      </c>
      <c r="AMX17" s="368" t="s">
        <v>529</v>
      </c>
      <c r="AMY17" s="368" t="s">
        <v>529</v>
      </c>
      <c r="AMZ17" s="368" t="s">
        <v>529</v>
      </c>
      <c r="ANA17" s="368" t="s">
        <v>529</v>
      </c>
      <c r="ANB17" s="368" t="s">
        <v>529</v>
      </c>
      <c r="ANC17" s="368" t="s">
        <v>529</v>
      </c>
      <c r="AND17" s="368" t="s">
        <v>529</v>
      </c>
      <c r="ANE17" s="368" t="s">
        <v>529</v>
      </c>
      <c r="ANF17" s="368" t="s">
        <v>529</v>
      </c>
      <c r="ANG17" s="368" t="s">
        <v>529</v>
      </c>
      <c r="ANH17" s="368" t="s">
        <v>529</v>
      </c>
      <c r="ANI17" s="368" t="s">
        <v>529</v>
      </c>
      <c r="ANJ17" s="368" t="s">
        <v>529</v>
      </c>
      <c r="ANK17" s="368" t="s">
        <v>529</v>
      </c>
      <c r="ANL17" s="368" t="s">
        <v>529</v>
      </c>
      <c r="ANM17" s="368" t="s">
        <v>529</v>
      </c>
      <c r="ANN17" s="368" t="s">
        <v>529</v>
      </c>
      <c r="ANO17" s="368" t="s">
        <v>529</v>
      </c>
      <c r="ANP17" s="368" t="s">
        <v>529</v>
      </c>
      <c r="ANQ17" s="368" t="s">
        <v>529</v>
      </c>
      <c r="ANR17" s="368" t="s">
        <v>529</v>
      </c>
      <c r="ANS17" s="368" t="s">
        <v>529</v>
      </c>
      <c r="ANT17" s="368" t="s">
        <v>529</v>
      </c>
      <c r="ANU17" s="368" t="s">
        <v>529</v>
      </c>
      <c r="ANV17" s="368" t="s">
        <v>529</v>
      </c>
      <c r="ANW17" s="368" t="s">
        <v>529</v>
      </c>
      <c r="ANX17" s="368" t="s">
        <v>529</v>
      </c>
      <c r="ANY17" s="368" t="s">
        <v>529</v>
      </c>
      <c r="ANZ17" s="368" t="s">
        <v>529</v>
      </c>
      <c r="AOA17" s="368" t="s">
        <v>529</v>
      </c>
      <c r="AOB17" s="368" t="s">
        <v>529</v>
      </c>
      <c r="AOC17" s="368" t="s">
        <v>529</v>
      </c>
      <c r="AOD17" s="368" t="s">
        <v>529</v>
      </c>
      <c r="AOE17" s="368" t="s">
        <v>529</v>
      </c>
      <c r="AOF17" s="368" t="s">
        <v>529</v>
      </c>
      <c r="AOG17" s="368" t="s">
        <v>529</v>
      </c>
      <c r="AOH17" s="368" t="s">
        <v>529</v>
      </c>
      <c r="AOI17" s="368" t="s">
        <v>529</v>
      </c>
      <c r="AOJ17" s="368" t="s">
        <v>529</v>
      </c>
      <c r="AOK17" s="368" t="s">
        <v>529</v>
      </c>
      <c r="AOL17" s="368" t="s">
        <v>529</v>
      </c>
      <c r="AOM17" s="368" t="s">
        <v>529</v>
      </c>
      <c r="AON17" s="368" t="s">
        <v>529</v>
      </c>
      <c r="AOO17" s="368" t="s">
        <v>529</v>
      </c>
      <c r="AOP17" s="368" t="s">
        <v>529</v>
      </c>
      <c r="AOQ17" s="368" t="s">
        <v>529</v>
      </c>
      <c r="AOR17" s="368" t="s">
        <v>529</v>
      </c>
      <c r="AOS17" s="368" t="s">
        <v>529</v>
      </c>
      <c r="AOT17" s="368" t="s">
        <v>529</v>
      </c>
      <c r="AOU17" s="368" t="s">
        <v>529</v>
      </c>
      <c r="AOV17" s="368" t="s">
        <v>529</v>
      </c>
      <c r="AOW17" s="368" t="s">
        <v>529</v>
      </c>
      <c r="AOX17" s="368" t="s">
        <v>529</v>
      </c>
      <c r="AOY17" s="368" t="s">
        <v>529</v>
      </c>
      <c r="AOZ17" s="368" t="s">
        <v>529</v>
      </c>
      <c r="APA17" s="368" t="s">
        <v>529</v>
      </c>
      <c r="APB17" s="368" t="s">
        <v>529</v>
      </c>
      <c r="APC17" s="368" t="s">
        <v>529</v>
      </c>
      <c r="APD17" s="368" t="s">
        <v>529</v>
      </c>
      <c r="APE17" s="368" t="s">
        <v>529</v>
      </c>
      <c r="APF17" s="368" t="s">
        <v>529</v>
      </c>
      <c r="APG17" s="368" t="s">
        <v>529</v>
      </c>
      <c r="APH17" s="368" t="s">
        <v>529</v>
      </c>
      <c r="API17" s="368" t="s">
        <v>529</v>
      </c>
      <c r="APJ17" s="368" t="s">
        <v>529</v>
      </c>
      <c r="APK17" s="368" t="s">
        <v>529</v>
      </c>
      <c r="APL17" s="368" t="s">
        <v>529</v>
      </c>
      <c r="APM17" s="368" t="s">
        <v>529</v>
      </c>
      <c r="APN17" s="368" t="s">
        <v>529</v>
      </c>
      <c r="APO17" s="368" t="s">
        <v>529</v>
      </c>
      <c r="APP17" s="368" t="s">
        <v>529</v>
      </c>
      <c r="APQ17" s="368" t="s">
        <v>529</v>
      </c>
      <c r="APR17" s="368" t="s">
        <v>529</v>
      </c>
      <c r="APS17" s="368" t="s">
        <v>529</v>
      </c>
      <c r="APT17" s="368" t="s">
        <v>529</v>
      </c>
      <c r="APU17" s="368" t="s">
        <v>529</v>
      </c>
      <c r="APV17" s="368" t="s">
        <v>529</v>
      </c>
      <c r="APW17" s="368" t="s">
        <v>529</v>
      </c>
      <c r="APX17" s="368" t="s">
        <v>529</v>
      </c>
      <c r="APY17" s="368" t="s">
        <v>529</v>
      </c>
      <c r="APZ17" s="368" t="s">
        <v>529</v>
      </c>
      <c r="AQA17" s="368" t="s">
        <v>529</v>
      </c>
      <c r="AQB17" s="368" t="s">
        <v>529</v>
      </c>
      <c r="AQC17" s="368" t="s">
        <v>529</v>
      </c>
      <c r="AQD17" s="368" t="s">
        <v>529</v>
      </c>
      <c r="AQE17" s="368" t="s">
        <v>529</v>
      </c>
      <c r="AQF17" s="368" t="s">
        <v>529</v>
      </c>
      <c r="AQG17" s="368" t="s">
        <v>529</v>
      </c>
      <c r="AQH17" s="368" t="s">
        <v>529</v>
      </c>
      <c r="AQI17" s="368" t="s">
        <v>529</v>
      </c>
      <c r="AQJ17" s="368" t="s">
        <v>529</v>
      </c>
      <c r="AQK17" s="368" t="s">
        <v>529</v>
      </c>
      <c r="AQL17" s="368" t="s">
        <v>529</v>
      </c>
      <c r="AQM17" s="368" t="s">
        <v>529</v>
      </c>
      <c r="AQN17" s="368" t="s">
        <v>529</v>
      </c>
      <c r="AQO17" s="368" t="s">
        <v>529</v>
      </c>
      <c r="AQP17" s="368" t="s">
        <v>529</v>
      </c>
      <c r="AQQ17" s="368" t="s">
        <v>529</v>
      </c>
      <c r="AQR17" s="368" t="s">
        <v>529</v>
      </c>
      <c r="AQS17" s="368" t="s">
        <v>529</v>
      </c>
      <c r="AQT17" s="368" t="s">
        <v>529</v>
      </c>
      <c r="AQU17" s="368" t="s">
        <v>529</v>
      </c>
      <c r="AQV17" s="368" t="s">
        <v>529</v>
      </c>
      <c r="AQW17" s="368" t="s">
        <v>529</v>
      </c>
      <c r="AQX17" s="368" t="s">
        <v>529</v>
      </c>
      <c r="AQY17" s="368" t="s">
        <v>529</v>
      </c>
      <c r="AQZ17" s="368" t="s">
        <v>529</v>
      </c>
      <c r="ARA17" s="368" t="s">
        <v>529</v>
      </c>
      <c r="ARB17" s="368" t="s">
        <v>529</v>
      </c>
      <c r="ARC17" s="368" t="s">
        <v>529</v>
      </c>
      <c r="ARD17" s="368" t="s">
        <v>529</v>
      </c>
      <c r="ARE17" s="368" t="s">
        <v>529</v>
      </c>
      <c r="ARF17" s="368" t="s">
        <v>529</v>
      </c>
      <c r="ARG17" s="368" t="s">
        <v>529</v>
      </c>
      <c r="ARH17" s="368" t="s">
        <v>529</v>
      </c>
      <c r="ARI17" s="368" t="s">
        <v>529</v>
      </c>
      <c r="ARJ17" s="368" t="s">
        <v>529</v>
      </c>
      <c r="ARK17" s="368" t="s">
        <v>529</v>
      </c>
      <c r="ARL17" s="368" t="s">
        <v>529</v>
      </c>
      <c r="ARM17" s="368" t="s">
        <v>529</v>
      </c>
      <c r="ARN17" s="368" t="s">
        <v>529</v>
      </c>
      <c r="ARO17" s="368" t="s">
        <v>529</v>
      </c>
      <c r="ARP17" s="368" t="s">
        <v>529</v>
      </c>
      <c r="ARQ17" s="368" t="s">
        <v>529</v>
      </c>
      <c r="ARR17" s="368" t="s">
        <v>529</v>
      </c>
      <c r="ARS17" s="368" t="s">
        <v>529</v>
      </c>
      <c r="ART17" s="368" t="s">
        <v>529</v>
      </c>
      <c r="ARU17" s="368" t="s">
        <v>529</v>
      </c>
      <c r="ARV17" s="368" t="s">
        <v>529</v>
      </c>
      <c r="ARW17" s="368" t="s">
        <v>529</v>
      </c>
      <c r="ARX17" s="368" t="s">
        <v>529</v>
      </c>
      <c r="ARY17" s="368" t="s">
        <v>529</v>
      </c>
      <c r="ARZ17" s="368" t="s">
        <v>529</v>
      </c>
      <c r="ASA17" s="368" t="s">
        <v>529</v>
      </c>
      <c r="ASB17" s="368" t="s">
        <v>529</v>
      </c>
      <c r="ASC17" s="368" t="s">
        <v>529</v>
      </c>
      <c r="ASD17" s="368" t="s">
        <v>529</v>
      </c>
      <c r="ASE17" s="368" t="s">
        <v>529</v>
      </c>
      <c r="ASF17" s="368" t="s">
        <v>529</v>
      </c>
      <c r="ASG17" s="368" t="s">
        <v>529</v>
      </c>
      <c r="ASH17" s="368" t="s">
        <v>529</v>
      </c>
      <c r="ASI17" s="368" t="s">
        <v>529</v>
      </c>
      <c r="ASJ17" s="368" t="s">
        <v>529</v>
      </c>
      <c r="ASK17" s="368" t="s">
        <v>529</v>
      </c>
      <c r="ASL17" s="368" t="s">
        <v>529</v>
      </c>
      <c r="ASM17" s="368" t="s">
        <v>529</v>
      </c>
      <c r="ASN17" s="368" t="s">
        <v>529</v>
      </c>
      <c r="ASO17" s="368" t="s">
        <v>529</v>
      </c>
      <c r="ASP17" s="368" t="s">
        <v>529</v>
      </c>
      <c r="ASQ17" s="368" t="s">
        <v>529</v>
      </c>
      <c r="ASR17" s="368" t="s">
        <v>529</v>
      </c>
      <c r="ASS17" s="368" t="s">
        <v>529</v>
      </c>
      <c r="AST17" s="368" t="s">
        <v>529</v>
      </c>
      <c r="ASU17" s="368" t="s">
        <v>529</v>
      </c>
      <c r="ASV17" s="368" t="s">
        <v>529</v>
      </c>
      <c r="ASW17" s="368" t="s">
        <v>529</v>
      </c>
      <c r="ASX17" s="368" t="s">
        <v>529</v>
      </c>
      <c r="ASY17" s="368" t="s">
        <v>529</v>
      </c>
      <c r="ASZ17" s="368" t="s">
        <v>529</v>
      </c>
      <c r="ATA17" s="368" t="s">
        <v>529</v>
      </c>
      <c r="ATB17" s="368" t="s">
        <v>529</v>
      </c>
      <c r="ATC17" s="368" t="s">
        <v>529</v>
      </c>
      <c r="ATD17" s="368" t="s">
        <v>529</v>
      </c>
      <c r="ATE17" s="368" t="s">
        <v>529</v>
      </c>
      <c r="ATF17" s="368" t="s">
        <v>529</v>
      </c>
      <c r="ATG17" s="368" t="s">
        <v>529</v>
      </c>
      <c r="ATH17" s="368" t="s">
        <v>529</v>
      </c>
      <c r="ATI17" s="368" t="s">
        <v>529</v>
      </c>
      <c r="ATJ17" s="368" t="s">
        <v>529</v>
      </c>
      <c r="ATK17" s="368" t="s">
        <v>529</v>
      </c>
      <c r="ATL17" s="368" t="s">
        <v>529</v>
      </c>
      <c r="ATM17" s="368" t="s">
        <v>529</v>
      </c>
      <c r="ATN17" s="368" t="s">
        <v>529</v>
      </c>
      <c r="ATO17" s="368" t="s">
        <v>529</v>
      </c>
      <c r="ATP17" s="368" t="s">
        <v>529</v>
      </c>
      <c r="ATQ17" s="368" t="s">
        <v>529</v>
      </c>
      <c r="ATR17" s="368" t="s">
        <v>529</v>
      </c>
      <c r="ATS17" s="368" t="s">
        <v>529</v>
      </c>
      <c r="ATT17" s="368" t="s">
        <v>529</v>
      </c>
      <c r="ATU17" s="368" t="s">
        <v>529</v>
      </c>
      <c r="ATV17" s="368" t="s">
        <v>529</v>
      </c>
      <c r="ATW17" s="368" t="s">
        <v>529</v>
      </c>
      <c r="ATX17" s="368" t="s">
        <v>529</v>
      </c>
      <c r="ATY17" s="368" t="s">
        <v>529</v>
      </c>
      <c r="ATZ17" s="368" t="s">
        <v>529</v>
      </c>
      <c r="AUA17" s="368" t="s">
        <v>529</v>
      </c>
      <c r="AUB17" s="368" t="s">
        <v>529</v>
      </c>
      <c r="AUC17" s="368" t="s">
        <v>529</v>
      </c>
      <c r="AUD17" s="368" t="s">
        <v>529</v>
      </c>
      <c r="AUE17" s="368" t="s">
        <v>529</v>
      </c>
      <c r="AUF17" s="368" t="s">
        <v>529</v>
      </c>
      <c r="AUG17" s="368" t="s">
        <v>529</v>
      </c>
      <c r="AUH17" s="368" t="s">
        <v>529</v>
      </c>
      <c r="AUI17" s="368" t="s">
        <v>529</v>
      </c>
      <c r="AUJ17" s="368" t="s">
        <v>529</v>
      </c>
      <c r="AUK17" s="368" t="s">
        <v>529</v>
      </c>
      <c r="AUL17" s="368" t="s">
        <v>529</v>
      </c>
      <c r="AUM17" s="368" t="s">
        <v>529</v>
      </c>
      <c r="AUN17" s="368" t="s">
        <v>529</v>
      </c>
      <c r="AUO17" s="368" t="s">
        <v>529</v>
      </c>
      <c r="AUP17" s="368" t="s">
        <v>529</v>
      </c>
      <c r="AUQ17" s="368" t="s">
        <v>529</v>
      </c>
      <c r="AUR17" s="368" t="s">
        <v>529</v>
      </c>
      <c r="AUS17" s="368" t="s">
        <v>529</v>
      </c>
      <c r="AUT17" s="368" t="s">
        <v>529</v>
      </c>
      <c r="AUU17" s="368" t="s">
        <v>529</v>
      </c>
      <c r="AUV17" s="368" t="s">
        <v>529</v>
      </c>
      <c r="AUW17" s="368" t="s">
        <v>529</v>
      </c>
      <c r="AUX17" s="368" t="s">
        <v>529</v>
      </c>
      <c r="AUY17" s="368" t="s">
        <v>529</v>
      </c>
      <c r="AUZ17" s="368" t="s">
        <v>529</v>
      </c>
      <c r="AVA17" s="368" t="s">
        <v>529</v>
      </c>
      <c r="AVB17" s="368" t="s">
        <v>529</v>
      </c>
      <c r="AVC17" s="368" t="s">
        <v>529</v>
      </c>
      <c r="AVD17" s="368" t="s">
        <v>529</v>
      </c>
      <c r="AVE17" s="368" t="s">
        <v>529</v>
      </c>
      <c r="AVF17" s="368" t="s">
        <v>529</v>
      </c>
      <c r="AVG17" s="368" t="s">
        <v>529</v>
      </c>
      <c r="AVH17" s="368" t="s">
        <v>529</v>
      </c>
      <c r="AVI17" s="368" t="s">
        <v>529</v>
      </c>
      <c r="AVJ17" s="368" t="s">
        <v>529</v>
      </c>
      <c r="AVK17" s="368" t="s">
        <v>529</v>
      </c>
      <c r="AVL17" s="368" t="s">
        <v>529</v>
      </c>
      <c r="AVM17" s="368" t="s">
        <v>529</v>
      </c>
      <c r="AVN17" s="368" t="s">
        <v>529</v>
      </c>
      <c r="AVO17" s="368" t="s">
        <v>529</v>
      </c>
      <c r="AVP17" s="368" t="s">
        <v>529</v>
      </c>
      <c r="AVQ17" s="368" t="s">
        <v>529</v>
      </c>
      <c r="AVR17" s="368" t="s">
        <v>529</v>
      </c>
      <c r="AVS17" s="368" t="s">
        <v>529</v>
      </c>
      <c r="AVT17" s="368" t="s">
        <v>529</v>
      </c>
      <c r="AVU17" s="368" t="s">
        <v>529</v>
      </c>
      <c r="AVV17" s="368" t="s">
        <v>529</v>
      </c>
      <c r="AVW17" s="368" t="s">
        <v>529</v>
      </c>
      <c r="AVX17" s="368" t="s">
        <v>529</v>
      </c>
      <c r="AVY17" s="368" t="s">
        <v>529</v>
      </c>
      <c r="AVZ17" s="368" t="s">
        <v>529</v>
      </c>
      <c r="AWA17" s="368" t="s">
        <v>529</v>
      </c>
      <c r="AWB17" s="368" t="s">
        <v>529</v>
      </c>
      <c r="AWC17" s="368" t="s">
        <v>529</v>
      </c>
      <c r="AWD17" s="368" t="s">
        <v>529</v>
      </c>
      <c r="AWE17" s="368" t="s">
        <v>529</v>
      </c>
      <c r="AWF17" s="368" t="s">
        <v>529</v>
      </c>
      <c r="AWG17" s="368" t="s">
        <v>529</v>
      </c>
      <c r="AWH17" s="368" t="s">
        <v>529</v>
      </c>
      <c r="AWI17" s="368" t="s">
        <v>529</v>
      </c>
      <c r="AWJ17" s="368" t="s">
        <v>529</v>
      </c>
      <c r="AWK17" s="368" t="s">
        <v>529</v>
      </c>
      <c r="AWL17" s="368" t="s">
        <v>529</v>
      </c>
      <c r="AWM17" s="368" t="s">
        <v>529</v>
      </c>
      <c r="AWN17" s="368" t="s">
        <v>529</v>
      </c>
      <c r="AWO17" s="368" t="s">
        <v>529</v>
      </c>
      <c r="AWP17" s="368" t="s">
        <v>529</v>
      </c>
      <c r="AWQ17" s="368" t="s">
        <v>529</v>
      </c>
      <c r="AWR17" s="368" t="s">
        <v>529</v>
      </c>
      <c r="AWS17" s="368" t="s">
        <v>529</v>
      </c>
      <c r="AWT17" s="368" t="s">
        <v>529</v>
      </c>
      <c r="AWU17" s="368" t="s">
        <v>529</v>
      </c>
      <c r="AWV17" s="368" t="s">
        <v>529</v>
      </c>
      <c r="AWW17" s="368" t="s">
        <v>529</v>
      </c>
      <c r="AWX17" s="368" t="s">
        <v>529</v>
      </c>
      <c r="AWY17" s="368" t="s">
        <v>529</v>
      </c>
      <c r="AWZ17" s="368" t="s">
        <v>529</v>
      </c>
      <c r="AXA17" s="368" t="s">
        <v>529</v>
      </c>
      <c r="AXB17" s="368" t="s">
        <v>529</v>
      </c>
      <c r="AXC17" s="368" t="s">
        <v>529</v>
      </c>
      <c r="AXD17" s="368" t="s">
        <v>529</v>
      </c>
      <c r="AXE17" s="368" t="s">
        <v>529</v>
      </c>
      <c r="AXF17" s="368" t="s">
        <v>529</v>
      </c>
      <c r="AXG17" s="368" t="s">
        <v>529</v>
      </c>
      <c r="AXH17" s="368" t="s">
        <v>529</v>
      </c>
      <c r="AXI17" s="368" t="s">
        <v>529</v>
      </c>
      <c r="AXJ17" s="368" t="s">
        <v>529</v>
      </c>
      <c r="AXK17" s="368" t="s">
        <v>529</v>
      </c>
      <c r="AXL17" s="368" t="s">
        <v>529</v>
      </c>
      <c r="AXM17" s="368" t="s">
        <v>529</v>
      </c>
      <c r="AXN17" s="368" t="s">
        <v>529</v>
      </c>
      <c r="AXO17" s="368" t="s">
        <v>529</v>
      </c>
      <c r="AXP17" s="368" t="s">
        <v>529</v>
      </c>
      <c r="AXQ17" s="368" t="s">
        <v>529</v>
      </c>
      <c r="AXR17" s="368" t="s">
        <v>529</v>
      </c>
      <c r="AXS17" s="368" t="s">
        <v>529</v>
      </c>
      <c r="AXT17" s="368" t="s">
        <v>529</v>
      </c>
      <c r="AXU17" s="368" t="s">
        <v>529</v>
      </c>
      <c r="AXV17" s="368" t="s">
        <v>529</v>
      </c>
      <c r="AXW17" s="368" t="s">
        <v>529</v>
      </c>
      <c r="AXX17" s="368" t="s">
        <v>529</v>
      </c>
      <c r="AXY17" s="368" t="s">
        <v>529</v>
      </c>
      <c r="AXZ17" s="368" t="s">
        <v>529</v>
      </c>
      <c r="AYA17" s="368" t="s">
        <v>529</v>
      </c>
      <c r="AYB17" s="368" t="s">
        <v>529</v>
      </c>
      <c r="AYC17" s="368" t="s">
        <v>529</v>
      </c>
      <c r="AYD17" s="368" t="s">
        <v>529</v>
      </c>
      <c r="AYE17" s="368" t="s">
        <v>529</v>
      </c>
      <c r="AYF17" s="368" t="s">
        <v>529</v>
      </c>
      <c r="AYG17" s="368" t="s">
        <v>529</v>
      </c>
      <c r="AYH17" s="368" t="s">
        <v>529</v>
      </c>
      <c r="AYI17" s="368" t="s">
        <v>529</v>
      </c>
      <c r="AYJ17" s="368" t="s">
        <v>529</v>
      </c>
      <c r="AYK17" s="368" t="s">
        <v>529</v>
      </c>
      <c r="AYL17" s="368" t="s">
        <v>529</v>
      </c>
      <c r="AYM17" s="368" t="s">
        <v>529</v>
      </c>
      <c r="AYN17" s="368" t="s">
        <v>529</v>
      </c>
      <c r="AYO17" s="368" t="s">
        <v>529</v>
      </c>
      <c r="AYP17" s="368" t="s">
        <v>529</v>
      </c>
      <c r="AYQ17" s="368" t="s">
        <v>529</v>
      </c>
      <c r="AYR17" s="368" t="s">
        <v>529</v>
      </c>
      <c r="AYS17" s="368" t="s">
        <v>529</v>
      </c>
      <c r="AYT17" s="368" t="s">
        <v>529</v>
      </c>
      <c r="AYU17" s="368" t="s">
        <v>529</v>
      </c>
      <c r="AYV17" s="368" t="s">
        <v>529</v>
      </c>
      <c r="AYW17" s="368" t="s">
        <v>529</v>
      </c>
      <c r="AYX17" s="368" t="s">
        <v>529</v>
      </c>
      <c r="AYY17" s="368" t="s">
        <v>529</v>
      </c>
      <c r="AYZ17" s="368" t="s">
        <v>529</v>
      </c>
      <c r="AZA17" s="368" t="s">
        <v>529</v>
      </c>
      <c r="AZB17" s="368" t="s">
        <v>529</v>
      </c>
      <c r="AZC17" s="368" t="s">
        <v>529</v>
      </c>
      <c r="AZD17" s="368" t="s">
        <v>529</v>
      </c>
      <c r="AZE17" s="368" t="s">
        <v>529</v>
      </c>
      <c r="AZF17" s="368" t="s">
        <v>529</v>
      </c>
      <c r="AZG17" s="368" t="s">
        <v>529</v>
      </c>
      <c r="AZH17" s="368" t="s">
        <v>529</v>
      </c>
      <c r="AZI17" s="368" t="s">
        <v>529</v>
      </c>
      <c r="AZJ17" s="368" t="s">
        <v>529</v>
      </c>
      <c r="AZK17" s="368" t="s">
        <v>529</v>
      </c>
      <c r="AZL17" s="368" t="s">
        <v>529</v>
      </c>
      <c r="AZM17" s="368" t="s">
        <v>529</v>
      </c>
      <c r="AZN17" s="368" t="s">
        <v>529</v>
      </c>
      <c r="AZO17" s="368" t="s">
        <v>529</v>
      </c>
      <c r="AZP17" s="368" t="s">
        <v>529</v>
      </c>
      <c r="AZQ17" s="368" t="s">
        <v>529</v>
      </c>
      <c r="AZR17" s="368" t="s">
        <v>529</v>
      </c>
      <c r="AZS17" s="368" t="s">
        <v>529</v>
      </c>
      <c r="AZT17" s="368" t="s">
        <v>529</v>
      </c>
      <c r="AZU17" s="368" t="s">
        <v>529</v>
      </c>
      <c r="AZV17" s="368" t="s">
        <v>529</v>
      </c>
      <c r="AZW17" s="368" t="s">
        <v>529</v>
      </c>
      <c r="AZX17" s="368" t="s">
        <v>529</v>
      </c>
      <c r="AZY17" s="368" t="s">
        <v>529</v>
      </c>
      <c r="AZZ17" s="368" t="s">
        <v>529</v>
      </c>
      <c r="BAA17" s="368" t="s">
        <v>529</v>
      </c>
      <c r="BAB17" s="368" t="s">
        <v>529</v>
      </c>
      <c r="BAC17" s="368" t="s">
        <v>529</v>
      </c>
      <c r="BAD17" s="368" t="s">
        <v>529</v>
      </c>
      <c r="BAE17" s="368" t="s">
        <v>529</v>
      </c>
      <c r="BAF17" s="368" t="s">
        <v>529</v>
      </c>
      <c r="BAG17" s="368" t="s">
        <v>529</v>
      </c>
      <c r="BAH17" s="368" t="s">
        <v>529</v>
      </c>
      <c r="BAI17" s="368" t="s">
        <v>529</v>
      </c>
      <c r="BAJ17" s="368" t="s">
        <v>529</v>
      </c>
      <c r="BAK17" s="368" t="s">
        <v>529</v>
      </c>
      <c r="BAL17" s="368" t="s">
        <v>529</v>
      </c>
      <c r="BAM17" s="368" t="s">
        <v>529</v>
      </c>
      <c r="BAN17" s="368" t="s">
        <v>529</v>
      </c>
      <c r="BAO17" s="368" t="s">
        <v>529</v>
      </c>
      <c r="BAP17" s="368" t="s">
        <v>529</v>
      </c>
      <c r="BAQ17" s="368" t="s">
        <v>529</v>
      </c>
      <c r="BAR17" s="368" t="s">
        <v>529</v>
      </c>
      <c r="BAS17" s="368" t="s">
        <v>529</v>
      </c>
      <c r="BAT17" s="368" t="s">
        <v>529</v>
      </c>
      <c r="BAU17" s="368" t="s">
        <v>529</v>
      </c>
      <c r="BAV17" s="368" t="s">
        <v>529</v>
      </c>
      <c r="BAW17" s="368" t="s">
        <v>529</v>
      </c>
      <c r="BAX17" s="368" t="s">
        <v>529</v>
      </c>
      <c r="BAY17" s="368" t="s">
        <v>529</v>
      </c>
      <c r="BAZ17" s="368" t="s">
        <v>529</v>
      </c>
      <c r="BBA17" s="368" t="s">
        <v>529</v>
      </c>
      <c r="BBB17" s="368" t="s">
        <v>529</v>
      </c>
      <c r="BBC17" s="368" t="s">
        <v>529</v>
      </c>
      <c r="BBD17" s="368" t="s">
        <v>529</v>
      </c>
      <c r="BBE17" s="368" t="s">
        <v>529</v>
      </c>
      <c r="BBF17" s="368" t="s">
        <v>529</v>
      </c>
      <c r="BBG17" s="368" t="s">
        <v>529</v>
      </c>
      <c r="BBH17" s="368" t="s">
        <v>529</v>
      </c>
      <c r="BBI17" s="368" t="s">
        <v>529</v>
      </c>
      <c r="BBJ17" s="368" t="s">
        <v>529</v>
      </c>
      <c r="BBK17" s="368" t="s">
        <v>529</v>
      </c>
      <c r="BBL17" s="368" t="s">
        <v>529</v>
      </c>
      <c r="BBM17" s="368" t="s">
        <v>529</v>
      </c>
      <c r="BBN17" s="368" t="s">
        <v>529</v>
      </c>
      <c r="BBO17" s="368" t="s">
        <v>529</v>
      </c>
      <c r="BBP17" s="368" t="s">
        <v>529</v>
      </c>
      <c r="BBQ17" s="368" t="s">
        <v>529</v>
      </c>
      <c r="BBR17" s="368" t="s">
        <v>529</v>
      </c>
      <c r="BBS17" s="368" t="s">
        <v>529</v>
      </c>
      <c r="BBT17" s="368" t="s">
        <v>529</v>
      </c>
      <c r="BBU17" s="368" t="s">
        <v>529</v>
      </c>
      <c r="BBV17" s="368" t="s">
        <v>529</v>
      </c>
      <c r="BBW17" s="368" t="s">
        <v>529</v>
      </c>
      <c r="BBX17" s="368" t="s">
        <v>529</v>
      </c>
      <c r="BBY17" s="368" t="s">
        <v>529</v>
      </c>
      <c r="BBZ17" s="368" t="s">
        <v>529</v>
      </c>
      <c r="BCA17" s="368" t="s">
        <v>529</v>
      </c>
      <c r="BCB17" s="368" t="s">
        <v>529</v>
      </c>
      <c r="BCC17" s="368" t="s">
        <v>529</v>
      </c>
      <c r="BCD17" s="368" t="s">
        <v>529</v>
      </c>
      <c r="BCE17" s="368" t="s">
        <v>529</v>
      </c>
      <c r="BCF17" s="368" t="s">
        <v>529</v>
      </c>
      <c r="BCG17" s="368" t="s">
        <v>529</v>
      </c>
      <c r="BCH17" s="368" t="s">
        <v>529</v>
      </c>
      <c r="BCI17" s="368" t="s">
        <v>529</v>
      </c>
      <c r="BCJ17" s="368" t="s">
        <v>529</v>
      </c>
      <c r="BCK17" s="368" t="s">
        <v>529</v>
      </c>
      <c r="BCL17" s="368" t="s">
        <v>529</v>
      </c>
      <c r="BCM17" s="368" t="s">
        <v>529</v>
      </c>
      <c r="BCN17" s="368" t="s">
        <v>529</v>
      </c>
      <c r="BCO17" s="368" t="s">
        <v>529</v>
      </c>
      <c r="BCP17" s="368" t="s">
        <v>529</v>
      </c>
      <c r="BCQ17" s="368" t="s">
        <v>529</v>
      </c>
      <c r="BCR17" s="368" t="s">
        <v>529</v>
      </c>
      <c r="BCS17" s="368" t="s">
        <v>529</v>
      </c>
      <c r="BCT17" s="368" t="s">
        <v>529</v>
      </c>
      <c r="BCU17" s="368" t="s">
        <v>529</v>
      </c>
      <c r="BCV17" s="368" t="s">
        <v>529</v>
      </c>
      <c r="BCW17" s="368" t="s">
        <v>529</v>
      </c>
      <c r="BCX17" s="368" t="s">
        <v>529</v>
      </c>
      <c r="BCY17" s="368" t="s">
        <v>529</v>
      </c>
      <c r="BCZ17" s="368" t="s">
        <v>529</v>
      </c>
      <c r="BDA17" s="368" t="s">
        <v>529</v>
      </c>
      <c r="BDB17" s="368" t="s">
        <v>529</v>
      </c>
      <c r="BDC17" s="368" t="s">
        <v>529</v>
      </c>
      <c r="BDD17" s="368" t="s">
        <v>529</v>
      </c>
      <c r="BDE17" s="368" t="s">
        <v>529</v>
      </c>
      <c r="BDF17" s="368" t="s">
        <v>529</v>
      </c>
      <c r="BDG17" s="368" t="s">
        <v>529</v>
      </c>
      <c r="BDH17" s="368" t="s">
        <v>529</v>
      </c>
      <c r="BDI17" s="368" t="s">
        <v>529</v>
      </c>
      <c r="BDJ17" s="368" t="s">
        <v>529</v>
      </c>
      <c r="BDK17" s="368" t="s">
        <v>529</v>
      </c>
      <c r="BDL17" s="368" t="s">
        <v>529</v>
      </c>
      <c r="BDM17" s="368" t="s">
        <v>529</v>
      </c>
      <c r="BDN17" s="368" t="s">
        <v>529</v>
      </c>
      <c r="BDO17" s="368" t="s">
        <v>529</v>
      </c>
      <c r="BDP17" s="368" t="s">
        <v>529</v>
      </c>
      <c r="BDQ17" s="368" t="s">
        <v>529</v>
      </c>
      <c r="BDR17" s="368" t="s">
        <v>529</v>
      </c>
      <c r="BDS17" s="368" t="s">
        <v>529</v>
      </c>
      <c r="BDT17" s="368" t="s">
        <v>529</v>
      </c>
      <c r="BDU17" s="368" t="s">
        <v>529</v>
      </c>
      <c r="BDV17" s="368" t="s">
        <v>529</v>
      </c>
      <c r="BDW17" s="368" t="s">
        <v>529</v>
      </c>
      <c r="BDX17" s="368" t="s">
        <v>529</v>
      </c>
      <c r="BDY17" s="368" t="s">
        <v>529</v>
      </c>
      <c r="BDZ17" s="368" t="s">
        <v>529</v>
      </c>
      <c r="BEA17" s="368" t="s">
        <v>529</v>
      </c>
      <c r="BEB17" s="368" t="s">
        <v>529</v>
      </c>
      <c r="BEC17" s="368" t="s">
        <v>529</v>
      </c>
      <c r="BED17" s="368" t="s">
        <v>529</v>
      </c>
      <c r="BEE17" s="368" t="s">
        <v>529</v>
      </c>
      <c r="BEF17" s="368" t="s">
        <v>529</v>
      </c>
      <c r="BEG17" s="368" t="s">
        <v>529</v>
      </c>
      <c r="BEH17" s="368" t="s">
        <v>529</v>
      </c>
      <c r="BEI17" s="368" t="s">
        <v>529</v>
      </c>
      <c r="BEJ17" s="368" t="s">
        <v>529</v>
      </c>
      <c r="BEK17" s="368" t="s">
        <v>529</v>
      </c>
      <c r="BEL17" s="368" t="s">
        <v>529</v>
      </c>
      <c r="BEM17" s="368" t="s">
        <v>529</v>
      </c>
      <c r="BEN17" s="368" t="s">
        <v>529</v>
      </c>
      <c r="BEO17" s="368" t="s">
        <v>529</v>
      </c>
      <c r="BEP17" s="368" t="s">
        <v>529</v>
      </c>
      <c r="BEQ17" s="368" t="s">
        <v>529</v>
      </c>
      <c r="BER17" s="368" t="s">
        <v>529</v>
      </c>
      <c r="BES17" s="368" t="s">
        <v>529</v>
      </c>
      <c r="BET17" s="368" t="s">
        <v>529</v>
      </c>
      <c r="BEU17" s="368" t="s">
        <v>529</v>
      </c>
      <c r="BEV17" s="368" t="s">
        <v>529</v>
      </c>
      <c r="BEW17" s="368" t="s">
        <v>529</v>
      </c>
      <c r="BEX17" s="368" t="s">
        <v>529</v>
      </c>
      <c r="BEY17" s="368" t="s">
        <v>529</v>
      </c>
      <c r="BEZ17" s="368" t="s">
        <v>529</v>
      </c>
      <c r="BFA17" s="368" t="s">
        <v>529</v>
      </c>
      <c r="BFB17" s="368" t="s">
        <v>529</v>
      </c>
      <c r="BFC17" s="368" t="s">
        <v>529</v>
      </c>
      <c r="BFD17" s="368" t="s">
        <v>529</v>
      </c>
      <c r="BFE17" s="368" t="s">
        <v>529</v>
      </c>
      <c r="BFF17" s="368" t="s">
        <v>529</v>
      </c>
      <c r="BFG17" s="368" t="s">
        <v>529</v>
      </c>
      <c r="BFH17" s="368" t="s">
        <v>529</v>
      </c>
      <c r="BFI17" s="368" t="s">
        <v>529</v>
      </c>
      <c r="BFJ17" s="368" t="s">
        <v>529</v>
      </c>
      <c r="BFK17" s="368" t="s">
        <v>529</v>
      </c>
      <c r="BFL17" s="368" t="s">
        <v>529</v>
      </c>
      <c r="BFM17" s="368" t="s">
        <v>529</v>
      </c>
      <c r="BFN17" s="368" t="s">
        <v>529</v>
      </c>
      <c r="BFO17" s="368" t="s">
        <v>529</v>
      </c>
      <c r="BFP17" s="368" t="s">
        <v>529</v>
      </c>
      <c r="BFQ17" s="368" t="s">
        <v>529</v>
      </c>
      <c r="BFR17" s="368" t="s">
        <v>529</v>
      </c>
      <c r="BFS17" s="368" t="s">
        <v>529</v>
      </c>
      <c r="BFT17" s="368" t="s">
        <v>529</v>
      </c>
      <c r="BFU17" s="368" t="s">
        <v>529</v>
      </c>
      <c r="BFV17" s="368" t="s">
        <v>529</v>
      </c>
      <c r="BFW17" s="368" t="s">
        <v>529</v>
      </c>
      <c r="BFX17" s="368" t="s">
        <v>529</v>
      </c>
      <c r="BFY17" s="368" t="s">
        <v>529</v>
      </c>
      <c r="BFZ17" s="368" t="s">
        <v>529</v>
      </c>
      <c r="BGA17" s="368" t="s">
        <v>529</v>
      </c>
      <c r="BGB17" s="368" t="s">
        <v>529</v>
      </c>
      <c r="BGC17" s="368" t="s">
        <v>529</v>
      </c>
      <c r="BGD17" s="368" t="s">
        <v>529</v>
      </c>
      <c r="BGE17" s="368" t="s">
        <v>529</v>
      </c>
      <c r="BGF17" s="368" t="s">
        <v>529</v>
      </c>
      <c r="BGG17" s="368" t="s">
        <v>529</v>
      </c>
      <c r="BGH17" s="368" t="s">
        <v>529</v>
      </c>
      <c r="BGI17" s="368" t="s">
        <v>529</v>
      </c>
      <c r="BGJ17" s="368" t="s">
        <v>529</v>
      </c>
      <c r="BGK17" s="368" t="s">
        <v>529</v>
      </c>
      <c r="BGL17" s="368" t="s">
        <v>529</v>
      </c>
      <c r="BGM17" s="368" t="s">
        <v>529</v>
      </c>
      <c r="BGN17" s="368" t="s">
        <v>529</v>
      </c>
      <c r="BGO17" s="368" t="s">
        <v>529</v>
      </c>
      <c r="BGP17" s="368" t="s">
        <v>529</v>
      </c>
      <c r="BGQ17" s="368" t="s">
        <v>529</v>
      </c>
      <c r="BGR17" s="368" t="s">
        <v>529</v>
      </c>
      <c r="BGS17" s="368" t="s">
        <v>529</v>
      </c>
      <c r="BGT17" s="368" t="s">
        <v>529</v>
      </c>
      <c r="BGU17" s="368" t="s">
        <v>529</v>
      </c>
      <c r="BGV17" s="368" t="s">
        <v>529</v>
      </c>
      <c r="BGW17" s="368" t="s">
        <v>529</v>
      </c>
      <c r="BGX17" s="368" t="s">
        <v>529</v>
      </c>
      <c r="BGY17" s="368" t="s">
        <v>529</v>
      </c>
      <c r="BGZ17" s="368" t="s">
        <v>529</v>
      </c>
      <c r="BHA17" s="368" t="s">
        <v>529</v>
      </c>
      <c r="BHB17" s="368" t="s">
        <v>529</v>
      </c>
      <c r="BHC17" s="368" t="s">
        <v>529</v>
      </c>
      <c r="BHD17" s="368" t="s">
        <v>529</v>
      </c>
      <c r="BHE17" s="368" t="s">
        <v>529</v>
      </c>
      <c r="BHF17" s="368" t="s">
        <v>529</v>
      </c>
      <c r="BHG17" s="368" t="s">
        <v>529</v>
      </c>
      <c r="BHH17" s="368" t="s">
        <v>529</v>
      </c>
      <c r="BHI17" s="368" t="s">
        <v>529</v>
      </c>
      <c r="BHJ17" s="368" t="s">
        <v>529</v>
      </c>
      <c r="BHK17" s="368" t="s">
        <v>529</v>
      </c>
      <c r="BHL17" s="368" t="s">
        <v>529</v>
      </c>
      <c r="BHM17" s="368" t="s">
        <v>529</v>
      </c>
      <c r="BHN17" s="368" t="s">
        <v>529</v>
      </c>
      <c r="BHO17" s="368" t="s">
        <v>529</v>
      </c>
      <c r="BHP17" s="368" t="s">
        <v>529</v>
      </c>
      <c r="BHQ17" s="368" t="s">
        <v>529</v>
      </c>
      <c r="BHR17" s="368" t="s">
        <v>529</v>
      </c>
      <c r="BHS17" s="368" t="s">
        <v>529</v>
      </c>
      <c r="BHT17" s="368" t="s">
        <v>529</v>
      </c>
      <c r="BHU17" s="368" t="s">
        <v>529</v>
      </c>
      <c r="BHV17" s="368" t="s">
        <v>529</v>
      </c>
      <c r="BHW17" s="368" t="s">
        <v>529</v>
      </c>
      <c r="BHX17" s="368" t="s">
        <v>529</v>
      </c>
      <c r="BHY17" s="368" t="s">
        <v>529</v>
      </c>
      <c r="BHZ17" s="368" t="s">
        <v>529</v>
      </c>
      <c r="BIA17" s="368" t="s">
        <v>529</v>
      </c>
      <c r="BIB17" s="368" t="s">
        <v>529</v>
      </c>
      <c r="BIC17" s="368" t="s">
        <v>529</v>
      </c>
      <c r="BID17" s="368" t="s">
        <v>529</v>
      </c>
      <c r="BIE17" s="368" t="s">
        <v>529</v>
      </c>
      <c r="BIF17" s="368" t="s">
        <v>529</v>
      </c>
      <c r="BIG17" s="368" t="s">
        <v>529</v>
      </c>
      <c r="BIH17" s="368" t="s">
        <v>529</v>
      </c>
      <c r="BII17" s="368" t="s">
        <v>529</v>
      </c>
      <c r="BIJ17" s="368" t="s">
        <v>529</v>
      </c>
      <c r="BIK17" s="368" t="s">
        <v>529</v>
      </c>
      <c r="BIL17" s="368" t="s">
        <v>529</v>
      </c>
      <c r="BIM17" s="368" t="s">
        <v>529</v>
      </c>
      <c r="BIN17" s="368" t="s">
        <v>529</v>
      </c>
      <c r="BIO17" s="368" t="s">
        <v>529</v>
      </c>
      <c r="BIP17" s="368" t="s">
        <v>529</v>
      </c>
      <c r="BIQ17" s="368" t="s">
        <v>529</v>
      </c>
      <c r="BIR17" s="368" t="s">
        <v>529</v>
      </c>
      <c r="BIS17" s="368" t="s">
        <v>529</v>
      </c>
      <c r="BIT17" s="368" t="s">
        <v>529</v>
      </c>
      <c r="BIU17" s="368" t="s">
        <v>529</v>
      </c>
      <c r="BIV17" s="368" t="s">
        <v>529</v>
      </c>
      <c r="BIW17" s="368" t="s">
        <v>529</v>
      </c>
      <c r="BIX17" s="368" t="s">
        <v>529</v>
      </c>
      <c r="BIY17" s="368" t="s">
        <v>529</v>
      </c>
      <c r="BIZ17" s="368" t="s">
        <v>529</v>
      </c>
      <c r="BJA17" s="368" t="s">
        <v>529</v>
      </c>
      <c r="BJB17" s="368" t="s">
        <v>529</v>
      </c>
      <c r="BJC17" s="368" t="s">
        <v>529</v>
      </c>
      <c r="BJD17" s="368" t="s">
        <v>529</v>
      </c>
      <c r="BJE17" s="368" t="s">
        <v>529</v>
      </c>
      <c r="BJF17" s="368" t="s">
        <v>529</v>
      </c>
      <c r="BJG17" s="368" t="s">
        <v>529</v>
      </c>
      <c r="BJH17" s="368" t="s">
        <v>529</v>
      </c>
      <c r="BJI17" s="368" t="s">
        <v>529</v>
      </c>
      <c r="BJJ17" s="368" t="s">
        <v>529</v>
      </c>
      <c r="BJK17" s="368" t="s">
        <v>529</v>
      </c>
      <c r="BJL17" s="368" t="s">
        <v>529</v>
      </c>
      <c r="BJM17" s="368" t="s">
        <v>529</v>
      </c>
      <c r="BJN17" s="368" t="s">
        <v>529</v>
      </c>
      <c r="BJO17" s="368" t="s">
        <v>529</v>
      </c>
      <c r="BJP17" s="368" t="s">
        <v>529</v>
      </c>
      <c r="BJQ17" s="368" t="s">
        <v>529</v>
      </c>
      <c r="BJR17" s="368" t="s">
        <v>529</v>
      </c>
      <c r="BJS17" s="368" t="s">
        <v>529</v>
      </c>
      <c r="BJT17" s="368" t="s">
        <v>529</v>
      </c>
      <c r="BJU17" s="368" t="s">
        <v>529</v>
      </c>
      <c r="BJV17" s="368" t="s">
        <v>529</v>
      </c>
      <c r="BJW17" s="368" t="s">
        <v>529</v>
      </c>
      <c r="BJX17" s="368" t="s">
        <v>529</v>
      </c>
      <c r="BJY17" s="368" t="s">
        <v>529</v>
      </c>
      <c r="BJZ17" s="368" t="s">
        <v>529</v>
      </c>
      <c r="BKA17" s="368" t="s">
        <v>529</v>
      </c>
      <c r="BKB17" s="368" t="s">
        <v>529</v>
      </c>
      <c r="BKC17" s="368" t="s">
        <v>529</v>
      </c>
      <c r="BKD17" s="368" t="s">
        <v>529</v>
      </c>
      <c r="BKE17" s="368" t="s">
        <v>529</v>
      </c>
      <c r="BKF17" s="368" t="s">
        <v>529</v>
      </c>
      <c r="BKG17" s="368" t="s">
        <v>529</v>
      </c>
      <c r="BKH17" s="368" t="s">
        <v>529</v>
      </c>
      <c r="BKI17" s="368" t="s">
        <v>529</v>
      </c>
      <c r="BKJ17" s="368" t="s">
        <v>529</v>
      </c>
      <c r="BKK17" s="368" t="s">
        <v>529</v>
      </c>
      <c r="BKL17" s="368" t="s">
        <v>529</v>
      </c>
      <c r="BKM17" s="368" t="s">
        <v>529</v>
      </c>
      <c r="BKN17" s="368" t="s">
        <v>529</v>
      </c>
      <c r="BKO17" s="368" t="s">
        <v>529</v>
      </c>
      <c r="BKP17" s="368" t="s">
        <v>529</v>
      </c>
      <c r="BKQ17" s="368" t="s">
        <v>529</v>
      </c>
      <c r="BKR17" s="368" t="s">
        <v>529</v>
      </c>
      <c r="BKS17" s="368" t="s">
        <v>529</v>
      </c>
      <c r="BKT17" s="368" t="s">
        <v>529</v>
      </c>
      <c r="BKU17" s="368" t="s">
        <v>529</v>
      </c>
      <c r="BKV17" s="368" t="s">
        <v>529</v>
      </c>
      <c r="BKW17" s="368" t="s">
        <v>529</v>
      </c>
      <c r="BKX17" s="368" t="s">
        <v>529</v>
      </c>
      <c r="BKY17" s="368" t="s">
        <v>529</v>
      </c>
      <c r="BKZ17" s="368" t="s">
        <v>529</v>
      </c>
      <c r="BLA17" s="368" t="s">
        <v>529</v>
      </c>
      <c r="BLB17" s="368" t="s">
        <v>529</v>
      </c>
      <c r="BLC17" s="368" t="s">
        <v>529</v>
      </c>
      <c r="BLD17" s="368" t="s">
        <v>529</v>
      </c>
      <c r="BLE17" s="368" t="s">
        <v>529</v>
      </c>
      <c r="BLF17" s="368" t="s">
        <v>529</v>
      </c>
      <c r="BLG17" s="368" t="s">
        <v>529</v>
      </c>
      <c r="BLH17" s="368" t="s">
        <v>529</v>
      </c>
      <c r="BLI17" s="368" t="s">
        <v>529</v>
      </c>
      <c r="BLJ17" s="368" t="s">
        <v>529</v>
      </c>
      <c r="BLK17" s="368" t="s">
        <v>529</v>
      </c>
      <c r="BLL17" s="368" t="s">
        <v>529</v>
      </c>
      <c r="BLM17" s="368" t="s">
        <v>529</v>
      </c>
      <c r="BLN17" s="368" t="s">
        <v>529</v>
      </c>
      <c r="BLO17" s="368" t="s">
        <v>529</v>
      </c>
      <c r="BLP17" s="368" t="s">
        <v>529</v>
      </c>
      <c r="BLQ17" s="368" t="s">
        <v>529</v>
      </c>
      <c r="BLR17" s="368" t="s">
        <v>529</v>
      </c>
      <c r="BLS17" s="368" t="s">
        <v>529</v>
      </c>
      <c r="BLT17" s="368" t="s">
        <v>529</v>
      </c>
      <c r="BLU17" s="368" t="s">
        <v>529</v>
      </c>
      <c r="BLV17" s="368" t="s">
        <v>529</v>
      </c>
      <c r="BLW17" s="368" t="s">
        <v>529</v>
      </c>
      <c r="BLX17" s="368" t="s">
        <v>529</v>
      </c>
      <c r="BLY17" s="368" t="s">
        <v>529</v>
      </c>
      <c r="BLZ17" s="368" t="s">
        <v>529</v>
      </c>
      <c r="BMA17" s="368" t="s">
        <v>529</v>
      </c>
      <c r="BMB17" s="368" t="s">
        <v>529</v>
      </c>
      <c r="BMC17" s="368" t="s">
        <v>529</v>
      </c>
      <c r="BMD17" s="368" t="s">
        <v>529</v>
      </c>
      <c r="BME17" s="368" t="s">
        <v>529</v>
      </c>
      <c r="BMF17" s="368" t="s">
        <v>529</v>
      </c>
      <c r="BMG17" s="368" t="s">
        <v>529</v>
      </c>
      <c r="BMH17" s="368" t="s">
        <v>529</v>
      </c>
      <c r="BMI17" s="368" t="s">
        <v>529</v>
      </c>
      <c r="BMJ17" s="368" t="s">
        <v>529</v>
      </c>
      <c r="BMK17" s="368" t="s">
        <v>529</v>
      </c>
      <c r="BML17" s="368" t="s">
        <v>529</v>
      </c>
      <c r="BMM17" s="368" t="s">
        <v>529</v>
      </c>
      <c r="BMN17" s="368" t="s">
        <v>529</v>
      </c>
      <c r="BMO17" s="368" t="s">
        <v>529</v>
      </c>
      <c r="BMP17" s="368" t="s">
        <v>529</v>
      </c>
      <c r="BMQ17" s="368" t="s">
        <v>529</v>
      </c>
      <c r="BMR17" s="368" t="s">
        <v>529</v>
      </c>
      <c r="BMS17" s="368" t="s">
        <v>529</v>
      </c>
      <c r="BMT17" s="368" t="s">
        <v>529</v>
      </c>
      <c r="BMU17" s="368" t="s">
        <v>529</v>
      </c>
      <c r="BMV17" s="368" t="s">
        <v>529</v>
      </c>
      <c r="BMW17" s="368" t="s">
        <v>529</v>
      </c>
      <c r="BMX17" s="368" t="s">
        <v>529</v>
      </c>
      <c r="BMY17" s="368" t="s">
        <v>529</v>
      </c>
      <c r="BMZ17" s="368" t="s">
        <v>529</v>
      </c>
      <c r="BNA17" s="368" t="s">
        <v>529</v>
      </c>
      <c r="BNB17" s="368" t="s">
        <v>529</v>
      </c>
      <c r="BNC17" s="368" t="s">
        <v>529</v>
      </c>
      <c r="BND17" s="368" t="s">
        <v>529</v>
      </c>
      <c r="BNE17" s="368" t="s">
        <v>529</v>
      </c>
      <c r="BNF17" s="368" t="s">
        <v>529</v>
      </c>
      <c r="BNG17" s="368" t="s">
        <v>529</v>
      </c>
      <c r="BNH17" s="368" t="s">
        <v>529</v>
      </c>
      <c r="BNI17" s="368" t="s">
        <v>529</v>
      </c>
      <c r="BNJ17" s="368" t="s">
        <v>529</v>
      </c>
      <c r="BNK17" s="368" t="s">
        <v>529</v>
      </c>
      <c r="BNL17" s="368" t="s">
        <v>529</v>
      </c>
      <c r="BNM17" s="368" t="s">
        <v>529</v>
      </c>
      <c r="BNN17" s="368" t="s">
        <v>529</v>
      </c>
      <c r="BNO17" s="368" t="s">
        <v>529</v>
      </c>
      <c r="BNP17" s="368" t="s">
        <v>529</v>
      </c>
      <c r="BNQ17" s="368" t="s">
        <v>529</v>
      </c>
      <c r="BNR17" s="368" t="s">
        <v>529</v>
      </c>
      <c r="BNS17" s="368" t="s">
        <v>529</v>
      </c>
      <c r="BNT17" s="368" t="s">
        <v>529</v>
      </c>
      <c r="BNU17" s="368" t="s">
        <v>529</v>
      </c>
      <c r="BNV17" s="368" t="s">
        <v>529</v>
      </c>
      <c r="BNW17" s="368" t="s">
        <v>529</v>
      </c>
      <c r="BNX17" s="368" t="s">
        <v>529</v>
      </c>
      <c r="BNY17" s="368" t="s">
        <v>529</v>
      </c>
      <c r="BNZ17" s="368" t="s">
        <v>529</v>
      </c>
      <c r="BOA17" s="368" t="s">
        <v>529</v>
      </c>
      <c r="BOB17" s="368" t="s">
        <v>529</v>
      </c>
      <c r="BOC17" s="368" t="s">
        <v>529</v>
      </c>
      <c r="BOD17" s="368" t="s">
        <v>529</v>
      </c>
      <c r="BOE17" s="368" t="s">
        <v>529</v>
      </c>
      <c r="BOF17" s="368" t="s">
        <v>529</v>
      </c>
      <c r="BOG17" s="368" t="s">
        <v>529</v>
      </c>
      <c r="BOH17" s="368" t="s">
        <v>529</v>
      </c>
      <c r="BOI17" s="368" t="s">
        <v>529</v>
      </c>
      <c r="BOJ17" s="368" t="s">
        <v>529</v>
      </c>
      <c r="BOK17" s="368" t="s">
        <v>529</v>
      </c>
      <c r="BOL17" s="368" t="s">
        <v>529</v>
      </c>
      <c r="BOM17" s="368" t="s">
        <v>529</v>
      </c>
      <c r="BON17" s="368" t="s">
        <v>529</v>
      </c>
      <c r="BOO17" s="368" t="s">
        <v>529</v>
      </c>
      <c r="BOP17" s="368" t="s">
        <v>529</v>
      </c>
      <c r="BOQ17" s="368" t="s">
        <v>529</v>
      </c>
      <c r="BOR17" s="368" t="s">
        <v>529</v>
      </c>
      <c r="BOS17" s="368" t="s">
        <v>529</v>
      </c>
      <c r="BOT17" s="368" t="s">
        <v>529</v>
      </c>
      <c r="BOU17" s="368" t="s">
        <v>529</v>
      </c>
      <c r="BOV17" s="368" t="s">
        <v>529</v>
      </c>
      <c r="BOW17" s="368" t="s">
        <v>529</v>
      </c>
      <c r="BOX17" s="368" t="s">
        <v>529</v>
      </c>
      <c r="BOY17" s="368" t="s">
        <v>529</v>
      </c>
      <c r="BOZ17" s="368" t="s">
        <v>529</v>
      </c>
      <c r="BPA17" s="368" t="s">
        <v>529</v>
      </c>
      <c r="BPB17" s="368" t="s">
        <v>529</v>
      </c>
      <c r="BPC17" s="368" t="s">
        <v>529</v>
      </c>
      <c r="BPD17" s="368" t="s">
        <v>529</v>
      </c>
      <c r="BPE17" s="368" t="s">
        <v>529</v>
      </c>
      <c r="BPF17" s="368" t="s">
        <v>529</v>
      </c>
      <c r="BPG17" s="368" t="s">
        <v>529</v>
      </c>
      <c r="BPH17" s="368" t="s">
        <v>529</v>
      </c>
      <c r="BPI17" s="368" t="s">
        <v>529</v>
      </c>
      <c r="BPJ17" s="368" t="s">
        <v>529</v>
      </c>
      <c r="BPK17" s="368" t="s">
        <v>529</v>
      </c>
      <c r="BPL17" s="368" t="s">
        <v>529</v>
      </c>
      <c r="BPM17" s="368" t="s">
        <v>529</v>
      </c>
      <c r="BPN17" s="368" t="s">
        <v>529</v>
      </c>
      <c r="BPO17" s="368" t="s">
        <v>529</v>
      </c>
      <c r="BPP17" s="368" t="s">
        <v>529</v>
      </c>
      <c r="BPQ17" s="368" t="s">
        <v>529</v>
      </c>
      <c r="BPR17" s="368" t="s">
        <v>529</v>
      </c>
      <c r="BPS17" s="368" t="s">
        <v>529</v>
      </c>
      <c r="BPT17" s="368" t="s">
        <v>529</v>
      </c>
      <c r="BPU17" s="368" t="s">
        <v>529</v>
      </c>
      <c r="BPV17" s="368" t="s">
        <v>529</v>
      </c>
      <c r="BPW17" s="368" t="s">
        <v>529</v>
      </c>
      <c r="BPX17" s="368" t="s">
        <v>529</v>
      </c>
      <c r="BPY17" s="368" t="s">
        <v>529</v>
      </c>
      <c r="BPZ17" s="368" t="s">
        <v>529</v>
      </c>
      <c r="BQA17" s="368" t="s">
        <v>529</v>
      </c>
      <c r="BQB17" s="368" t="s">
        <v>529</v>
      </c>
      <c r="BQC17" s="368" t="s">
        <v>529</v>
      </c>
      <c r="BQD17" s="368" t="s">
        <v>529</v>
      </c>
      <c r="BQE17" s="368" t="s">
        <v>529</v>
      </c>
      <c r="BQF17" s="368" t="s">
        <v>529</v>
      </c>
      <c r="BQG17" s="368" t="s">
        <v>529</v>
      </c>
      <c r="BQH17" s="368" t="s">
        <v>529</v>
      </c>
      <c r="BQI17" s="368" t="s">
        <v>529</v>
      </c>
      <c r="BQJ17" s="368" t="s">
        <v>529</v>
      </c>
      <c r="BQK17" s="368" t="s">
        <v>529</v>
      </c>
      <c r="BQL17" s="368" t="s">
        <v>529</v>
      </c>
      <c r="BQM17" s="368" t="s">
        <v>529</v>
      </c>
      <c r="BQN17" s="368" t="s">
        <v>529</v>
      </c>
      <c r="BQO17" s="368" t="s">
        <v>529</v>
      </c>
      <c r="BQP17" s="368" t="s">
        <v>529</v>
      </c>
      <c r="BQQ17" s="368" t="s">
        <v>529</v>
      </c>
      <c r="BQR17" s="368" t="s">
        <v>529</v>
      </c>
      <c r="BQS17" s="368" t="s">
        <v>529</v>
      </c>
      <c r="BQT17" s="368" t="s">
        <v>529</v>
      </c>
      <c r="BQU17" s="368" t="s">
        <v>529</v>
      </c>
      <c r="BQV17" s="368" t="s">
        <v>529</v>
      </c>
      <c r="BQW17" s="368" t="s">
        <v>529</v>
      </c>
      <c r="BQX17" s="368" t="s">
        <v>529</v>
      </c>
      <c r="BQY17" s="368" t="s">
        <v>529</v>
      </c>
      <c r="BQZ17" s="368" t="s">
        <v>529</v>
      </c>
      <c r="BRA17" s="368" t="s">
        <v>529</v>
      </c>
      <c r="BRB17" s="368" t="s">
        <v>529</v>
      </c>
      <c r="BRC17" s="368" t="s">
        <v>529</v>
      </c>
      <c r="BRD17" s="368" t="s">
        <v>529</v>
      </c>
      <c r="BRE17" s="368" t="s">
        <v>529</v>
      </c>
      <c r="BRF17" s="368" t="s">
        <v>529</v>
      </c>
      <c r="BRG17" s="368" t="s">
        <v>529</v>
      </c>
      <c r="BRH17" s="368" t="s">
        <v>529</v>
      </c>
      <c r="BRI17" s="368" t="s">
        <v>529</v>
      </c>
      <c r="BRJ17" s="368" t="s">
        <v>529</v>
      </c>
      <c r="BRK17" s="368" t="s">
        <v>529</v>
      </c>
      <c r="BRL17" s="368" t="s">
        <v>529</v>
      </c>
      <c r="BRM17" s="368" t="s">
        <v>529</v>
      </c>
      <c r="BRN17" s="368" t="s">
        <v>529</v>
      </c>
      <c r="BRO17" s="368" t="s">
        <v>529</v>
      </c>
      <c r="BRP17" s="368" t="s">
        <v>529</v>
      </c>
      <c r="BRQ17" s="368" t="s">
        <v>529</v>
      </c>
      <c r="BRR17" s="368" t="s">
        <v>529</v>
      </c>
      <c r="BRS17" s="368" t="s">
        <v>529</v>
      </c>
      <c r="BRT17" s="368" t="s">
        <v>529</v>
      </c>
      <c r="BRU17" s="368" t="s">
        <v>529</v>
      </c>
      <c r="BRV17" s="368" t="s">
        <v>529</v>
      </c>
      <c r="BRW17" s="368" t="s">
        <v>529</v>
      </c>
      <c r="BRX17" s="368" t="s">
        <v>529</v>
      </c>
      <c r="BRY17" s="368" t="s">
        <v>529</v>
      </c>
      <c r="BRZ17" s="368" t="s">
        <v>529</v>
      </c>
      <c r="BSA17" s="368" t="s">
        <v>529</v>
      </c>
      <c r="BSB17" s="368" t="s">
        <v>529</v>
      </c>
      <c r="BSC17" s="368" t="s">
        <v>529</v>
      </c>
      <c r="BSD17" s="368" t="s">
        <v>529</v>
      </c>
      <c r="BSE17" s="368" t="s">
        <v>529</v>
      </c>
      <c r="BSF17" s="368" t="s">
        <v>529</v>
      </c>
      <c r="BSG17" s="368" t="s">
        <v>529</v>
      </c>
      <c r="BSH17" s="368" t="s">
        <v>529</v>
      </c>
      <c r="BSI17" s="368" t="s">
        <v>529</v>
      </c>
      <c r="BSJ17" s="368" t="s">
        <v>529</v>
      </c>
      <c r="BSK17" s="368" t="s">
        <v>529</v>
      </c>
      <c r="BSL17" s="368" t="s">
        <v>529</v>
      </c>
      <c r="BSM17" s="368" t="s">
        <v>529</v>
      </c>
      <c r="BSN17" s="368" t="s">
        <v>529</v>
      </c>
      <c r="BSO17" s="368" t="s">
        <v>529</v>
      </c>
      <c r="BSP17" s="368" t="s">
        <v>529</v>
      </c>
      <c r="BSQ17" s="368" t="s">
        <v>529</v>
      </c>
      <c r="BSR17" s="368" t="s">
        <v>529</v>
      </c>
      <c r="BSS17" s="368" t="s">
        <v>529</v>
      </c>
      <c r="BST17" s="368" t="s">
        <v>529</v>
      </c>
      <c r="BSU17" s="368" t="s">
        <v>529</v>
      </c>
      <c r="BSV17" s="368" t="s">
        <v>529</v>
      </c>
      <c r="BSW17" s="368" t="s">
        <v>529</v>
      </c>
      <c r="BSX17" s="368" t="s">
        <v>529</v>
      </c>
      <c r="BSY17" s="368" t="s">
        <v>529</v>
      </c>
      <c r="BSZ17" s="368" t="s">
        <v>529</v>
      </c>
      <c r="BTA17" s="368" t="s">
        <v>529</v>
      </c>
      <c r="BTB17" s="368" t="s">
        <v>529</v>
      </c>
      <c r="BTC17" s="368" t="s">
        <v>529</v>
      </c>
      <c r="BTD17" s="368" t="s">
        <v>529</v>
      </c>
      <c r="BTE17" s="368" t="s">
        <v>529</v>
      </c>
      <c r="BTF17" s="368" t="s">
        <v>529</v>
      </c>
      <c r="BTG17" s="368" t="s">
        <v>529</v>
      </c>
      <c r="BTH17" s="368" t="s">
        <v>529</v>
      </c>
      <c r="BTI17" s="368" t="s">
        <v>529</v>
      </c>
      <c r="BTJ17" s="368" t="s">
        <v>529</v>
      </c>
      <c r="BTK17" s="368" t="s">
        <v>529</v>
      </c>
      <c r="BTL17" s="368" t="s">
        <v>529</v>
      </c>
      <c r="BTM17" s="368" t="s">
        <v>529</v>
      </c>
      <c r="BTN17" s="368" t="s">
        <v>529</v>
      </c>
      <c r="BTO17" s="368" t="s">
        <v>529</v>
      </c>
      <c r="BTP17" s="368" t="s">
        <v>529</v>
      </c>
      <c r="BTQ17" s="368" t="s">
        <v>529</v>
      </c>
      <c r="BTR17" s="368" t="s">
        <v>529</v>
      </c>
      <c r="BTS17" s="368" t="s">
        <v>529</v>
      </c>
      <c r="BTT17" s="368" t="s">
        <v>529</v>
      </c>
      <c r="BTU17" s="368" t="s">
        <v>529</v>
      </c>
      <c r="BTV17" s="368" t="s">
        <v>529</v>
      </c>
      <c r="BTW17" s="368" t="s">
        <v>529</v>
      </c>
      <c r="BTX17" s="368" t="s">
        <v>529</v>
      </c>
      <c r="BTY17" s="368" t="s">
        <v>529</v>
      </c>
      <c r="BTZ17" s="368" t="s">
        <v>529</v>
      </c>
      <c r="BUA17" s="368" t="s">
        <v>529</v>
      </c>
      <c r="BUB17" s="368" t="s">
        <v>529</v>
      </c>
      <c r="BUC17" s="368" t="s">
        <v>529</v>
      </c>
      <c r="BUD17" s="368" t="s">
        <v>529</v>
      </c>
      <c r="BUE17" s="368" t="s">
        <v>529</v>
      </c>
      <c r="BUF17" s="368" t="s">
        <v>529</v>
      </c>
      <c r="BUG17" s="368" t="s">
        <v>529</v>
      </c>
      <c r="BUH17" s="368" t="s">
        <v>529</v>
      </c>
      <c r="BUI17" s="368" t="s">
        <v>529</v>
      </c>
      <c r="BUJ17" s="368" t="s">
        <v>529</v>
      </c>
      <c r="BUK17" s="368" t="s">
        <v>529</v>
      </c>
      <c r="BUL17" s="368" t="s">
        <v>529</v>
      </c>
      <c r="BUM17" s="368" t="s">
        <v>529</v>
      </c>
      <c r="BUN17" s="368" t="s">
        <v>529</v>
      </c>
      <c r="BUO17" s="368" t="s">
        <v>529</v>
      </c>
      <c r="BUP17" s="368" t="s">
        <v>529</v>
      </c>
      <c r="BUQ17" s="368" t="s">
        <v>529</v>
      </c>
      <c r="BUR17" s="368" t="s">
        <v>529</v>
      </c>
      <c r="BUS17" s="368" t="s">
        <v>529</v>
      </c>
      <c r="BUT17" s="368" t="s">
        <v>529</v>
      </c>
      <c r="BUU17" s="368" t="s">
        <v>529</v>
      </c>
      <c r="BUV17" s="368" t="s">
        <v>529</v>
      </c>
      <c r="BUW17" s="368" t="s">
        <v>529</v>
      </c>
      <c r="BUX17" s="368" t="s">
        <v>529</v>
      </c>
      <c r="BUY17" s="368" t="s">
        <v>529</v>
      </c>
      <c r="BUZ17" s="368" t="s">
        <v>529</v>
      </c>
      <c r="BVA17" s="368" t="s">
        <v>529</v>
      </c>
      <c r="BVB17" s="368" t="s">
        <v>529</v>
      </c>
      <c r="BVC17" s="368" t="s">
        <v>529</v>
      </c>
      <c r="BVD17" s="368" t="s">
        <v>529</v>
      </c>
      <c r="BVE17" s="368" t="s">
        <v>529</v>
      </c>
      <c r="BVF17" s="368" t="s">
        <v>529</v>
      </c>
      <c r="BVG17" s="368" t="s">
        <v>529</v>
      </c>
      <c r="BVH17" s="368" t="s">
        <v>529</v>
      </c>
      <c r="BVI17" s="368" t="s">
        <v>529</v>
      </c>
      <c r="BVJ17" s="368" t="s">
        <v>529</v>
      </c>
      <c r="BVK17" s="368" t="s">
        <v>529</v>
      </c>
      <c r="BVL17" s="368" t="s">
        <v>529</v>
      </c>
      <c r="BVM17" s="368" t="s">
        <v>529</v>
      </c>
      <c r="BVN17" s="368" t="s">
        <v>529</v>
      </c>
      <c r="BVO17" s="368" t="s">
        <v>529</v>
      </c>
      <c r="BVP17" s="368" t="s">
        <v>529</v>
      </c>
      <c r="BVQ17" s="368" t="s">
        <v>529</v>
      </c>
      <c r="BVR17" s="368" t="s">
        <v>529</v>
      </c>
      <c r="BVS17" s="368" t="s">
        <v>529</v>
      </c>
      <c r="BVT17" s="368" t="s">
        <v>529</v>
      </c>
      <c r="BVU17" s="368" t="s">
        <v>529</v>
      </c>
      <c r="BVV17" s="368" t="s">
        <v>529</v>
      </c>
      <c r="BVW17" s="368" t="s">
        <v>529</v>
      </c>
      <c r="BVX17" s="368" t="s">
        <v>529</v>
      </c>
      <c r="BVY17" s="368" t="s">
        <v>529</v>
      </c>
      <c r="BVZ17" s="368" t="s">
        <v>529</v>
      </c>
      <c r="BWA17" s="368" t="s">
        <v>529</v>
      </c>
      <c r="BWB17" s="368" t="s">
        <v>529</v>
      </c>
      <c r="BWC17" s="368" t="s">
        <v>529</v>
      </c>
      <c r="BWD17" s="368" t="s">
        <v>529</v>
      </c>
      <c r="BWE17" s="368" t="s">
        <v>529</v>
      </c>
      <c r="BWF17" s="368" t="s">
        <v>529</v>
      </c>
      <c r="BWG17" s="368" t="s">
        <v>529</v>
      </c>
      <c r="BWH17" s="368" t="s">
        <v>529</v>
      </c>
      <c r="BWI17" s="368" t="s">
        <v>529</v>
      </c>
      <c r="BWJ17" s="368" t="s">
        <v>529</v>
      </c>
      <c r="BWK17" s="368" t="s">
        <v>529</v>
      </c>
      <c r="BWL17" s="368" t="s">
        <v>529</v>
      </c>
      <c r="BWM17" s="368" t="s">
        <v>529</v>
      </c>
      <c r="BWN17" s="368" t="s">
        <v>529</v>
      </c>
      <c r="BWO17" s="368" t="s">
        <v>529</v>
      </c>
      <c r="BWP17" s="368" t="s">
        <v>529</v>
      </c>
      <c r="BWQ17" s="368" t="s">
        <v>529</v>
      </c>
      <c r="BWR17" s="368" t="s">
        <v>529</v>
      </c>
      <c r="BWS17" s="368" t="s">
        <v>529</v>
      </c>
      <c r="BWT17" s="368" t="s">
        <v>529</v>
      </c>
      <c r="BWU17" s="368" t="s">
        <v>529</v>
      </c>
      <c r="BWV17" s="368" t="s">
        <v>529</v>
      </c>
      <c r="BWW17" s="368" t="s">
        <v>529</v>
      </c>
      <c r="BWX17" s="368" t="s">
        <v>529</v>
      </c>
      <c r="BWY17" s="368" t="s">
        <v>529</v>
      </c>
      <c r="BWZ17" s="368" t="s">
        <v>529</v>
      </c>
      <c r="BXA17" s="368" t="s">
        <v>529</v>
      </c>
      <c r="BXB17" s="368" t="s">
        <v>529</v>
      </c>
      <c r="BXC17" s="368" t="s">
        <v>529</v>
      </c>
      <c r="BXD17" s="368" t="s">
        <v>529</v>
      </c>
      <c r="BXE17" s="368" t="s">
        <v>529</v>
      </c>
      <c r="BXF17" s="368" t="s">
        <v>529</v>
      </c>
      <c r="BXG17" s="368" t="s">
        <v>529</v>
      </c>
      <c r="BXH17" s="368" t="s">
        <v>529</v>
      </c>
      <c r="BXI17" s="368" t="s">
        <v>529</v>
      </c>
      <c r="BXJ17" s="368" t="s">
        <v>529</v>
      </c>
      <c r="BXK17" s="368" t="s">
        <v>529</v>
      </c>
      <c r="BXL17" s="368" t="s">
        <v>529</v>
      </c>
      <c r="BXM17" s="368" t="s">
        <v>529</v>
      </c>
      <c r="BXN17" s="368" t="s">
        <v>529</v>
      </c>
      <c r="BXO17" s="368" t="s">
        <v>529</v>
      </c>
      <c r="BXP17" s="368" t="s">
        <v>529</v>
      </c>
      <c r="BXQ17" s="368" t="s">
        <v>529</v>
      </c>
      <c r="BXR17" s="368" t="s">
        <v>529</v>
      </c>
      <c r="BXS17" s="368" t="s">
        <v>529</v>
      </c>
      <c r="BXT17" s="368" t="s">
        <v>529</v>
      </c>
      <c r="BXU17" s="368" t="s">
        <v>529</v>
      </c>
      <c r="BXV17" s="368" t="s">
        <v>529</v>
      </c>
      <c r="BXW17" s="368" t="s">
        <v>529</v>
      </c>
      <c r="BXX17" s="368" t="s">
        <v>529</v>
      </c>
      <c r="BXY17" s="368" t="s">
        <v>529</v>
      </c>
      <c r="BXZ17" s="368" t="s">
        <v>529</v>
      </c>
      <c r="BYA17" s="368" t="s">
        <v>529</v>
      </c>
      <c r="BYB17" s="368" t="s">
        <v>529</v>
      </c>
      <c r="BYC17" s="368" t="s">
        <v>529</v>
      </c>
      <c r="BYD17" s="368" t="s">
        <v>529</v>
      </c>
      <c r="BYE17" s="368" t="s">
        <v>529</v>
      </c>
      <c r="BYF17" s="368" t="s">
        <v>529</v>
      </c>
      <c r="BYG17" s="368" t="s">
        <v>529</v>
      </c>
      <c r="BYH17" s="368" t="s">
        <v>529</v>
      </c>
      <c r="BYI17" s="368" t="s">
        <v>529</v>
      </c>
      <c r="BYJ17" s="368" t="s">
        <v>529</v>
      </c>
      <c r="BYK17" s="368" t="s">
        <v>529</v>
      </c>
      <c r="BYL17" s="368" t="s">
        <v>529</v>
      </c>
      <c r="BYM17" s="368" t="s">
        <v>529</v>
      </c>
      <c r="BYN17" s="368" t="s">
        <v>529</v>
      </c>
      <c r="BYO17" s="368" t="s">
        <v>529</v>
      </c>
      <c r="BYP17" s="368" t="s">
        <v>529</v>
      </c>
      <c r="BYQ17" s="368" t="s">
        <v>529</v>
      </c>
      <c r="BYR17" s="368" t="s">
        <v>529</v>
      </c>
      <c r="BYS17" s="368" t="s">
        <v>529</v>
      </c>
      <c r="BYT17" s="368" t="s">
        <v>529</v>
      </c>
      <c r="BYU17" s="368" t="s">
        <v>529</v>
      </c>
      <c r="BYV17" s="368" t="s">
        <v>529</v>
      </c>
      <c r="BYW17" s="368" t="s">
        <v>529</v>
      </c>
      <c r="BYX17" s="368" t="s">
        <v>529</v>
      </c>
      <c r="BYY17" s="368" t="s">
        <v>529</v>
      </c>
      <c r="BYZ17" s="368" t="s">
        <v>529</v>
      </c>
      <c r="BZA17" s="368" t="s">
        <v>529</v>
      </c>
      <c r="BZB17" s="368" t="s">
        <v>529</v>
      </c>
      <c r="BZC17" s="368" t="s">
        <v>529</v>
      </c>
      <c r="BZD17" s="368" t="s">
        <v>529</v>
      </c>
      <c r="BZE17" s="368" t="s">
        <v>529</v>
      </c>
      <c r="BZF17" s="368" t="s">
        <v>529</v>
      </c>
      <c r="BZG17" s="368" t="s">
        <v>529</v>
      </c>
      <c r="BZH17" s="368" t="s">
        <v>529</v>
      </c>
      <c r="BZI17" s="368" t="s">
        <v>529</v>
      </c>
      <c r="BZJ17" s="368" t="s">
        <v>529</v>
      </c>
      <c r="BZK17" s="368" t="s">
        <v>529</v>
      </c>
      <c r="BZL17" s="368" t="s">
        <v>529</v>
      </c>
      <c r="BZM17" s="368" t="s">
        <v>529</v>
      </c>
      <c r="BZN17" s="368" t="s">
        <v>529</v>
      </c>
      <c r="BZO17" s="368" t="s">
        <v>529</v>
      </c>
      <c r="BZP17" s="368" t="s">
        <v>529</v>
      </c>
      <c r="BZQ17" s="368" t="s">
        <v>529</v>
      </c>
      <c r="BZR17" s="368" t="s">
        <v>529</v>
      </c>
      <c r="BZS17" s="368" t="s">
        <v>529</v>
      </c>
      <c r="BZT17" s="368" t="s">
        <v>529</v>
      </c>
      <c r="BZU17" s="368" t="s">
        <v>529</v>
      </c>
      <c r="BZV17" s="368" t="s">
        <v>529</v>
      </c>
      <c r="BZW17" s="368" t="s">
        <v>529</v>
      </c>
      <c r="BZX17" s="368" t="s">
        <v>529</v>
      </c>
      <c r="BZY17" s="368" t="s">
        <v>529</v>
      </c>
      <c r="BZZ17" s="368" t="s">
        <v>529</v>
      </c>
      <c r="CAA17" s="368" t="s">
        <v>529</v>
      </c>
      <c r="CAB17" s="368" t="s">
        <v>529</v>
      </c>
      <c r="CAC17" s="368" t="s">
        <v>529</v>
      </c>
      <c r="CAD17" s="368" t="s">
        <v>529</v>
      </c>
      <c r="CAE17" s="368" t="s">
        <v>529</v>
      </c>
      <c r="CAF17" s="368" t="s">
        <v>529</v>
      </c>
      <c r="CAG17" s="368" t="s">
        <v>529</v>
      </c>
      <c r="CAH17" s="368" t="s">
        <v>529</v>
      </c>
      <c r="CAI17" s="368" t="s">
        <v>529</v>
      </c>
      <c r="CAJ17" s="368" t="s">
        <v>529</v>
      </c>
      <c r="CAK17" s="368" t="s">
        <v>529</v>
      </c>
      <c r="CAL17" s="368" t="s">
        <v>529</v>
      </c>
      <c r="CAM17" s="368" t="s">
        <v>529</v>
      </c>
      <c r="CAN17" s="368" t="s">
        <v>529</v>
      </c>
      <c r="CAO17" s="368" t="s">
        <v>529</v>
      </c>
      <c r="CAP17" s="368" t="s">
        <v>529</v>
      </c>
      <c r="CAQ17" s="368" t="s">
        <v>529</v>
      </c>
      <c r="CAR17" s="368" t="s">
        <v>529</v>
      </c>
      <c r="CAS17" s="368" t="s">
        <v>529</v>
      </c>
      <c r="CAT17" s="368" t="s">
        <v>529</v>
      </c>
      <c r="CAU17" s="368" t="s">
        <v>529</v>
      </c>
      <c r="CAV17" s="368" t="s">
        <v>529</v>
      </c>
      <c r="CAW17" s="368" t="s">
        <v>529</v>
      </c>
      <c r="CAX17" s="368" t="s">
        <v>529</v>
      </c>
      <c r="CAY17" s="368" t="s">
        <v>529</v>
      </c>
      <c r="CAZ17" s="368" t="s">
        <v>529</v>
      </c>
      <c r="CBA17" s="368" t="s">
        <v>529</v>
      </c>
      <c r="CBB17" s="368" t="s">
        <v>529</v>
      </c>
      <c r="CBC17" s="368" t="s">
        <v>529</v>
      </c>
      <c r="CBD17" s="368" t="s">
        <v>529</v>
      </c>
      <c r="CBE17" s="368" t="s">
        <v>529</v>
      </c>
      <c r="CBF17" s="368" t="s">
        <v>529</v>
      </c>
      <c r="CBG17" s="368" t="s">
        <v>529</v>
      </c>
      <c r="CBH17" s="368" t="s">
        <v>529</v>
      </c>
      <c r="CBI17" s="368" t="s">
        <v>529</v>
      </c>
      <c r="CBJ17" s="368" t="s">
        <v>529</v>
      </c>
      <c r="CBK17" s="368" t="s">
        <v>529</v>
      </c>
      <c r="CBL17" s="368" t="s">
        <v>529</v>
      </c>
      <c r="CBM17" s="368" t="s">
        <v>529</v>
      </c>
      <c r="CBN17" s="368" t="s">
        <v>529</v>
      </c>
      <c r="CBO17" s="368" t="s">
        <v>529</v>
      </c>
      <c r="CBP17" s="368" t="s">
        <v>529</v>
      </c>
      <c r="CBQ17" s="368" t="s">
        <v>529</v>
      </c>
      <c r="CBR17" s="368" t="s">
        <v>529</v>
      </c>
      <c r="CBS17" s="368" t="s">
        <v>529</v>
      </c>
      <c r="CBT17" s="368" t="s">
        <v>529</v>
      </c>
      <c r="CBU17" s="368" t="s">
        <v>529</v>
      </c>
      <c r="CBV17" s="368" t="s">
        <v>529</v>
      </c>
      <c r="CBW17" s="368" t="s">
        <v>529</v>
      </c>
      <c r="CBX17" s="368" t="s">
        <v>529</v>
      </c>
      <c r="CBY17" s="368" t="s">
        <v>529</v>
      </c>
      <c r="CBZ17" s="368" t="s">
        <v>529</v>
      </c>
      <c r="CCA17" s="368" t="s">
        <v>529</v>
      </c>
      <c r="CCB17" s="368" t="s">
        <v>529</v>
      </c>
      <c r="CCC17" s="368" t="s">
        <v>529</v>
      </c>
      <c r="CCD17" s="368" t="s">
        <v>529</v>
      </c>
      <c r="CCE17" s="368" t="s">
        <v>529</v>
      </c>
      <c r="CCF17" s="368" t="s">
        <v>529</v>
      </c>
      <c r="CCG17" s="368" t="s">
        <v>529</v>
      </c>
      <c r="CCH17" s="368" t="s">
        <v>529</v>
      </c>
      <c r="CCI17" s="368" t="s">
        <v>529</v>
      </c>
      <c r="CCJ17" s="368" t="s">
        <v>529</v>
      </c>
      <c r="CCK17" s="368" t="s">
        <v>529</v>
      </c>
      <c r="CCL17" s="368" t="s">
        <v>529</v>
      </c>
      <c r="CCM17" s="368" t="s">
        <v>529</v>
      </c>
      <c r="CCN17" s="368" t="s">
        <v>529</v>
      </c>
      <c r="CCO17" s="368" t="s">
        <v>529</v>
      </c>
      <c r="CCP17" s="368" t="s">
        <v>529</v>
      </c>
      <c r="CCQ17" s="368" t="s">
        <v>529</v>
      </c>
      <c r="CCR17" s="368" t="s">
        <v>529</v>
      </c>
      <c r="CCS17" s="368" t="s">
        <v>529</v>
      </c>
      <c r="CCT17" s="368" t="s">
        <v>529</v>
      </c>
      <c r="CCU17" s="368" t="s">
        <v>529</v>
      </c>
      <c r="CCV17" s="368" t="s">
        <v>529</v>
      </c>
      <c r="CCW17" s="368" t="s">
        <v>529</v>
      </c>
      <c r="CCX17" s="368" t="s">
        <v>529</v>
      </c>
      <c r="CCY17" s="368" t="s">
        <v>529</v>
      </c>
      <c r="CCZ17" s="368" t="s">
        <v>529</v>
      </c>
      <c r="CDA17" s="368" t="s">
        <v>529</v>
      </c>
      <c r="CDB17" s="368" t="s">
        <v>529</v>
      </c>
      <c r="CDC17" s="368" t="s">
        <v>529</v>
      </c>
      <c r="CDD17" s="368" t="s">
        <v>529</v>
      </c>
      <c r="CDE17" s="368" t="s">
        <v>529</v>
      </c>
      <c r="CDF17" s="368" t="s">
        <v>529</v>
      </c>
      <c r="CDG17" s="368" t="s">
        <v>529</v>
      </c>
      <c r="CDH17" s="368" t="s">
        <v>529</v>
      </c>
      <c r="CDI17" s="368" t="s">
        <v>529</v>
      </c>
      <c r="CDJ17" s="368" t="s">
        <v>529</v>
      </c>
      <c r="CDK17" s="368" t="s">
        <v>529</v>
      </c>
      <c r="CDL17" s="368" t="s">
        <v>529</v>
      </c>
      <c r="CDM17" s="368" t="s">
        <v>529</v>
      </c>
      <c r="CDN17" s="368" t="s">
        <v>529</v>
      </c>
      <c r="CDO17" s="368" t="s">
        <v>529</v>
      </c>
      <c r="CDP17" s="368" t="s">
        <v>529</v>
      </c>
      <c r="CDQ17" s="368" t="s">
        <v>529</v>
      </c>
      <c r="CDR17" s="368" t="s">
        <v>529</v>
      </c>
      <c r="CDS17" s="368" t="s">
        <v>529</v>
      </c>
      <c r="CDT17" s="368" t="s">
        <v>529</v>
      </c>
      <c r="CDU17" s="368" t="s">
        <v>529</v>
      </c>
      <c r="CDV17" s="368" t="s">
        <v>529</v>
      </c>
      <c r="CDW17" s="368" t="s">
        <v>529</v>
      </c>
      <c r="CDX17" s="368" t="s">
        <v>529</v>
      </c>
      <c r="CDY17" s="368" t="s">
        <v>529</v>
      </c>
      <c r="CDZ17" s="368" t="s">
        <v>529</v>
      </c>
      <c r="CEA17" s="368" t="s">
        <v>529</v>
      </c>
      <c r="CEB17" s="368" t="s">
        <v>529</v>
      </c>
      <c r="CEC17" s="368" t="s">
        <v>529</v>
      </c>
      <c r="CED17" s="368" t="s">
        <v>529</v>
      </c>
      <c r="CEE17" s="368" t="s">
        <v>529</v>
      </c>
      <c r="CEF17" s="368" t="s">
        <v>529</v>
      </c>
      <c r="CEG17" s="368" t="s">
        <v>529</v>
      </c>
      <c r="CEH17" s="368" t="s">
        <v>529</v>
      </c>
      <c r="CEI17" s="368" t="s">
        <v>529</v>
      </c>
      <c r="CEJ17" s="368" t="s">
        <v>529</v>
      </c>
      <c r="CEK17" s="368" t="s">
        <v>529</v>
      </c>
      <c r="CEL17" s="368" t="s">
        <v>529</v>
      </c>
      <c r="CEM17" s="368" t="s">
        <v>529</v>
      </c>
      <c r="CEN17" s="368" t="s">
        <v>529</v>
      </c>
      <c r="CEO17" s="368" t="s">
        <v>529</v>
      </c>
      <c r="CEP17" s="368" t="s">
        <v>529</v>
      </c>
      <c r="CEQ17" s="368" t="s">
        <v>529</v>
      </c>
      <c r="CER17" s="368" t="s">
        <v>529</v>
      </c>
      <c r="CES17" s="368" t="s">
        <v>529</v>
      </c>
      <c r="CET17" s="368" t="s">
        <v>529</v>
      </c>
      <c r="CEU17" s="368" t="s">
        <v>529</v>
      </c>
      <c r="CEV17" s="368" t="s">
        <v>529</v>
      </c>
      <c r="CEW17" s="368" t="s">
        <v>529</v>
      </c>
      <c r="CEX17" s="368" t="s">
        <v>529</v>
      </c>
      <c r="CEY17" s="368" t="s">
        <v>529</v>
      </c>
      <c r="CEZ17" s="368" t="s">
        <v>529</v>
      </c>
      <c r="CFA17" s="368" t="s">
        <v>529</v>
      </c>
      <c r="CFB17" s="368" t="s">
        <v>529</v>
      </c>
      <c r="CFC17" s="368" t="s">
        <v>529</v>
      </c>
      <c r="CFD17" s="368" t="s">
        <v>529</v>
      </c>
      <c r="CFE17" s="368" t="s">
        <v>529</v>
      </c>
      <c r="CFF17" s="368" t="s">
        <v>529</v>
      </c>
      <c r="CFG17" s="368" t="s">
        <v>529</v>
      </c>
      <c r="CFH17" s="368" t="s">
        <v>529</v>
      </c>
      <c r="CFI17" s="368" t="s">
        <v>529</v>
      </c>
      <c r="CFJ17" s="368" t="s">
        <v>529</v>
      </c>
      <c r="CFK17" s="368" t="s">
        <v>529</v>
      </c>
      <c r="CFL17" s="368" t="s">
        <v>529</v>
      </c>
      <c r="CFM17" s="368" t="s">
        <v>529</v>
      </c>
      <c r="CFN17" s="368" t="s">
        <v>529</v>
      </c>
      <c r="CFO17" s="368" t="s">
        <v>529</v>
      </c>
      <c r="CFP17" s="368" t="s">
        <v>529</v>
      </c>
      <c r="CFQ17" s="368" t="s">
        <v>529</v>
      </c>
      <c r="CFR17" s="368" t="s">
        <v>529</v>
      </c>
      <c r="CFS17" s="368" t="s">
        <v>529</v>
      </c>
      <c r="CFT17" s="368" t="s">
        <v>529</v>
      </c>
      <c r="CFU17" s="368" t="s">
        <v>529</v>
      </c>
      <c r="CFV17" s="368" t="s">
        <v>529</v>
      </c>
      <c r="CFW17" s="368" t="s">
        <v>529</v>
      </c>
      <c r="CFX17" s="368" t="s">
        <v>529</v>
      </c>
      <c r="CFY17" s="368" t="s">
        <v>529</v>
      </c>
      <c r="CFZ17" s="368" t="s">
        <v>529</v>
      </c>
      <c r="CGA17" s="368" t="s">
        <v>529</v>
      </c>
      <c r="CGB17" s="368" t="s">
        <v>529</v>
      </c>
      <c r="CGC17" s="368" t="s">
        <v>529</v>
      </c>
      <c r="CGD17" s="368" t="s">
        <v>529</v>
      </c>
      <c r="CGE17" s="368" t="s">
        <v>529</v>
      </c>
      <c r="CGF17" s="368" t="s">
        <v>529</v>
      </c>
      <c r="CGG17" s="368" t="s">
        <v>529</v>
      </c>
      <c r="CGH17" s="368" t="s">
        <v>529</v>
      </c>
      <c r="CGI17" s="368" t="s">
        <v>529</v>
      </c>
      <c r="CGJ17" s="368" t="s">
        <v>529</v>
      </c>
      <c r="CGK17" s="368" t="s">
        <v>529</v>
      </c>
      <c r="CGL17" s="368" t="s">
        <v>529</v>
      </c>
      <c r="CGM17" s="368" t="s">
        <v>529</v>
      </c>
      <c r="CGN17" s="368" t="s">
        <v>529</v>
      </c>
      <c r="CGO17" s="368" t="s">
        <v>529</v>
      </c>
      <c r="CGP17" s="368" t="s">
        <v>529</v>
      </c>
      <c r="CGQ17" s="368" t="s">
        <v>529</v>
      </c>
      <c r="CGR17" s="368" t="s">
        <v>529</v>
      </c>
      <c r="CGS17" s="368" t="s">
        <v>529</v>
      </c>
      <c r="CGT17" s="368" t="s">
        <v>529</v>
      </c>
      <c r="CGU17" s="368" t="s">
        <v>529</v>
      </c>
      <c r="CGV17" s="368" t="s">
        <v>529</v>
      </c>
      <c r="CGW17" s="368" t="s">
        <v>529</v>
      </c>
      <c r="CGX17" s="368" t="s">
        <v>529</v>
      </c>
      <c r="CGY17" s="368" t="s">
        <v>529</v>
      </c>
      <c r="CGZ17" s="368" t="s">
        <v>529</v>
      </c>
      <c r="CHA17" s="368" t="s">
        <v>529</v>
      </c>
      <c r="CHB17" s="368" t="s">
        <v>529</v>
      </c>
      <c r="CHC17" s="368" t="s">
        <v>529</v>
      </c>
      <c r="CHD17" s="368" t="s">
        <v>529</v>
      </c>
      <c r="CHE17" s="368" t="s">
        <v>529</v>
      </c>
      <c r="CHF17" s="368" t="s">
        <v>529</v>
      </c>
      <c r="CHG17" s="368" t="s">
        <v>529</v>
      </c>
      <c r="CHH17" s="368" t="s">
        <v>529</v>
      </c>
      <c r="CHI17" s="368" t="s">
        <v>529</v>
      </c>
      <c r="CHJ17" s="368" t="s">
        <v>529</v>
      </c>
      <c r="CHK17" s="368" t="s">
        <v>529</v>
      </c>
      <c r="CHL17" s="368" t="s">
        <v>529</v>
      </c>
      <c r="CHM17" s="368" t="s">
        <v>529</v>
      </c>
      <c r="CHN17" s="368" t="s">
        <v>529</v>
      </c>
      <c r="CHO17" s="368" t="s">
        <v>529</v>
      </c>
      <c r="CHP17" s="368" t="s">
        <v>529</v>
      </c>
      <c r="CHQ17" s="368" t="s">
        <v>529</v>
      </c>
      <c r="CHR17" s="368" t="s">
        <v>529</v>
      </c>
      <c r="CHS17" s="368" t="s">
        <v>529</v>
      </c>
      <c r="CHT17" s="368" t="s">
        <v>529</v>
      </c>
      <c r="CHU17" s="368" t="s">
        <v>529</v>
      </c>
      <c r="CHV17" s="368" t="s">
        <v>529</v>
      </c>
      <c r="CHW17" s="368" t="s">
        <v>529</v>
      </c>
      <c r="CHX17" s="368" t="s">
        <v>529</v>
      </c>
      <c r="CHY17" s="368" t="s">
        <v>529</v>
      </c>
      <c r="CHZ17" s="368" t="s">
        <v>529</v>
      </c>
      <c r="CIA17" s="368" t="s">
        <v>529</v>
      </c>
      <c r="CIB17" s="368" t="s">
        <v>529</v>
      </c>
      <c r="CIC17" s="368" t="s">
        <v>529</v>
      </c>
      <c r="CID17" s="368" t="s">
        <v>529</v>
      </c>
      <c r="CIE17" s="368" t="s">
        <v>529</v>
      </c>
      <c r="CIF17" s="368" t="s">
        <v>529</v>
      </c>
      <c r="CIG17" s="368" t="s">
        <v>529</v>
      </c>
      <c r="CIH17" s="368" t="s">
        <v>529</v>
      </c>
      <c r="CII17" s="368" t="s">
        <v>529</v>
      </c>
      <c r="CIJ17" s="368" t="s">
        <v>529</v>
      </c>
      <c r="CIK17" s="368" t="s">
        <v>529</v>
      </c>
      <c r="CIL17" s="368" t="s">
        <v>529</v>
      </c>
      <c r="CIM17" s="368" t="s">
        <v>529</v>
      </c>
      <c r="CIN17" s="368" t="s">
        <v>529</v>
      </c>
      <c r="CIO17" s="368" t="s">
        <v>529</v>
      </c>
      <c r="CIP17" s="368" t="s">
        <v>529</v>
      </c>
      <c r="CIQ17" s="368" t="s">
        <v>529</v>
      </c>
      <c r="CIR17" s="368" t="s">
        <v>529</v>
      </c>
      <c r="CIS17" s="368" t="s">
        <v>529</v>
      </c>
      <c r="CIT17" s="368" t="s">
        <v>529</v>
      </c>
      <c r="CIU17" s="368" t="s">
        <v>529</v>
      </c>
      <c r="CIV17" s="368" t="s">
        <v>529</v>
      </c>
      <c r="CIW17" s="368" t="s">
        <v>529</v>
      </c>
      <c r="CIX17" s="368" t="s">
        <v>529</v>
      </c>
      <c r="CIY17" s="368" t="s">
        <v>529</v>
      </c>
      <c r="CIZ17" s="368" t="s">
        <v>529</v>
      </c>
      <c r="CJA17" s="368" t="s">
        <v>529</v>
      </c>
      <c r="CJB17" s="368" t="s">
        <v>529</v>
      </c>
      <c r="CJC17" s="368" t="s">
        <v>529</v>
      </c>
      <c r="CJD17" s="368" t="s">
        <v>529</v>
      </c>
      <c r="CJE17" s="368" t="s">
        <v>529</v>
      </c>
      <c r="CJF17" s="368" t="s">
        <v>529</v>
      </c>
      <c r="CJG17" s="368" t="s">
        <v>529</v>
      </c>
      <c r="CJH17" s="368" t="s">
        <v>529</v>
      </c>
      <c r="CJI17" s="368" t="s">
        <v>529</v>
      </c>
      <c r="CJJ17" s="368" t="s">
        <v>529</v>
      </c>
      <c r="CJK17" s="368" t="s">
        <v>529</v>
      </c>
      <c r="CJL17" s="368" t="s">
        <v>529</v>
      </c>
      <c r="CJM17" s="368" t="s">
        <v>529</v>
      </c>
      <c r="CJN17" s="368" t="s">
        <v>529</v>
      </c>
      <c r="CJO17" s="368" t="s">
        <v>529</v>
      </c>
      <c r="CJP17" s="368" t="s">
        <v>529</v>
      </c>
      <c r="CJQ17" s="368" t="s">
        <v>529</v>
      </c>
      <c r="CJR17" s="368" t="s">
        <v>529</v>
      </c>
      <c r="CJS17" s="368" t="s">
        <v>529</v>
      </c>
      <c r="CJT17" s="368" t="s">
        <v>529</v>
      </c>
      <c r="CJU17" s="368" t="s">
        <v>529</v>
      </c>
      <c r="CJV17" s="368" t="s">
        <v>529</v>
      </c>
      <c r="CJW17" s="368" t="s">
        <v>529</v>
      </c>
      <c r="CJX17" s="368" t="s">
        <v>529</v>
      </c>
      <c r="CJY17" s="368" t="s">
        <v>529</v>
      </c>
      <c r="CJZ17" s="368" t="s">
        <v>529</v>
      </c>
      <c r="CKA17" s="368" t="s">
        <v>529</v>
      </c>
      <c r="CKB17" s="368" t="s">
        <v>529</v>
      </c>
      <c r="CKC17" s="368" t="s">
        <v>529</v>
      </c>
      <c r="CKD17" s="368" t="s">
        <v>529</v>
      </c>
      <c r="CKE17" s="368" t="s">
        <v>529</v>
      </c>
      <c r="CKF17" s="368" t="s">
        <v>529</v>
      </c>
      <c r="CKG17" s="368" t="s">
        <v>529</v>
      </c>
      <c r="CKH17" s="368" t="s">
        <v>529</v>
      </c>
      <c r="CKI17" s="368" t="s">
        <v>529</v>
      </c>
      <c r="CKJ17" s="368" t="s">
        <v>529</v>
      </c>
      <c r="CKK17" s="368" t="s">
        <v>529</v>
      </c>
      <c r="CKL17" s="368" t="s">
        <v>529</v>
      </c>
      <c r="CKM17" s="368" t="s">
        <v>529</v>
      </c>
      <c r="CKN17" s="368" t="s">
        <v>529</v>
      </c>
      <c r="CKO17" s="368" t="s">
        <v>529</v>
      </c>
      <c r="CKP17" s="368" t="s">
        <v>529</v>
      </c>
      <c r="CKQ17" s="368" t="s">
        <v>529</v>
      </c>
      <c r="CKR17" s="368" t="s">
        <v>529</v>
      </c>
      <c r="CKS17" s="368" t="s">
        <v>529</v>
      </c>
      <c r="CKT17" s="368" t="s">
        <v>529</v>
      </c>
      <c r="CKU17" s="368" t="s">
        <v>529</v>
      </c>
      <c r="CKV17" s="368" t="s">
        <v>529</v>
      </c>
      <c r="CKW17" s="368" t="s">
        <v>529</v>
      </c>
      <c r="CKX17" s="368" t="s">
        <v>529</v>
      </c>
      <c r="CKY17" s="368" t="s">
        <v>529</v>
      </c>
      <c r="CKZ17" s="368" t="s">
        <v>529</v>
      </c>
      <c r="CLA17" s="368" t="s">
        <v>529</v>
      </c>
      <c r="CLB17" s="368" t="s">
        <v>529</v>
      </c>
      <c r="CLC17" s="368" t="s">
        <v>529</v>
      </c>
      <c r="CLD17" s="368" t="s">
        <v>529</v>
      </c>
      <c r="CLE17" s="368" t="s">
        <v>529</v>
      </c>
      <c r="CLF17" s="368" t="s">
        <v>529</v>
      </c>
      <c r="CLG17" s="368" t="s">
        <v>529</v>
      </c>
      <c r="CLH17" s="368" t="s">
        <v>529</v>
      </c>
      <c r="CLI17" s="368" t="s">
        <v>529</v>
      </c>
      <c r="CLJ17" s="368" t="s">
        <v>529</v>
      </c>
      <c r="CLK17" s="368" t="s">
        <v>529</v>
      </c>
      <c r="CLL17" s="368" t="s">
        <v>529</v>
      </c>
      <c r="CLM17" s="368" t="s">
        <v>529</v>
      </c>
      <c r="CLN17" s="368" t="s">
        <v>529</v>
      </c>
      <c r="CLO17" s="368" t="s">
        <v>529</v>
      </c>
      <c r="CLP17" s="368" t="s">
        <v>529</v>
      </c>
      <c r="CLQ17" s="368" t="s">
        <v>529</v>
      </c>
      <c r="CLR17" s="368" t="s">
        <v>529</v>
      </c>
      <c r="CLS17" s="368" t="s">
        <v>529</v>
      </c>
      <c r="CLT17" s="368" t="s">
        <v>529</v>
      </c>
      <c r="CLU17" s="368" t="s">
        <v>529</v>
      </c>
      <c r="CLV17" s="368" t="s">
        <v>529</v>
      </c>
      <c r="CLW17" s="368" t="s">
        <v>529</v>
      </c>
      <c r="CLX17" s="368" t="s">
        <v>529</v>
      </c>
      <c r="CLY17" s="368" t="s">
        <v>529</v>
      </c>
      <c r="CLZ17" s="368" t="s">
        <v>529</v>
      </c>
      <c r="CMA17" s="368" t="s">
        <v>529</v>
      </c>
      <c r="CMB17" s="368" t="s">
        <v>529</v>
      </c>
      <c r="CMC17" s="368" t="s">
        <v>529</v>
      </c>
      <c r="CMD17" s="368" t="s">
        <v>529</v>
      </c>
      <c r="CME17" s="368" t="s">
        <v>529</v>
      </c>
      <c r="CMF17" s="368" t="s">
        <v>529</v>
      </c>
      <c r="CMG17" s="368" t="s">
        <v>529</v>
      </c>
      <c r="CMH17" s="368" t="s">
        <v>529</v>
      </c>
      <c r="CMI17" s="368" t="s">
        <v>529</v>
      </c>
      <c r="CMJ17" s="368" t="s">
        <v>529</v>
      </c>
      <c r="CMK17" s="368" t="s">
        <v>529</v>
      </c>
      <c r="CML17" s="368" t="s">
        <v>529</v>
      </c>
      <c r="CMM17" s="368" t="s">
        <v>529</v>
      </c>
      <c r="CMN17" s="368" t="s">
        <v>529</v>
      </c>
      <c r="CMO17" s="368" t="s">
        <v>529</v>
      </c>
      <c r="CMP17" s="368" t="s">
        <v>529</v>
      </c>
      <c r="CMQ17" s="368" t="s">
        <v>529</v>
      </c>
      <c r="CMR17" s="368" t="s">
        <v>529</v>
      </c>
      <c r="CMS17" s="368" t="s">
        <v>529</v>
      </c>
      <c r="CMT17" s="368" t="s">
        <v>529</v>
      </c>
      <c r="CMU17" s="368" t="s">
        <v>529</v>
      </c>
      <c r="CMV17" s="368" t="s">
        <v>529</v>
      </c>
      <c r="CMW17" s="368" t="s">
        <v>529</v>
      </c>
      <c r="CMX17" s="368" t="s">
        <v>529</v>
      </c>
      <c r="CMY17" s="368" t="s">
        <v>529</v>
      </c>
      <c r="CMZ17" s="368" t="s">
        <v>529</v>
      </c>
      <c r="CNA17" s="368" t="s">
        <v>529</v>
      </c>
      <c r="CNB17" s="368" t="s">
        <v>529</v>
      </c>
      <c r="CNC17" s="368" t="s">
        <v>529</v>
      </c>
      <c r="CND17" s="368" t="s">
        <v>529</v>
      </c>
      <c r="CNE17" s="368" t="s">
        <v>529</v>
      </c>
      <c r="CNF17" s="368" t="s">
        <v>529</v>
      </c>
      <c r="CNG17" s="368" t="s">
        <v>529</v>
      </c>
      <c r="CNH17" s="368" t="s">
        <v>529</v>
      </c>
      <c r="CNI17" s="368" t="s">
        <v>529</v>
      </c>
      <c r="CNJ17" s="368" t="s">
        <v>529</v>
      </c>
      <c r="CNK17" s="368" t="s">
        <v>529</v>
      </c>
      <c r="CNL17" s="368" t="s">
        <v>529</v>
      </c>
      <c r="CNM17" s="368" t="s">
        <v>529</v>
      </c>
      <c r="CNN17" s="368" t="s">
        <v>529</v>
      </c>
      <c r="CNO17" s="368" t="s">
        <v>529</v>
      </c>
      <c r="CNP17" s="368" t="s">
        <v>529</v>
      </c>
      <c r="CNQ17" s="368" t="s">
        <v>529</v>
      </c>
      <c r="CNR17" s="368" t="s">
        <v>529</v>
      </c>
      <c r="CNS17" s="368" t="s">
        <v>529</v>
      </c>
      <c r="CNT17" s="368" t="s">
        <v>529</v>
      </c>
      <c r="CNU17" s="368" t="s">
        <v>529</v>
      </c>
      <c r="CNV17" s="368" t="s">
        <v>529</v>
      </c>
      <c r="CNW17" s="368" t="s">
        <v>529</v>
      </c>
      <c r="CNX17" s="368" t="s">
        <v>529</v>
      </c>
      <c r="CNY17" s="368" t="s">
        <v>529</v>
      </c>
      <c r="CNZ17" s="368" t="s">
        <v>529</v>
      </c>
      <c r="COA17" s="368" t="s">
        <v>529</v>
      </c>
      <c r="COB17" s="368" t="s">
        <v>529</v>
      </c>
      <c r="COC17" s="368" t="s">
        <v>529</v>
      </c>
      <c r="COD17" s="368" t="s">
        <v>529</v>
      </c>
      <c r="COE17" s="368" t="s">
        <v>529</v>
      </c>
      <c r="COF17" s="368" t="s">
        <v>529</v>
      </c>
      <c r="COG17" s="368" t="s">
        <v>529</v>
      </c>
      <c r="COH17" s="368" t="s">
        <v>529</v>
      </c>
      <c r="COI17" s="368" t="s">
        <v>529</v>
      </c>
      <c r="COJ17" s="368" t="s">
        <v>529</v>
      </c>
      <c r="COK17" s="368" t="s">
        <v>529</v>
      </c>
      <c r="COL17" s="368" t="s">
        <v>529</v>
      </c>
      <c r="COM17" s="368" t="s">
        <v>529</v>
      </c>
      <c r="CON17" s="368" t="s">
        <v>529</v>
      </c>
      <c r="COO17" s="368" t="s">
        <v>529</v>
      </c>
      <c r="COP17" s="368" t="s">
        <v>529</v>
      </c>
      <c r="COQ17" s="368" t="s">
        <v>529</v>
      </c>
      <c r="COR17" s="368" t="s">
        <v>529</v>
      </c>
      <c r="COS17" s="368" t="s">
        <v>529</v>
      </c>
      <c r="COT17" s="368" t="s">
        <v>529</v>
      </c>
      <c r="COU17" s="368" t="s">
        <v>529</v>
      </c>
      <c r="COV17" s="368" t="s">
        <v>529</v>
      </c>
      <c r="COW17" s="368" t="s">
        <v>529</v>
      </c>
      <c r="COX17" s="368" t="s">
        <v>529</v>
      </c>
      <c r="COY17" s="368" t="s">
        <v>529</v>
      </c>
      <c r="COZ17" s="368" t="s">
        <v>529</v>
      </c>
      <c r="CPA17" s="368" t="s">
        <v>529</v>
      </c>
      <c r="CPB17" s="368" t="s">
        <v>529</v>
      </c>
      <c r="CPC17" s="368" t="s">
        <v>529</v>
      </c>
      <c r="CPD17" s="368" t="s">
        <v>529</v>
      </c>
      <c r="CPE17" s="368" t="s">
        <v>529</v>
      </c>
      <c r="CPF17" s="368" t="s">
        <v>529</v>
      </c>
      <c r="CPG17" s="368" t="s">
        <v>529</v>
      </c>
      <c r="CPH17" s="368" t="s">
        <v>529</v>
      </c>
      <c r="CPI17" s="368" t="s">
        <v>529</v>
      </c>
      <c r="CPJ17" s="368" t="s">
        <v>529</v>
      </c>
      <c r="CPK17" s="368" t="s">
        <v>529</v>
      </c>
      <c r="CPL17" s="368" t="s">
        <v>529</v>
      </c>
      <c r="CPM17" s="368" t="s">
        <v>529</v>
      </c>
      <c r="CPN17" s="368" t="s">
        <v>529</v>
      </c>
      <c r="CPO17" s="368" t="s">
        <v>529</v>
      </c>
      <c r="CPP17" s="368" t="s">
        <v>529</v>
      </c>
      <c r="CPQ17" s="368" t="s">
        <v>529</v>
      </c>
      <c r="CPR17" s="368" t="s">
        <v>529</v>
      </c>
      <c r="CPS17" s="368" t="s">
        <v>529</v>
      </c>
      <c r="CPT17" s="368" t="s">
        <v>529</v>
      </c>
      <c r="CPU17" s="368" t="s">
        <v>529</v>
      </c>
      <c r="CPV17" s="368" t="s">
        <v>529</v>
      </c>
      <c r="CPW17" s="368" t="s">
        <v>529</v>
      </c>
      <c r="CPX17" s="368" t="s">
        <v>529</v>
      </c>
      <c r="CPY17" s="368" t="s">
        <v>529</v>
      </c>
      <c r="CPZ17" s="368" t="s">
        <v>529</v>
      </c>
      <c r="CQA17" s="368" t="s">
        <v>529</v>
      </c>
      <c r="CQB17" s="368" t="s">
        <v>529</v>
      </c>
      <c r="CQC17" s="368" t="s">
        <v>529</v>
      </c>
      <c r="CQD17" s="368" t="s">
        <v>529</v>
      </c>
      <c r="CQE17" s="368" t="s">
        <v>529</v>
      </c>
      <c r="CQF17" s="368" t="s">
        <v>529</v>
      </c>
      <c r="CQG17" s="368" t="s">
        <v>529</v>
      </c>
      <c r="CQH17" s="368" t="s">
        <v>529</v>
      </c>
      <c r="CQI17" s="368" t="s">
        <v>529</v>
      </c>
      <c r="CQJ17" s="368" t="s">
        <v>529</v>
      </c>
      <c r="CQK17" s="368" t="s">
        <v>529</v>
      </c>
      <c r="CQL17" s="368" t="s">
        <v>529</v>
      </c>
      <c r="CQM17" s="368" t="s">
        <v>529</v>
      </c>
      <c r="CQN17" s="368" t="s">
        <v>529</v>
      </c>
      <c r="CQO17" s="368" t="s">
        <v>529</v>
      </c>
      <c r="CQP17" s="368" t="s">
        <v>529</v>
      </c>
      <c r="CQQ17" s="368" t="s">
        <v>529</v>
      </c>
      <c r="CQR17" s="368" t="s">
        <v>529</v>
      </c>
      <c r="CQS17" s="368" t="s">
        <v>529</v>
      </c>
      <c r="CQT17" s="368" t="s">
        <v>529</v>
      </c>
      <c r="CQU17" s="368" t="s">
        <v>529</v>
      </c>
      <c r="CQV17" s="368" t="s">
        <v>529</v>
      </c>
      <c r="CQW17" s="368" t="s">
        <v>529</v>
      </c>
      <c r="CQX17" s="368" t="s">
        <v>529</v>
      </c>
      <c r="CQY17" s="368" t="s">
        <v>529</v>
      </c>
      <c r="CQZ17" s="368" t="s">
        <v>529</v>
      </c>
      <c r="CRA17" s="368" t="s">
        <v>529</v>
      </c>
      <c r="CRB17" s="368" t="s">
        <v>529</v>
      </c>
      <c r="CRC17" s="368" t="s">
        <v>529</v>
      </c>
      <c r="CRD17" s="368" t="s">
        <v>529</v>
      </c>
      <c r="CRE17" s="368" t="s">
        <v>529</v>
      </c>
      <c r="CRF17" s="368" t="s">
        <v>529</v>
      </c>
      <c r="CRG17" s="368" t="s">
        <v>529</v>
      </c>
      <c r="CRH17" s="368" t="s">
        <v>529</v>
      </c>
      <c r="CRI17" s="368" t="s">
        <v>529</v>
      </c>
      <c r="CRJ17" s="368" t="s">
        <v>529</v>
      </c>
      <c r="CRK17" s="368" t="s">
        <v>529</v>
      </c>
      <c r="CRL17" s="368" t="s">
        <v>529</v>
      </c>
      <c r="CRM17" s="368" t="s">
        <v>529</v>
      </c>
      <c r="CRN17" s="368" t="s">
        <v>529</v>
      </c>
      <c r="CRO17" s="368" t="s">
        <v>529</v>
      </c>
      <c r="CRP17" s="368" t="s">
        <v>529</v>
      </c>
      <c r="CRQ17" s="368" t="s">
        <v>529</v>
      </c>
      <c r="CRR17" s="368" t="s">
        <v>529</v>
      </c>
      <c r="CRS17" s="368" t="s">
        <v>529</v>
      </c>
      <c r="CRT17" s="368" t="s">
        <v>529</v>
      </c>
      <c r="CRU17" s="368" t="s">
        <v>529</v>
      </c>
      <c r="CRV17" s="368" t="s">
        <v>529</v>
      </c>
      <c r="CRW17" s="368" t="s">
        <v>529</v>
      </c>
      <c r="CRX17" s="368" t="s">
        <v>529</v>
      </c>
      <c r="CRY17" s="368" t="s">
        <v>529</v>
      </c>
      <c r="CRZ17" s="368" t="s">
        <v>529</v>
      </c>
      <c r="CSA17" s="368" t="s">
        <v>529</v>
      </c>
      <c r="CSB17" s="368" t="s">
        <v>529</v>
      </c>
      <c r="CSC17" s="368" t="s">
        <v>529</v>
      </c>
      <c r="CSD17" s="368" t="s">
        <v>529</v>
      </c>
      <c r="CSE17" s="368" t="s">
        <v>529</v>
      </c>
      <c r="CSF17" s="368" t="s">
        <v>529</v>
      </c>
      <c r="CSG17" s="368" t="s">
        <v>529</v>
      </c>
      <c r="CSH17" s="368" t="s">
        <v>529</v>
      </c>
      <c r="CSI17" s="368" t="s">
        <v>529</v>
      </c>
      <c r="CSJ17" s="368" t="s">
        <v>529</v>
      </c>
      <c r="CSK17" s="368" t="s">
        <v>529</v>
      </c>
      <c r="CSL17" s="368" t="s">
        <v>529</v>
      </c>
      <c r="CSM17" s="368" t="s">
        <v>529</v>
      </c>
      <c r="CSN17" s="368" t="s">
        <v>529</v>
      </c>
      <c r="CSO17" s="368" t="s">
        <v>529</v>
      </c>
      <c r="CSP17" s="368" t="s">
        <v>529</v>
      </c>
      <c r="CSQ17" s="368" t="s">
        <v>529</v>
      </c>
      <c r="CSR17" s="368" t="s">
        <v>529</v>
      </c>
      <c r="CSS17" s="368" t="s">
        <v>529</v>
      </c>
      <c r="CST17" s="368" t="s">
        <v>529</v>
      </c>
      <c r="CSU17" s="368" t="s">
        <v>529</v>
      </c>
      <c r="CSV17" s="368" t="s">
        <v>529</v>
      </c>
      <c r="CSW17" s="368" t="s">
        <v>529</v>
      </c>
      <c r="CSX17" s="368" t="s">
        <v>529</v>
      </c>
      <c r="CSY17" s="368" t="s">
        <v>529</v>
      </c>
      <c r="CSZ17" s="368" t="s">
        <v>529</v>
      </c>
      <c r="CTA17" s="368" t="s">
        <v>529</v>
      </c>
      <c r="CTB17" s="368" t="s">
        <v>529</v>
      </c>
      <c r="CTC17" s="368" t="s">
        <v>529</v>
      </c>
      <c r="CTD17" s="368" t="s">
        <v>529</v>
      </c>
      <c r="CTE17" s="368" t="s">
        <v>529</v>
      </c>
      <c r="CTF17" s="368" t="s">
        <v>529</v>
      </c>
      <c r="CTG17" s="368" t="s">
        <v>529</v>
      </c>
      <c r="CTH17" s="368" t="s">
        <v>529</v>
      </c>
      <c r="CTI17" s="368" t="s">
        <v>529</v>
      </c>
      <c r="CTJ17" s="368" t="s">
        <v>529</v>
      </c>
      <c r="CTK17" s="368" t="s">
        <v>529</v>
      </c>
      <c r="CTL17" s="368" t="s">
        <v>529</v>
      </c>
      <c r="CTM17" s="368" t="s">
        <v>529</v>
      </c>
      <c r="CTN17" s="368" t="s">
        <v>529</v>
      </c>
      <c r="CTO17" s="368" t="s">
        <v>529</v>
      </c>
      <c r="CTP17" s="368" t="s">
        <v>529</v>
      </c>
      <c r="CTQ17" s="368" t="s">
        <v>529</v>
      </c>
      <c r="CTR17" s="368" t="s">
        <v>529</v>
      </c>
      <c r="CTS17" s="368" t="s">
        <v>529</v>
      </c>
      <c r="CTT17" s="368" t="s">
        <v>529</v>
      </c>
      <c r="CTU17" s="368" t="s">
        <v>529</v>
      </c>
      <c r="CTV17" s="368" t="s">
        <v>529</v>
      </c>
      <c r="CTW17" s="368" t="s">
        <v>529</v>
      </c>
      <c r="CTX17" s="368" t="s">
        <v>529</v>
      </c>
      <c r="CTY17" s="368" t="s">
        <v>529</v>
      </c>
      <c r="CTZ17" s="368" t="s">
        <v>529</v>
      </c>
      <c r="CUA17" s="368" t="s">
        <v>529</v>
      </c>
      <c r="CUB17" s="368" t="s">
        <v>529</v>
      </c>
      <c r="CUC17" s="368" t="s">
        <v>529</v>
      </c>
      <c r="CUD17" s="368" t="s">
        <v>529</v>
      </c>
      <c r="CUE17" s="368" t="s">
        <v>529</v>
      </c>
      <c r="CUF17" s="368" t="s">
        <v>529</v>
      </c>
      <c r="CUG17" s="368" t="s">
        <v>529</v>
      </c>
      <c r="CUH17" s="368" t="s">
        <v>529</v>
      </c>
      <c r="CUI17" s="368" t="s">
        <v>529</v>
      </c>
      <c r="CUJ17" s="368" t="s">
        <v>529</v>
      </c>
      <c r="CUK17" s="368" t="s">
        <v>529</v>
      </c>
      <c r="CUL17" s="368" t="s">
        <v>529</v>
      </c>
      <c r="CUM17" s="368" t="s">
        <v>529</v>
      </c>
      <c r="CUN17" s="368" t="s">
        <v>529</v>
      </c>
      <c r="CUO17" s="368" t="s">
        <v>529</v>
      </c>
      <c r="CUP17" s="368" t="s">
        <v>529</v>
      </c>
      <c r="CUQ17" s="368" t="s">
        <v>529</v>
      </c>
      <c r="CUR17" s="368" t="s">
        <v>529</v>
      </c>
      <c r="CUS17" s="368" t="s">
        <v>529</v>
      </c>
      <c r="CUT17" s="368" t="s">
        <v>529</v>
      </c>
      <c r="CUU17" s="368" t="s">
        <v>529</v>
      </c>
      <c r="CUV17" s="368" t="s">
        <v>529</v>
      </c>
      <c r="CUW17" s="368" t="s">
        <v>529</v>
      </c>
      <c r="CUX17" s="368" t="s">
        <v>529</v>
      </c>
      <c r="CUY17" s="368" t="s">
        <v>529</v>
      </c>
      <c r="CUZ17" s="368" t="s">
        <v>529</v>
      </c>
      <c r="CVA17" s="368" t="s">
        <v>529</v>
      </c>
      <c r="CVB17" s="368" t="s">
        <v>529</v>
      </c>
      <c r="CVC17" s="368" t="s">
        <v>529</v>
      </c>
      <c r="CVD17" s="368" t="s">
        <v>529</v>
      </c>
      <c r="CVE17" s="368" t="s">
        <v>529</v>
      </c>
      <c r="CVF17" s="368" t="s">
        <v>529</v>
      </c>
      <c r="CVG17" s="368" t="s">
        <v>529</v>
      </c>
      <c r="CVH17" s="368" t="s">
        <v>529</v>
      </c>
      <c r="CVI17" s="368" t="s">
        <v>529</v>
      </c>
      <c r="CVJ17" s="368" t="s">
        <v>529</v>
      </c>
      <c r="CVK17" s="368" t="s">
        <v>529</v>
      </c>
      <c r="CVL17" s="368" t="s">
        <v>529</v>
      </c>
      <c r="CVM17" s="368" t="s">
        <v>529</v>
      </c>
      <c r="CVN17" s="368" t="s">
        <v>529</v>
      </c>
      <c r="CVO17" s="368" t="s">
        <v>529</v>
      </c>
      <c r="CVP17" s="368" t="s">
        <v>529</v>
      </c>
      <c r="CVQ17" s="368" t="s">
        <v>529</v>
      </c>
      <c r="CVR17" s="368" t="s">
        <v>529</v>
      </c>
      <c r="CVS17" s="368" t="s">
        <v>529</v>
      </c>
      <c r="CVT17" s="368" t="s">
        <v>529</v>
      </c>
      <c r="CVU17" s="368" t="s">
        <v>529</v>
      </c>
      <c r="CVV17" s="368" t="s">
        <v>529</v>
      </c>
      <c r="CVW17" s="368" t="s">
        <v>529</v>
      </c>
      <c r="CVX17" s="368" t="s">
        <v>529</v>
      </c>
      <c r="CVY17" s="368" t="s">
        <v>529</v>
      </c>
      <c r="CVZ17" s="368" t="s">
        <v>529</v>
      </c>
      <c r="CWA17" s="368" t="s">
        <v>529</v>
      </c>
      <c r="CWB17" s="368" t="s">
        <v>529</v>
      </c>
      <c r="CWC17" s="368" t="s">
        <v>529</v>
      </c>
      <c r="CWD17" s="368" t="s">
        <v>529</v>
      </c>
      <c r="CWE17" s="368" t="s">
        <v>529</v>
      </c>
      <c r="CWF17" s="368" t="s">
        <v>529</v>
      </c>
      <c r="CWG17" s="368" t="s">
        <v>529</v>
      </c>
      <c r="CWH17" s="368" t="s">
        <v>529</v>
      </c>
      <c r="CWI17" s="368" t="s">
        <v>529</v>
      </c>
      <c r="CWJ17" s="368" t="s">
        <v>529</v>
      </c>
      <c r="CWK17" s="368" t="s">
        <v>529</v>
      </c>
      <c r="CWL17" s="368" t="s">
        <v>529</v>
      </c>
      <c r="CWM17" s="368" t="s">
        <v>529</v>
      </c>
      <c r="CWN17" s="368" t="s">
        <v>529</v>
      </c>
      <c r="CWO17" s="368" t="s">
        <v>529</v>
      </c>
      <c r="CWP17" s="368" t="s">
        <v>529</v>
      </c>
      <c r="CWQ17" s="368" t="s">
        <v>529</v>
      </c>
      <c r="CWR17" s="368" t="s">
        <v>529</v>
      </c>
      <c r="CWS17" s="368" t="s">
        <v>529</v>
      </c>
      <c r="CWT17" s="368" t="s">
        <v>529</v>
      </c>
      <c r="CWU17" s="368" t="s">
        <v>529</v>
      </c>
      <c r="CWV17" s="368" t="s">
        <v>529</v>
      </c>
      <c r="CWW17" s="368" t="s">
        <v>529</v>
      </c>
      <c r="CWX17" s="368" t="s">
        <v>529</v>
      </c>
      <c r="CWY17" s="368" t="s">
        <v>529</v>
      </c>
      <c r="CWZ17" s="368" t="s">
        <v>529</v>
      </c>
      <c r="CXA17" s="368" t="s">
        <v>529</v>
      </c>
      <c r="CXB17" s="368" t="s">
        <v>529</v>
      </c>
      <c r="CXC17" s="368" t="s">
        <v>529</v>
      </c>
      <c r="CXD17" s="368" t="s">
        <v>529</v>
      </c>
      <c r="CXE17" s="368" t="s">
        <v>529</v>
      </c>
      <c r="CXF17" s="368" t="s">
        <v>529</v>
      </c>
      <c r="CXG17" s="368" t="s">
        <v>529</v>
      </c>
      <c r="CXH17" s="368" t="s">
        <v>529</v>
      </c>
      <c r="CXI17" s="368" t="s">
        <v>529</v>
      </c>
      <c r="CXJ17" s="368" t="s">
        <v>529</v>
      </c>
      <c r="CXK17" s="368" t="s">
        <v>529</v>
      </c>
      <c r="CXL17" s="368" t="s">
        <v>529</v>
      </c>
      <c r="CXM17" s="368" t="s">
        <v>529</v>
      </c>
      <c r="CXN17" s="368" t="s">
        <v>529</v>
      </c>
      <c r="CXO17" s="368" t="s">
        <v>529</v>
      </c>
      <c r="CXP17" s="368" t="s">
        <v>529</v>
      </c>
      <c r="CXQ17" s="368" t="s">
        <v>529</v>
      </c>
      <c r="CXR17" s="368" t="s">
        <v>529</v>
      </c>
      <c r="CXS17" s="368" t="s">
        <v>529</v>
      </c>
      <c r="CXT17" s="368" t="s">
        <v>529</v>
      </c>
      <c r="CXU17" s="368" t="s">
        <v>529</v>
      </c>
      <c r="CXV17" s="368" t="s">
        <v>529</v>
      </c>
      <c r="CXW17" s="368" t="s">
        <v>529</v>
      </c>
      <c r="CXX17" s="368" t="s">
        <v>529</v>
      </c>
      <c r="CXY17" s="368" t="s">
        <v>529</v>
      </c>
      <c r="CXZ17" s="368" t="s">
        <v>529</v>
      </c>
      <c r="CYA17" s="368" t="s">
        <v>529</v>
      </c>
      <c r="CYB17" s="368" t="s">
        <v>529</v>
      </c>
      <c r="CYC17" s="368" t="s">
        <v>529</v>
      </c>
      <c r="CYD17" s="368" t="s">
        <v>529</v>
      </c>
      <c r="CYE17" s="368" t="s">
        <v>529</v>
      </c>
      <c r="CYF17" s="368" t="s">
        <v>529</v>
      </c>
      <c r="CYG17" s="368" t="s">
        <v>529</v>
      </c>
      <c r="CYH17" s="368" t="s">
        <v>529</v>
      </c>
      <c r="CYI17" s="368" t="s">
        <v>529</v>
      </c>
      <c r="CYJ17" s="368" t="s">
        <v>529</v>
      </c>
      <c r="CYK17" s="368" t="s">
        <v>529</v>
      </c>
      <c r="CYL17" s="368" t="s">
        <v>529</v>
      </c>
      <c r="CYM17" s="368" t="s">
        <v>529</v>
      </c>
      <c r="CYN17" s="368" t="s">
        <v>529</v>
      </c>
      <c r="CYO17" s="368" t="s">
        <v>529</v>
      </c>
      <c r="CYP17" s="368" t="s">
        <v>529</v>
      </c>
      <c r="CYQ17" s="368" t="s">
        <v>529</v>
      </c>
      <c r="CYR17" s="368" t="s">
        <v>529</v>
      </c>
      <c r="CYS17" s="368" t="s">
        <v>529</v>
      </c>
      <c r="CYT17" s="368" t="s">
        <v>529</v>
      </c>
      <c r="CYU17" s="368" t="s">
        <v>529</v>
      </c>
      <c r="CYV17" s="368" t="s">
        <v>529</v>
      </c>
      <c r="CYW17" s="368" t="s">
        <v>529</v>
      </c>
      <c r="CYX17" s="368" t="s">
        <v>529</v>
      </c>
      <c r="CYY17" s="368" t="s">
        <v>529</v>
      </c>
      <c r="CYZ17" s="368" t="s">
        <v>529</v>
      </c>
      <c r="CZA17" s="368" t="s">
        <v>529</v>
      </c>
      <c r="CZB17" s="368" t="s">
        <v>529</v>
      </c>
      <c r="CZC17" s="368" t="s">
        <v>529</v>
      </c>
      <c r="CZD17" s="368" t="s">
        <v>529</v>
      </c>
      <c r="CZE17" s="368" t="s">
        <v>529</v>
      </c>
      <c r="CZF17" s="368" t="s">
        <v>529</v>
      </c>
      <c r="CZG17" s="368" t="s">
        <v>529</v>
      </c>
      <c r="CZH17" s="368" t="s">
        <v>529</v>
      </c>
      <c r="CZI17" s="368" t="s">
        <v>529</v>
      </c>
      <c r="CZJ17" s="368" t="s">
        <v>529</v>
      </c>
      <c r="CZK17" s="368" t="s">
        <v>529</v>
      </c>
      <c r="CZL17" s="368" t="s">
        <v>529</v>
      </c>
      <c r="CZM17" s="368" t="s">
        <v>529</v>
      </c>
      <c r="CZN17" s="368" t="s">
        <v>529</v>
      </c>
      <c r="CZO17" s="368" t="s">
        <v>529</v>
      </c>
      <c r="CZP17" s="368" t="s">
        <v>529</v>
      </c>
      <c r="CZQ17" s="368" t="s">
        <v>529</v>
      </c>
      <c r="CZR17" s="368" t="s">
        <v>529</v>
      </c>
      <c r="CZS17" s="368" t="s">
        <v>529</v>
      </c>
      <c r="CZT17" s="368" t="s">
        <v>529</v>
      </c>
      <c r="CZU17" s="368" t="s">
        <v>529</v>
      </c>
      <c r="CZV17" s="368" t="s">
        <v>529</v>
      </c>
      <c r="CZW17" s="368" t="s">
        <v>529</v>
      </c>
      <c r="CZX17" s="368" t="s">
        <v>529</v>
      </c>
      <c r="CZY17" s="368" t="s">
        <v>529</v>
      </c>
      <c r="CZZ17" s="368" t="s">
        <v>529</v>
      </c>
      <c r="DAA17" s="368" t="s">
        <v>529</v>
      </c>
      <c r="DAB17" s="368" t="s">
        <v>529</v>
      </c>
      <c r="DAC17" s="368" t="s">
        <v>529</v>
      </c>
      <c r="DAD17" s="368" t="s">
        <v>529</v>
      </c>
      <c r="DAE17" s="368" t="s">
        <v>529</v>
      </c>
      <c r="DAF17" s="368" t="s">
        <v>529</v>
      </c>
      <c r="DAG17" s="368" t="s">
        <v>529</v>
      </c>
      <c r="DAH17" s="368" t="s">
        <v>529</v>
      </c>
      <c r="DAI17" s="368" t="s">
        <v>529</v>
      </c>
      <c r="DAJ17" s="368" t="s">
        <v>529</v>
      </c>
      <c r="DAK17" s="368" t="s">
        <v>529</v>
      </c>
      <c r="DAL17" s="368" t="s">
        <v>529</v>
      </c>
      <c r="DAM17" s="368" t="s">
        <v>529</v>
      </c>
      <c r="DAN17" s="368" t="s">
        <v>529</v>
      </c>
      <c r="DAO17" s="368" t="s">
        <v>529</v>
      </c>
      <c r="DAP17" s="368" t="s">
        <v>529</v>
      </c>
      <c r="DAQ17" s="368" t="s">
        <v>529</v>
      </c>
      <c r="DAR17" s="368" t="s">
        <v>529</v>
      </c>
      <c r="DAS17" s="368" t="s">
        <v>529</v>
      </c>
      <c r="DAT17" s="368" t="s">
        <v>529</v>
      </c>
      <c r="DAU17" s="368" t="s">
        <v>529</v>
      </c>
      <c r="DAV17" s="368" t="s">
        <v>529</v>
      </c>
      <c r="DAW17" s="368" t="s">
        <v>529</v>
      </c>
      <c r="DAX17" s="368" t="s">
        <v>529</v>
      </c>
      <c r="DAY17" s="368" t="s">
        <v>529</v>
      </c>
      <c r="DAZ17" s="368" t="s">
        <v>529</v>
      </c>
      <c r="DBA17" s="368" t="s">
        <v>529</v>
      </c>
      <c r="DBB17" s="368" t="s">
        <v>529</v>
      </c>
      <c r="DBC17" s="368" t="s">
        <v>529</v>
      </c>
      <c r="DBD17" s="368" t="s">
        <v>529</v>
      </c>
      <c r="DBE17" s="368" t="s">
        <v>529</v>
      </c>
      <c r="DBF17" s="368" t="s">
        <v>529</v>
      </c>
      <c r="DBG17" s="368" t="s">
        <v>529</v>
      </c>
      <c r="DBH17" s="368" t="s">
        <v>529</v>
      </c>
      <c r="DBI17" s="368" t="s">
        <v>529</v>
      </c>
      <c r="DBJ17" s="368" t="s">
        <v>529</v>
      </c>
      <c r="DBK17" s="368" t="s">
        <v>529</v>
      </c>
      <c r="DBL17" s="368" t="s">
        <v>529</v>
      </c>
      <c r="DBM17" s="368" t="s">
        <v>529</v>
      </c>
      <c r="DBN17" s="368" t="s">
        <v>529</v>
      </c>
      <c r="DBO17" s="368" t="s">
        <v>529</v>
      </c>
      <c r="DBP17" s="368" t="s">
        <v>529</v>
      </c>
      <c r="DBQ17" s="368" t="s">
        <v>529</v>
      </c>
      <c r="DBR17" s="368" t="s">
        <v>529</v>
      </c>
      <c r="DBS17" s="368" t="s">
        <v>529</v>
      </c>
      <c r="DBT17" s="368" t="s">
        <v>529</v>
      </c>
      <c r="DBU17" s="368" t="s">
        <v>529</v>
      </c>
      <c r="DBV17" s="368" t="s">
        <v>529</v>
      </c>
      <c r="DBW17" s="368" t="s">
        <v>529</v>
      </c>
      <c r="DBX17" s="368" t="s">
        <v>529</v>
      </c>
      <c r="DBY17" s="368" t="s">
        <v>529</v>
      </c>
      <c r="DBZ17" s="368" t="s">
        <v>529</v>
      </c>
      <c r="DCA17" s="368" t="s">
        <v>529</v>
      </c>
      <c r="DCB17" s="368" t="s">
        <v>529</v>
      </c>
      <c r="DCC17" s="368" t="s">
        <v>529</v>
      </c>
      <c r="DCD17" s="368" t="s">
        <v>529</v>
      </c>
      <c r="DCE17" s="368" t="s">
        <v>529</v>
      </c>
      <c r="DCF17" s="368" t="s">
        <v>529</v>
      </c>
      <c r="DCG17" s="368" t="s">
        <v>529</v>
      </c>
      <c r="DCH17" s="368" t="s">
        <v>529</v>
      </c>
      <c r="DCI17" s="368" t="s">
        <v>529</v>
      </c>
      <c r="DCJ17" s="368" t="s">
        <v>529</v>
      </c>
      <c r="DCK17" s="368" t="s">
        <v>529</v>
      </c>
      <c r="DCL17" s="368" t="s">
        <v>529</v>
      </c>
      <c r="DCM17" s="368" t="s">
        <v>529</v>
      </c>
      <c r="DCN17" s="368" t="s">
        <v>529</v>
      </c>
      <c r="DCO17" s="368" t="s">
        <v>529</v>
      </c>
      <c r="DCP17" s="368" t="s">
        <v>529</v>
      </c>
      <c r="DCQ17" s="368" t="s">
        <v>529</v>
      </c>
      <c r="DCR17" s="368" t="s">
        <v>529</v>
      </c>
      <c r="DCS17" s="368" t="s">
        <v>529</v>
      </c>
      <c r="DCT17" s="368" t="s">
        <v>529</v>
      </c>
      <c r="DCU17" s="368" t="s">
        <v>529</v>
      </c>
      <c r="DCV17" s="368" t="s">
        <v>529</v>
      </c>
      <c r="DCW17" s="368" t="s">
        <v>529</v>
      </c>
      <c r="DCX17" s="368" t="s">
        <v>529</v>
      </c>
      <c r="DCY17" s="368" t="s">
        <v>529</v>
      </c>
      <c r="DCZ17" s="368" t="s">
        <v>529</v>
      </c>
      <c r="DDA17" s="368" t="s">
        <v>529</v>
      </c>
      <c r="DDB17" s="368" t="s">
        <v>529</v>
      </c>
      <c r="DDC17" s="368" t="s">
        <v>529</v>
      </c>
      <c r="DDD17" s="368" t="s">
        <v>529</v>
      </c>
      <c r="DDE17" s="368" t="s">
        <v>529</v>
      </c>
      <c r="DDF17" s="368" t="s">
        <v>529</v>
      </c>
      <c r="DDG17" s="368" t="s">
        <v>529</v>
      </c>
      <c r="DDH17" s="368" t="s">
        <v>529</v>
      </c>
      <c r="DDI17" s="368" t="s">
        <v>529</v>
      </c>
      <c r="DDJ17" s="368" t="s">
        <v>529</v>
      </c>
      <c r="DDK17" s="368" t="s">
        <v>529</v>
      </c>
      <c r="DDL17" s="368" t="s">
        <v>529</v>
      </c>
      <c r="DDM17" s="368" t="s">
        <v>529</v>
      </c>
      <c r="DDN17" s="368" t="s">
        <v>529</v>
      </c>
      <c r="DDO17" s="368" t="s">
        <v>529</v>
      </c>
      <c r="DDP17" s="368" t="s">
        <v>529</v>
      </c>
      <c r="DDQ17" s="368" t="s">
        <v>529</v>
      </c>
      <c r="DDR17" s="368" t="s">
        <v>529</v>
      </c>
      <c r="DDS17" s="368" t="s">
        <v>529</v>
      </c>
      <c r="DDT17" s="368" t="s">
        <v>529</v>
      </c>
      <c r="DDU17" s="368" t="s">
        <v>529</v>
      </c>
      <c r="DDV17" s="368" t="s">
        <v>529</v>
      </c>
      <c r="DDW17" s="368" t="s">
        <v>529</v>
      </c>
      <c r="DDX17" s="368" t="s">
        <v>529</v>
      </c>
      <c r="DDY17" s="368" t="s">
        <v>529</v>
      </c>
      <c r="DDZ17" s="368" t="s">
        <v>529</v>
      </c>
      <c r="DEA17" s="368" t="s">
        <v>529</v>
      </c>
      <c r="DEB17" s="368" t="s">
        <v>529</v>
      </c>
      <c r="DEC17" s="368" t="s">
        <v>529</v>
      </c>
      <c r="DED17" s="368" t="s">
        <v>529</v>
      </c>
      <c r="DEE17" s="368" t="s">
        <v>529</v>
      </c>
      <c r="DEF17" s="368" t="s">
        <v>529</v>
      </c>
      <c r="DEG17" s="368" t="s">
        <v>529</v>
      </c>
      <c r="DEH17" s="368" t="s">
        <v>529</v>
      </c>
      <c r="DEI17" s="368" t="s">
        <v>529</v>
      </c>
      <c r="DEJ17" s="368" t="s">
        <v>529</v>
      </c>
      <c r="DEK17" s="368" t="s">
        <v>529</v>
      </c>
      <c r="DEL17" s="368" t="s">
        <v>529</v>
      </c>
      <c r="DEM17" s="368" t="s">
        <v>529</v>
      </c>
      <c r="DEN17" s="368" t="s">
        <v>529</v>
      </c>
      <c r="DEO17" s="368" t="s">
        <v>529</v>
      </c>
      <c r="DEP17" s="368" t="s">
        <v>529</v>
      </c>
      <c r="DEQ17" s="368" t="s">
        <v>529</v>
      </c>
      <c r="DER17" s="368" t="s">
        <v>529</v>
      </c>
      <c r="DES17" s="368" t="s">
        <v>529</v>
      </c>
      <c r="DET17" s="368" t="s">
        <v>529</v>
      </c>
      <c r="DEU17" s="368" t="s">
        <v>529</v>
      </c>
      <c r="DEV17" s="368" t="s">
        <v>529</v>
      </c>
      <c r="DEW17" s="368" t="s">
        <v>529</v>
      </c>
      <c r="DEX17" s="368" t="s">
        <v>529</v>
      </c>
      <c r="DEY17" s="368" t="s">
        <v>529</v>
      </c>
      <c r="DEZ17" s="368" t="s">
        <v>529</v>
      </c>
      <c r="DFA17" s="368" t="s">
        <v>529</v>
      </c>
      <c r="DFB17" s="368" t="s">
        <v>529</v>
      </c>
      <c r="DFC17" s="368" t="s">
        <v>529</v>
      </c>
      <c r="DFD17" s="368" t="s">
        <v>529</v>
      </c>
      <c r="DFE17" s="368" t="s">
        <v>529</v>
      </c>
      <c r="DFF17" s="368" t="s">
        <v>529</v>
      </c>
      <c r="DFG17" s="368" t="s">
        <v>529</v>
      </c>
      <c r="DFH17" s="368" t="s">
        <v>529</v>
      </c>
      <c r="DFI17" s="368" t="s">
        <v>529</v>
      </c>
      <c r="DFJ17" s="368" t="s">
        <v>529</v>
      </c>
      <c r="DFK17" s="368" t="s">
        <v>529</v>
      </c>
      <c r="DFL17" s="368" t="s">
        <v>529</v>
      </c>
      <c r="DFM17" s="368" t="s">
        <v>529</v>
      </c>
      <c r="DFN17" s="368" t="s">
        <v>529</v>
      </c>
      <c r="DFO17" s="368" t="s">
        <v>529</v>
      </c>
      <c r="DFP17" s="368" t="s">
        <v>529</v>
      </c>
      <c r="DFQ17" s="368" t="s">
        <v>529</v>
      </c>
      <c r="DFR17" s="368" t="s">
        <v>529</v>
      </c>
      <c r="DFS17" s="368" t="s">
        <v>529</v>
      </c>
      <c r="DFT17" s="368" t="s">
        <v>529</v>
      </c>
      <c r="DFU17" s="368" t="s">
        <v>529</v>
      </c>
      <c r="DFV17" s="368" t="s">
        <v>529</v>
      </c>
      <c r="DFW17" s="368" t="s">
        <v>529</v>
      </c>
      <c r="DFX17" s="368" t="s">
        <v>529</v>
      </c>
      <c r="DFY17" s="368" t="s">
        <v>529</v>
      </c>
      <c r="DFZ17" s="368" t="s">
        <v>529</v>
      </c>
      <c r="DGA17" s="368" t="s">
        <v>529</v>
      </c>
      <c r="DGB17" s="368" t="s">
        <v>529</v>
      </c>
      <c r="DGC17" s="368" t="s">
        <v>529</v>
      </c>
      <c r="DGD17" s="368" t="s">
        <v>529</v>
      </c>
      <c r="DGE17" s="368" t="s">
        <v>529</v>
      </c>
      <c r="DGF17" s="368" t="s">
        <v>529</v>
      </c>
      <c r="DGG17" s="368" t="s">
        <v>529</v>
      </c>
      <c r="DGH17" s="368" t="s">
        <v>529</v>
      </c>
      <c r="DGI17" s="368" t="s">
        <v>529</v>
      </c>
      <c r="DGJ17" s="368" t="s">
        <v>529</v>
      </c>
      <c r="DGK17" s="368" t="s">
        <v>529</v>
      </c>
      <c r="DGL17" s="368" t="s">
        <v>529</v>
      </c>
      <c r="DGM17" s="368" t="s">
        <v>529</v>
      </c>
      <c r="DGN17" s="368" t="s">
        <v>529</v>
      </c>
      <c r="DGO17" s="368" t="s">
        <v>529</v>
      </c>
      <c r="DGP17" s="368" t="s">
        <v>529</v>
      </c>
      <c r="DGQ17" s="368" t="s">
        <v>529</v>
      </c>
      <c r="DGR17" s="368" t="s">
        <v>529</v>
      </c>
      <c r="DGS17" s="368" t="s">
        <v>529</v>
      </c>
      <c r="DGT17" s="368" t="s">
        <v>529</v>
      </c>
      <c r="DGU17" s="368" t="s">
        <v>529</v>
      </c>
      <c r="DGV17" s="368" t="s">
        <v>529</v>
      </c>
      <c r="DGW17" s="368" t="s">
        <v>529</v>
      </c>
      <c r="DGX17" s="368" t="s">
        <v>529</v>
      </c>
      <c r="DGY17" s="368" t="s">
        <v>529</v>
      </c>
      <c r="DGZ17" s="368" t="s">
        <v>529</v>
      </c>
      <c r="DHA17" s="368" t="s">
        <v>529</v>
      </c>
      <c r="DHB17" s="368" t="s">
        <v>529</v>
      </c>
      <c r="DHC17" s="368" t="s">
        <v>529</v>
      </c>
      <c r="DHD17" s="368" t="s">
        <v>529</v>
      </c>
      <c r="DHE17" s="368" t="s">
        <v>529</v>
      </c>
      <c r="DHF17" s="368" t="s">
        <v>529</v>
      </c>
      <c r="DHG17" s="368" t="s">
        <v>529</v>
      </c>
      <c r="DHH17" s="368" t="s">
        <v>529</v>
      </c>
      <c r="DHI17" s="368" t="s">
        <v>529</v>
      </c>
      <c r="DHJ17" s="368" t="s">
        <v>529</v>
      </c>
      <c r="DHK17" s="368" t="s">
        <v>529</v>
      </c>
      <c r="DHL17" s="368" t="s">
        <v>529</v>
      </c>
      <c r="DHM17" s="368" t="s">
        <v>529</v>
      </c>
      <c r="DHN17" s="368" t="s">
        <v>529</v>
      </c>
      <c r="DHO17" s="368" t="s">
        <v>529</v>
      </c>
      <c r="DHP17" s="368" t="s">
        <v>529</v>
      </c>
      <c r="DHQ17" s="368" t="s">
        <v>529</v>
      </c>
      <c r="DHR17" s="368" t="s">
        <v>529</v>
      </c>
      <c r="DHS17" s="368" t="s">
        <v>529</v>
      </c>
      <c r="DHT17" s="368" t="s">
        <v>529</v>
      </c>
      <c r="DHU17" s="368" t="s">
        <v>529</v>
      </c>
      <c r="DHV17" s="368" t="s">
        <v>529</v>
      </c>
      <c r="DHW17" s="368" t="s">
        <v>529</v>
      </c>
      <c r="DHX17" s="368" t="s">
        <v>529</v>
      </c>
      <c r="DHY17" s="368" t="s">
        <v>529</v>
      </c>
      <c r="DHZ17" s="368" t="s">
        <v>529</v>
      </c>
      <c r="DIA17" s="368" t="s">
        <v>529</v>
      </c>
      <c r="DIB17" s="368" t="s">
        <v>529</v>
      </c>
      <c r="DIC17" s="368" t="s">
        <v>529</v>
      </c>
      <c r="DID17" s="368" t="s">
        <v>529</v>
      </c>
      <c r="DIE17" s="368" t="s">
        <v>529</v>
      </c>
      <c r="DIF17" s="368" t="s">
        <v>529</v>
      </c>
      <c r="DIG17" s="368" t="s">
        <v>529</v>
      </c>
      <c r="DIH17" s="368" t="s">
        <v>529</v>
      </c>
      <c r="DII17" s="368" t="s">
        <v>529</v>
      </c>
      <c r="DIJ17" s="368" t="s">
        <v>529</v>
      </c>
      <c r="DIK17" s="368" t="s">
        <v>529</v>
      </c>
      <c r="DIL17" s="368" t="s">
        <v>529</v>
      </c>
      <c r="DIM17" s="368" t="s">
        <v>529</v>
      </c>
      <c r="DIN17" s="368" t="s">
        <v>529</v>
      </c>
      <c r="DIO17" s="368" t="s">
        <v>529</v>
      </c>
      <c r="DIP17" s="368" t="s">
        <v>529</v>
      </c>
      <c r="DIQ17" s="368" t="s">
        <v>529</v>
      </c>
      <c r="DIR17" s="368" t="s">
        <v>529</v>
      </c>
      <c r="DIS17" s="368" t="s">
        <v>529</v>
      </c>
      <c r="DIT17" s="368" t="s">
        <v>529</v>
      </c>
      <c r="DIU17" s="368" t="s">
        <v>529</v>
      </c>
      <c r="DIV17" s="368" t="s">
        <v>529</v>
      </c>
      <c r="DIW17" s="368" t="s">
        <v>529</v>
      </c>
      <c r="DIX17" s="368" t="s">
        <v>529</v>
      </c>
      <c r="DIY17" s="368" t="s">
        <v>529</v>
      </c>
      <c r="DIZ17" s="368" t="s">
        <v>529</v>
      </c>
      <c r="DJA17" s="368" t="s">
        <v>529</v>
      </c>
      <c r="DJB17" s="368" t="s">
        <v>529</v>
      </c>
      <c r="DJC17" s="368" t="s">
        <v>529</v>
      </c>
      <c r="DJD17" s="368" t="s">
        <v>529</v>
      </c>
      <c r="DJE17" s="368" t="s">
        <v>529</v>
      </c>
      <c r="DJF17" s="368" t="s">
        <v>529</v>
      </c>
      <c r="DJG17" s="368" t="s">
        <v>529</v>
      </c>
      <c r="DJH17" s="368" t="s">
        <v>529</v>
      </c>
      <c r="DJI17" s="368" t="s">
        <v>529</v>
      </c>
      <c r="DJJ17" s="368" t="s">
        <v>529</v>
      </c>
      <c r="DJK17" s="368" t="s">
        <v>529</v>
      </c>
      <c r="DJL17" s="368" t="s">
        <v>529</v>
      </c>
      <c r="DJM17" s="368" t="s">
        <v>529</v>
      </c>
      <c r="DJN17" s="368" t="s">
        <v>529</v>
      </c>
      <c r="DJO17" s="368" t="s">
        <v>529</v>
      </c>
      <c r="DJP17" s="368" t="s">
        <v>529</v>
      </c>
      <c r="DJQ17" s="368" t="s">
        <v>529</v>
      </c>
      <c r="DJR17" s="368" t="s">
        <v>529</v>
      </c>
      <c r="DJS17" s="368" t="s">
        <v>529</v>
      </c>
      <c r="DJT17" s="368" t="s">
        <v>529</v>
      </c>
      <c r="DJU17" s="368" t="s">
        <v>529</v>
      </c>
      <c r="DJV17" s="368" t="s">
        <v>529</v>
      </c>
      <c r="DJW17" s="368" t="s">
        <v>529</v>
      </c>
      <c r="DJX17" s="368" t="s">
        <v>529</v>
      </c>
      <c r="DJY17" s="368" t="s">
        <v>529</v>
      </c>
      <c r="DJZ17" s="368" t="s">
        <v>529</v>
      </c>
      <c r="DKA17" s="368" t="s">
        <v>529</v>
      </c>
      <c r="DKB17" s="368" t="s">
        <v>529</v>
      </c>
      <c r="DKC17" s="368" t="s">
        <v>529</v>
      </c>
      <c r="DKD17" s="368" t="s">
        <v>529</v>
      </c>
      <c r="DKE17" s="368" t="s">
        <v>529</v>
      </c>
      <c r="DKF17" s="368" t="s">
        <v>529</v>
      </c>
      <c r="DKG17" s="368" t="s">
        <v>529</v>
      </c>
      <c r="DKH17" s="368" t="s">
        <v>529</v>
      </c>
      <c r="DKI17" s="368" t="s">
        <v>529</v>
      </c>
      <c r="DKJ17" s="368" t="s">
        <v>529</v>
      </c>
      <c r="DKK17" s="368" t="s">
        <v>529</v>
      </c>
      <c r="DKL17" s="368" t="s">
        <v>529</v>
      </c>
      <c r="DKM17" s="368" t="s">
        <v>529</v>
      </c>
      <c r="DKN17" s="368" t="s">
        <v>529</v>
      </c>
      <c r="DKO17" s="368" t="s">
        <v>529</v>
      </c>
      <c r="DKP17" s="368" t="s">
        <v>529</v>
      </c>
      <c r="DKQ17" s="368" t="s">
        <v>529</v>
      </c>
      <c r="DKR17" s="368" t="s">
        <v>529</v>
      </c>
      <c r="DKS17" s="368" t="s">
        <v>529</v>
      </c>
      <c r="DKT17" s="368" t="s">
        <v>529</v>
      </c>
      <c r="DKU17" s="368" t="s">
        <v>529</v>
      </c>
      <c r="DKV17" s="368" t="s">
        <v>529</v>
      </c>
      <c r="DKW17" s="368" t="s">
        <v>529</v>
      </c>
      <c r="DKX17" s="368" t="s">
        <v>529</v>
      </c>
      <c r="DKY17" s="368" t="s">
        <v>529</v>
      </c>
      <c r="DKZ17" s="368" t="s">
        <v>529</v>
      </c>
      <c r="DLA17" s="368" t="s">
        <v>529</v>
      </c>
      <c r="DLB17" s="368" t="s">
        <v>529</v>
      </c>
      <c r="DLC17" s="368" t="s">
        <v>529</v>
      </c>
      <c r="DLD17" s="368" t="s">
        <v>529</v>
      </c>
      <c r="DLE17" s="368" t="s">
        <v>529</v>
      </c>
      <c r="DLF17" s="368" t="s">
        <v>529</v>
      </c>
      <c r="DLG17" s="368" t="s">
        <v>529</v>
      </c>
      <c r="DLH17" s="368" t="s">
        <v>529</v>
      </c>
      <c r="DLI17" s="368" t="s">
        <v>529</v>
      </c>
      <c r="DLJ17" s="368" t="s">
        <v>529</v>
      </c>
      <c r="DLK17" s="368" t="s">
        <v>529</v>
      </c>
      <c r="DLL17" s="368" t="s">
        <v>529</v>
      </c>
      <c r="DLM17" s="368" t="s">
        <v>529</v>
      </c>
      <c r="DLN17" s="368" t="s">
        <v>529</v>
      </c>
      <c r="DLO17" s="368" t="s">
        <v>529</v>
      </c>
      <c r="DLP17" s="368" t="s">
        <v>529</v>
      </c>
      <c r="DLQ17" s="368" t="s">
        <v>529</v>
      </c>
      <c r="DLR17" s="368" t="s">
        <v>529</v>
      </c>
      <c r="DLS17" s="368" t="s">
        <v>529</v>
      </c>
      <c r="DLT17" s="368" t="s">
        <v>529</v>
      </c>
      <c r="DLU17" s="368" t="s">
        <v>529</v>
      </c>
      <c r="DLV17" s="368" t="s">
        <v>529</v>
      </c>
      <c r="DLW17" s="368" t="s">
        <v>529</v>
      </c>
      <c r="DLX17" s="368" t="s">
        <v>529</v>
      </c>
      <c r="DLY17" s="368" t="s">
        <v>529</v>
      </c>
      <c r="DLZ17" s="368" t="s">
        <v>529</v>
      </c>
      <c r="DMA17" s="368" t="s">
        <v>529</v>
      </c>
      <c r="DMB17" s="368" t="s">
        <v>529</v>
      </c>
      <c r="DMC17" s="368" t="s">
        <v>529</v>
      </c>
      <c r="DMD17" s="368" t="s">
        <v>529</v>
      </c>
      <c r="DME17" s="368" t="s">
        <v>529</v>
      </c>
      <c r="DMF17" s="368" t="s">
        <v>529</v>
      </c>
      <c r="DMG17" s="368" t="s">
        <v>529</v>
      </c>
      <c r="DMH17" s="368" t="s">
        <v>529</v>
      </c>
      <c r="DMI17" s="368" t="s">
        <v>529</v>
      </c>
      <c r="DMJ17" s="368" t="s">
        <v>529</v>
      </c>
      <c r="DMK17" s="368" t="s">
        <v>529</v>
      </c>
      <c r="DML17" s="368" t="s">
        <v>529</v>
      </c>
      <c r="DMM17" s="368" t="s">
        <v>529</v>
      </c>
      <c r="DMN17" s="368" t="s">
        <v>529</v>
      </c>
      <c r="DMO17" s="368" t="s">
        <v>529</v>
      </c>
      <c r="DMP17" s="368" t="s">
        <v>529</v>
      </c>
      <c r="DMQ17" s="368" t="s">
        <v>529</v>
      </c>
      <c r="DMR17" s="368" t="s">
        <v>529</v>
      </c>
      <c r="DMS17" s="368" t="s">
        <v>529</v>
      </c>
      <c r="DMT17" s="368" t="s">
        <v>529</v>
      </c>
      <c r="DMU17" s="368" t="s">
        <v>529</v>
      </c>
      <c r="DMV17" s="368" t="s">
        <v>529</v>
      </c>
      <c r="DMW17" s="368" t="s">
        <v>529</v>
      </c>
      <c r="DMX17" s="368" t="s">
        <v>529</v>
      </c>
      <c r="DMY17" s="368" t="s">
        <v>529</v>
      </c>
      <c r="DMZ17" s="368" t="s">
        <v>529</v>
      </c>
      <c r="DNA17" s="368" t="s">
        <v>529</v>
      </c>
      <c r="DNB17" s="368" t="s">
        <v>529</v>
      </c>
      <c r="DNC17" s="368" t="s">
        <v>529</v>
      </c>
      <c r="DND17" s="368" t="s">
        <v>529</v>
      </c>
      <c r="DNE17" s="368" t="s">
        <v>529</v>
      </c>
      <c r="DNF17" s="368" t="s">
        <v>529</v>
      </c>
      <c r="DNG17" s="368" t="s">
        <v>529</v>
      </c>
      <c r="DNH17" s="368" t="s">
        <v>529</v>
      </c>
      <c r="DNI17" s="368" t="s">
        <v>529</v>
      </c>
      <c r="DNJ17" s="368" t="s">
        <v>529</v>
      </c>
      <c r="DNK17" s="368" t="s">
        <v>529</v>
      </c>
      <c r="DNL17" s="368" t="s">
        <v>529</v>
      </c>
      <c r="DNM17" s="368" t="s">
        <v>529</v>
      </c>
      <c r="DNN17" s="368" t="s">
        <v>529</v>
      </c>
      <c r="DNO17" s="368" t="s">
        <v>529</v>
      </c>
      <c r="DNP17" s="368" t="s">
        <v>529</v>
      </c>
      <c r="DNQ17" s="368" t="s">
        <v>529</v>
      </c>
      <c r="DNR17" s="368" t="s">
        <v>529</v>
      </c>
      <c r="DNS17" s="368" t="s">
        <v>529</v>
      </c>
      <c r="DNT17" s="368" t="s">
        <v>529</v>
      </c>
      <c r="DNU17" s="368" t="s">
        <v>529</v>
      </c>
      <c r="DNV17" s="368" t="s">
        <v>529</v>
      </c>
      <c r="DNW17" s="368" t="s">
        <v>529</v>
      </c>
      <c r="DNX17" s="368" t="s">
        <v>529</v>
      </c>
      <c r="DNY17" s="368" t="s">
        <v>529</v>
      </c>
      <c r="DNZ17" s="368" t="s">
        <v>529</v>
      </c>
      <c r="DOA17" s="368" t="s">
        <v>529</v>
      </c>
      <c r="DOB17" s="368" t="s">
        <v>529</v>
      </c>
      <c r="DOC17" s="368" t="s">
        <v>529</v>
      </c>
      <c r="DOD17" s="368" t="s">
        <v>529</v>
      </c>
      <c r="DOE17" s="368" t="s">
        <v>529</v>
      </c>
      <c r="DOF17" s="368" t="s">
        <v>529</v>
      </c>
      <c r="DOG17" s="368" t="s">
        <v>529</v>
      </c>
      <c r="DOH17" s="368" t="s">
        <v>529</v>
      </c>
      <c r="DOI17" s="368" t="s">
        <v>529</v>
      </c>
      <c r="DOJ17" s="368" t="s">
        <v>529</v>
      </c>
      <c r="DOK17" s="368" t="s">
        <v>529</v>
      </c>
      <c r="DOL17" s="368" t="s">
        <v>529</v>
      </c>
      <c r="DOM17" s="368" t="s">
        <v>529</v>
      </c>
      <c r="DON17" s="368" t="s">
        <v>529</v>
      </c>
      <c r="DOO17" s="368" t="s">
        <v>529</v>
      </c>
      <c r="DOP17" s="368" t="s">
        <v>529</v>
      </c>
      <c r="DOQ17" s="368" t="s">
        <v>529</v>
      </c>
      <c r="DOR17" s="368" t="s">
        <v>529</v>
      </c>
      <c r="DOS17" s="368" t="s">
        <v>529</v>
      </c>
      <c r="DOT17" s="368" t="s">
        <v>529</v>
      </c>
      <c r="DOU17" s="368" t="s">
        <v>529</v>
      </c>
      <c r="DOV17" s="368" t="s">
        <v>529</v>
      </c>
      <c r="DOW17" s="368" t="s">
        <v>529</v>
      </c>
      <c r="DOX17" s="368" t="s">
        <v>529</v>
      </c>
      <c r="DOY17" s="368" t="s">
        <v>529</v>
      </c>
      <c r="DOZ17" s="368" t="s">
        <v>529</v>
      </c>
      <c r="DPA17" s="368" t="s">
        <v>529</v>
      </c>
      <c r="DPB17" s="368" t="s">
        <v>529</v>
      </c>
      <c r="DPC17" s="368" t="s">
        <v>529</v>
      </c>
      <c r="DPD17" s="368" t="s">
        <v>529</v>
      </c>
      <c r="DPE17" s="368" t="s">
        <v>529</v>
      </c>
      <c r="DPF17" s="368" t="s">
        <v>529</v>
      </c>
      <c r="DPG17" s="368" t="s">
        <v>529</v>
      </c>
      <c r="DPH17" s="368" t="s">
        <v>529</v>
      </c>
      <c r="DPI17" s="368" t="s">
        <v>529</v>
      </c>
      <c r="DPJ17" s="368" t="s">
        <v>529</v>
      </c>
      <c r="DPK17" s="368" t="s">
        <v>529</v>
      </c>
      <c r="DPL17" s="368" t="s">
        <v>529</v>
      </c>
      <c r="DPM17" s="368" t="s">
        <v>529</v>
      </c>
      <c r="DPN17" s="368" t="s">
        <v>529</v>
      </c>
      <c r="DPO17" s="368" t="s">
        <v>529</v>
      </c>
      <c r="DPP17" s="368" t="s">
        <v>529</v>
      </c>
      <c r="DPQ17" s="368" t="s">
        <v>529</v>
      </c>
      <c r="DPR17" s="368" t="s">
        <v>529</v>
      </c>
      <c r="DPS17" s="368" t="s">
        <v>529</v>
      </c>
      <c r="DPT17" s="368" t="s">
        <v>529</v>
      </c>
      <c r="DPU17" s="368" t="s">
        <v>529</v>
      </c>
      <c r="DPV17" s="368" t="s">
        <v>529</v>
      </c>
      <c r="DPW17" s="368" t="s">
        <v>529</v>
      </c>
      <c r="DPX17" s="368" t="s">
        <v>529</v>
      </c>
      <c r="DPY17" s="368" t="s">
        <v>529</v>
      </c>
      <c r="DPZ17" s="368" t="s">
        <v>529</v>
      </c>
      <c r="DQA17" s="368" t="s">
        <v>529</v>
      </c>
      <c r="DQB17" s="368" t="s">
        <v>529</v>
      </c>
      <c r="DQC17" s="368" t="s">
        <v>529</v>
      </c>
      <c r="DQD17" s="368" t="s">
        <v>529</v>
      </c>
      <c r="DQE17" s="368" t="s">
        <v>529</v>
      </c>
      <c r="DQF17" s="368" t="s">
        <v>529</v>
      </c>
      <c r="DQG17" s="368" t="s">
        <v>529</v>
      </c>
      <c r="DQH17" s="368" t="s">
        <v>529</v>
      </c>
      <c r="DQI17" s="368" t="s">
        <v>529</v>
      </c>
      <c r="DQJ17" s="368" t="s">
        <v>529</v>
      </c>
      <c r="DQK17" s="368" t="s">
        <v>529</v>
      </c>
      <c r="DQL17" s="368" t="s">
        <v>529</v>
      </c>
      <c r="DQM17" s="368" t="s">
        <v>529</v>
      </c>
      <c r="DQN17" s="368" t="s">
        <v>529</v>
      </c>
      <c r="DQO17" s="368" t="s">
        <v>529</v>
      </c>
      <c r="DQP17" s="368" t="s">
        <v>529</v>
      </c>
      <c r="DQQ17" s="368" t="s">
        <v>529</v>
      </c>
      <c r="DQR17" s="368" t="s">
        <v>529</v>
      </c>
      <c r="DQS17" s="368" t="s">
        <v>529</v>
      </c>
      <c r="DQT17" s="368" t="s">
        <v>529</v>
      </c>
      <c r="DQU17" s="368" t="s">
        <v>529</v>
      </c>
      <c r="DQV17" s="368" t="s">
        <v>529</v>
      </c>
      <c r="DQW17" s="368" t="s">
        <v>529</v>
      </c>
      <c r="DQX17" s="368" t="s">
        <v>529</v>
      </c>
      <c r="DQY17" s="368" t="s">
        <v>529</v>
      </c>
      <c r="DQZ17" s="368" t="s">
        <v>529</v>
      </c>
      <c r="DRA17" s="368" t="s">
        <v>529</v>
      </c>
      <c r="DRB17" s="368" t="s">
        <v>529</v>
      </c>
      <c r="DRC17" s="368" t="s">
        <v>529</v>
      </c>
      <c r="DRD17" s="368" t="s">
        <v>529</v>
      </c>
      <c r="DRE17" s="368" t="s">
        <v>529</v>
      </c>
      <c r="DRF17" s="368" t="s">
        <v>529</v>
      </c>
      <c r="DRG17" s="368" t="s">
        <v>529</v>
      </c>
      <c r="DRH17" s="368" t="s">
        <v>529</v>
      </c>
      <c r="DRI17" s="368" t="s">
        <v>529</v>
      </c>
      <c r="DRJ17" s="368" t="s">
        <v>529</v>
      </c>
      <c r="DRK17" s="368" t="s">
        <v>529</v>
      </c>
      <c r="DRL17" s="368" t="s">
        <v>529</v>
      </c>
      <c r="DRM17" s="368" t="s">
        <v>529</v>
      </c>
      <c r="DRN17" s="368" t="s">
        <v>529</v>
      </c>
      <c r="DRO17" s="368" t="s">
        <v>529</v>
      </c>
      <c r="DRP17" s="368" t="s">
        <v>529</v>
      </c>
      <c r="DRQ17" s="368" t="s">
        <v>529</v>
      </c>
      <c r="DRR17" s="368" t="s">
        <v>529</v>
      </c>
      <c r="DRS17" s="368" t="s">
        <v>529</v>
      </c>
      <c r="DRT17" s="368" t="s">
        <v>529</v>
      </c>
      <c r="DRU17" s="368" t="s">
        <v>529</v>
      </c>
      <c r="DRV17" s="368" t="s">
        <v>529</v>
      </c>
      <c r="DRW17" s="368" t="s">
        <v>529</v>
      </c>
      <c r="DRX17" s="368" t="s">
        <v>529</v>
      </c>
      <c r="DRY17" s="368" t="s">
        <v>529</v>
      </c>
      <c r="DRZ17" s="368" t="s">
        <v>529</v>
      </c>
      <c r="DSA17" s="368" t="s">
        <v>529</v>
      </c>
      <c r="DSB17" s="368" t="s">
        <v>529</v>
      </c>
      <c r="DSC17" s="368" t="s">
        <v>529</v>
      </c>
      <c r="DSD17" s="368" t="s">
        <v>529</v>
      </c>
      <c r="DSE17" s="368" t="s">
        <v>529</v>
      </c>
      <c r="DSF17" s="368" t="s">
        <v>529</v>
      </c>
      <c r="DSG17" s="368" t="s">
        <v>529</v>
      </c>
      <c r="DSH17" s="368" t="s">
        <v>529</v>
      </c>
      <c r="DSI17" s="368" t="s">
        <v>529</v>
      </c>
      <c r="DSJ17" s="368" t="s">
        <v>529</v>
      </c>
      <c r="DSK17" s="368" t="s">
        <v>529</v>
      </c>
      <c r="DSL17" s="368" t="s">
        <v>529</v>
      </c>
      <c r="DSM17" s="368" t="s">
        <v>529</v>
      </c>
      <c r="DSN17" s="368" t="s">
        <v>529</v>
      </c>
      <c r="DSO17" s="368" t="s">
        <v>529</v>
      </c>
      <c r="DSP17" s="368" t="s">
        <v>529</v>
      </c>
      <c r="DSQ17" s="368" t="s">
        <v>529</v>
      </c>
      <c r="DSR17" s="368" t="s">
        <v>529</v>
      </c>
      <c r="DSS17" s="368" t="s">
        <v>529</v>
      </c>
      <c r="DST17" s="368" t="s">
        <v>529</v>
      </c>
      <c r="DSU17" s="368" t="s">
        <v>529</v>
      </c>
      <c r="DSV17" s="368" t="s">
        <v>529</v>
      </c>
      <c r="DSW17" s="368" t="s">
        <v>529</v>
      </c>
      <c r="DSX17" s="368" t="s">
        <v>529</v>
      </c>
      <c r="DSY17" s="368" t="s">
        <v>529</v>
      </c>
      <c r="DSZ17" s="368" t="s">
        <v>529</v>
      </c>
      <c r="DTA17" s="368" t="s">
        <v>529</v>
      </c>
      <c r="DTB17" s="368" t="s">
        <v>529</v>
      </c>
      <c r="DTC17" s="368" t="s">
        <v>529</v>
      </c>
      <c r="DTD17" s="368" t="s">
        <v>529</v>
      </c>
      <c r="DTE17" s="368" t="s">
        <v>529</v>
      </c>
      <c r="DTF17" s="368" t="s">
        <v>529</v>
      </c>
      <c r="DTG17" s="368" t="s">
        <v>529</v>
      </c>
      <c r="DTH17" s="368" t="s">
        <v>529</v>
      </c>
      <c r="DTI17" s="368" t="s">
        <v>529</v>
      </c>
      <c r="DTJ17" s="368" t="s">
        <v>529</v>
      </c>
      <c r="DTK17" s="368" t="s">
        <v>529</v>
      </c>
      <c r="DTL17" s="368" t="s">
        <v>529</v>
      </c>
      <c r="DTM17" s="368" t="s">
        <v>529</v>
      </c>
      <c r="DTN17" s="368" t="s">
        <v>529</v>
      </c>
      <c r="DTO17" s="368" t="s">
        <v>529</v>
      </c>
      <c r="DTP17" s="368" t="s">
        <v>529</v>
      </c>
      <c r="DTQ17" s="368" t="s">
        <v>529</v>
      </c>
      <c r="DTR17" s="368" t="s">
        <v>529</v>
      </c>
      <c r="DTS17" s="368" t="s">
        <v>529</v>
      </c>
      <c r="DTT17" s="368" t="s">
        <v>529</v>
      </c>
      <c r="DTU17" s="368" t="s">
        <v>529</v>
      </c>
      <c r="DTV17" s="368" t="s">
        <v>529</v>
      </c>
      <c r="DTW17" s="368" t="s">
        <v>529</v>
      </c>
      <c r="DTX17" s="368" t="s">
        <v>529</v>
      </c>
      <c r="DTY17" s="368" t="s">
        <v>529</v>
      </c>
      <c r="DTZ17" s="368" t="s">
        <v>529</v>
      </c>
      <c r="DUA17" s="368" t="s">
        <v>529</v>
      </c>
      <c r="DUB17" s="368" t="s">
        <v>529</v>
      </c>
      <c r="DUC17" s="368" t="s">
        <v>529</v>
      </c>
      <c r="DUD17" s="368" t="s">
        <v>529</v>
      </c>
      <c r="DUE17" s="368" t="s">
        <v>529</v>
      </c>
      <c r="DUF17" s="368" t="s">
        <v>529</v>
      </c>
      <c r="DUG17" s="368" t="s">
        <v>529</v>
      </c>
      <c r="DUH17" s="368" t="s">
        <v>529</v>
      </c>
      <c r="DUI17" s="368" t="s">
        <v>529</v>
      </c>
      <c r="DUJ17" s="368" t="s">
        <v>529</v>
      </c>
      <c r="DUK17" s="368" t="s">
        <v>529</v>
      </c>
      <c r="DUL17" s="368" t="s">
        <v>529</v>
      </c>
      <c r="DUM17" s="368" t="s">
        <v>529</v>
      </c>
      <c r="DUN17" s="368" t="s">
        <v>529</v>
      </c>
      <c r="DUO17" s="368" t="s">
        <v>529</v>
      </c>
      <c r="DUP17" s="368" t="s">
        <v>529</v>
      </c>
      <c r="DUQ17" s="368" t="s">
        <v>529</v>
      </c>
      <c r="DUR17" s="368" t="s">
        <v>529</v>
      </c>
      <c r="DUS17" s="368" t="s">
        <v>529</v>
      </c>
      <c r="DUT17" s="368" t="s">
        <v>529</v>
      </c>
      <c r="DUU17" s="368" t="s">
        <v>529</v>
      </c>
      <c r="DUV17" s="368" t="s">
        <v>529</v>
      </c>
      <c r="DUW17" s="368" t="s">
        <v>529</v>
      </c>
      <c r="DUX17" s="368" t="s">
        <v>529</v>
      </c>
      <c r="DUY17" s="368" t="s">
        <v>529</v>
      </c>
      <c r="DUZ17" s="368" t="s">
        <v>529</v>
      </c>
      <c r="DVA17" s="368" t="s">
        <v>529</v>
      </c>
      <c r="DVB17" s="368" t="s">
        <v>529</v>
      </c>
      <c r="DVC17" s="368" t="s">
        <v>529</v>
      </c>
      <c r="DVD17" s="368" t="s">
        <v>529</v>
      </c>
      <c r="DVE17" s="368" t="s">
        <v>529</v>
      </c>
      <c r="DVF17" s="368" t="s">
        <v>529</v>
      </c>
      <c r="DVG17" s="368" t="s">
        <v>529</v>
      </c>
      <c r="DVH17" s="368" t="s">
        <v>529</v>
      </c>
      <c r="DVI17" s="368" t="s">
        <v>529</v>
      </c>
      <c r="DVJ17" s="368" t="s">
        <v>529</v>
      </c>
      <c r="DVK17" s="368" t="s">
        <v>529</v>
      </c>
      <c r="DVL17" s="368" t="s">
        <v>529</v>
      </c>
      <c r="DVM17" s="368" t="s">
        <v>529</v>
      </c>
      <c r="DVN17" s="368" t="s">
        <v>529</v>
      </c>
      <c r="DVO17" s="368" t="s">
        <v>529</v>
      </c>
      <c r="DVP17" s="368" t="s">
        <v>529</v>
      </c>
      <c r="DVQ17" s="368" t="s">
        <v>529</v>
      </c>
      <c r="DVR17" s="368" t="s">
        <v>529</v>
      </c>
      <c r="DVS17" s="368" t="s">
        <v>529</v>
      </c>
      <c r="DVT17" s="368" t="s">
        <v>529</v>
      </c>
      <c r="DVU17" s="368" t="s">
        <v>529</v>
      </c>
      <c r="DVV17" s="368" t="s">
        <v>529</v>
      </c>
      <c r="DVW17" s="368" t="s">
        <v>529</v>
      </c>
      <c r="DVX17" s="368" t="s">
        <v>529</v>
      </c>
      <c r="DVY17" s="368" t="s">
        <v>529</v>
      </c>
      <c r="DVZ17" s="368" t="s">
        <v>529</v>
      </c>
      <c r="DWA17" s="368" t="s">
        <v>529</v>
      </c>
      <c r="DWB17" s="368" t="s">
        <v>529</v>
      </c>
      <c r="DWC17" s="368" t="s">
        <v>529</v>
      </c>
      <c r="DWD17" s="368" t="s">
        <v>529</v>
      </c>
      <c r="DWE17" s="368" t="s">
        <v>529</v>
      </c>
      <c r="DWF17" s="368" t="s">
        <v>529</v>
      </c>
      <c r="DWG17" s="368" t="s">
        <v>529</v>
      </c>
      <c r="DWH17" s="368" t="s">
        <v>529</v>
      </c>
      <c r="DWI17" s="368" t="s">
        <v>529</v>
      </c>
      <c r="DWJ17" s="368" t="s">
        <v>529</v>
      </c>
      <c r="DWK17" s="368" t="s">
        <v>529</v>
      </c>
      <c r="DWL17" s="368" t="s">
        <v>529</v>
      </c>
      <c r="DWM17" s="368" t="s">
        <v>529</v>
      </c>
      <c r="DWN17" s="368" t="s">
        <v>529</v>
      </c>
      <c r="DWO17" s="368" t="s">
        <v>529</v>
      </c>
      <c r="DWP17" s="368" t="s">
        <v>529</v>
      </c>
      <c r="DWQ17" s="368" t="s">
        <v>529</v>
      </c>
      <c r="DWR17" s="368" t="s">
        <v>529</v>
      </c>
      <c r="DWS17" s="368" t="s">
        <v>529</v>
      </c>
      <c r="DWT17" s="368" t="s">
        <v>529</v>
      </c>
      <c r="DWU17" s="368" t="s">
        <v>529</v>
      </c>
      <c r="DWV17" s="368" t="s">
        <v>529</v>
      </c>
      <c r="DWW17" s="368" t="s">
        <v>529</v>
      </c>
      <c r="DWX17" s="368" t="s">
        <v>529</v>
      </c>
      <c r="DWY17" s="368" t="s">
        <v>529</v>
      </c>
      <c r="DWZ17" s="368" t="s">
        <v>529</v>
      </c>
      <c r="DXA17" s="368" t="s">
        <v>529</v>
      </c>
      <c r="DXB17" s="368" t="s">
        <v>529</v>
      </c>
      <c r="DXC17" s="368" t="s">
        <v>529</v>
      </c>
      <c r="DXD17" s="368" t="s">
        <v>529</v>
      </c>
      <c r="DXE17" s="368" t="s">
        <v>529</v>
      </c>
      <c r="DXF17" s="368" t="s">
        <v>529</v>
      </c>
      <c r="DXG17" s="368" t="s">
        <v>529</v>
      </c>
      <c r="DXH17" s="368" t="s">
        <v>529</v>
      </c>
      <c r="DXI17" s="368" t="s">
        <v>529</v>
      </c>
      <c r="DXJ17" s="368" t="s">
        <v>529</v>
      </c>
      <c r="DXK17" s="368" t="s">
        <v>529</v>
      </c>
      <c r="DXL17" s="368" t="s">
        <v>529</v>
      </c>
      <c r="DXM17" s="368" t="s">
        <v>529</v>
      </c>
      <c r="DXN17" s="368" t="s">
        <v>529</v>
      </c>
      <c r="DXO17" s="368" t="s">
        <v>529</v>
      </c>
      <c r="DXP17" s="368" t="s">
        <v>529</v>
      </c>
      <c r="DXQ17" s="368" t="s">
        <v>529</v>
      </c>
      <c r="DXR17" s="368" t="s">
        <v>529</v>
      </c>
      <c r="DXS17" s="368" t="s">
        <v>529</v>
      </c>
      <c r="DXT17" s="368" t="s">
        <v>529</v>
      </c>
      <c r="DXU17" s="368" t="s">
        <v>529</v>
      </c>
      <c r="DXV17" s="368" t="s">
        <v>529</v>
      </c>
      <c r="DXW17" s="368" t="s">
        <v>529</v>
      </c>
      <c r="DXX17" s="368" t="s">
        <v>529</v>
      </c>
      <c r="DXY17" s="368" t="s">
        <v>529</v>
      </c>
      <c r="DXZ17" s="368" t="s">
        <v>529</v>
      </c>
      <c r="DYA17" s="368" t="s">
        <v>529</v>
      </c>
      <c r="DYB17" s="368" t="s">
        <v>529</v>
      </c>
      <c r="DYC17" s="368" t="s">
        <v>529</v>
      </c>
      <c r="DYD17" s="368" t="s">
        <v>529</v>
      </c>
      <c r="DYE17" s="368" t="s">
        <v>529</v>
      </c>
      <c r="DYF17" s="368" t="s">
        <v>529</v>
      </c>
      <c r="DYG17" s="368" t="s">
        <v>529</v>
      </c>
      <c r="DYH17" s="368" t="s">
        <v>529</v>
      </c>
      <c r="DYI17" s="368" t="s">
        <v>529</v>
      </c>
      <c r="DYJ17" s="368" t="s">
        <v>529</v>
      </c>
      <c r="DYK17" s="368" t="s">
        <v>529</v>
      </c>
      <c r="DYL17" s="368" t="s">
        <v>529</v>
      </c>
      <c r="DYM17" s="368" t="s">
        <v>529</v>
      </c>
      <c r="DYN17" s="368" t="s">
        <v>529</v>
      </c>
      <c r="DYO17" s="368" t="s">
        <v>529</v>
      </c>
      <c r="DYP17" s="368" t="s">
        <v>529</v>
      </c>
      <c r="DYQ17" s="368" t="s">
        <v>529</v>
      </c>
      <c r="DYR17" s="368" t="s">
        <v>529</v>
      </c>
      <c r="DYS17" s="368" t="s">
        <v>529</v>
      </c>
      <c r="DYT17" s="368" t="s">
        <v>529</v>
      </c>
      <c r="DYU17" s="368" t="s">
        <v>529</v>
      </c>
      <c r="DYV17" s="368" t="s">
        <v>529</v>
      </c>
      <c r="DYW17" s="368" t="s">
        <v>529</v>
      </c>
      <c r="DYX17" s="368" t="s">
        <v>529</v>
      </c>
      <c r="DYY17" s="368" t="s">
        <v>529</v>
      </c>
      <c r="DYZ17" s="368" t="s">
        <v>529</v>
      </c>
      <c r="DZA17" s="368" t="s">
        <v>529</v>
      </c>
      <c r="DZB17" s="368" t="s">
        <v>529</v>
      </c>
      <c r="DZC17" s="368" t="s">
        <v>529</v>
      </c>
      <c r="DZD17" s="368" t="s">
        <v>529</v>
      </c>
      <c r="DZE17" s="368" t="s">
        <v>529</v>
      </c>
      <c r="DZF17" s="368" t="s">
        <v>529</v>
      </c>
      <c r="DZG17" s="368" t="s">
        <v>529</v>
      </c>
      <c r="DZH17" s="368" t="s">
        <v>529</v>
      </c>
      <c r="DZI17" s="368" t="s">
        <v>529</v>
      </c>
      <c r="DZJ17" s="368" t="s">
        <v>529</v>
      </c>
      <c r="DZK17" s="368" t="s">
        <v>529</v>
      </c>
      <c r="DZL17" s="368" t="s">
        <v>529</v>
      </c>
      <c r="DZM17" s="368" t="s">
        <v>529</v>
      </c>
      <c r="DZN17" s="368" t="s">
        <v>529</v>
      </c>
      <c r="DZO17" s="368" t="s">
        <v>529</v>
      </c>
      <c r="DZP17" s="368" t="s">
        <v>529</v>
      </c>
      <c r="DZQ17" s="368" t="s">
        <v>529</v>
      </c>
      <c r="DZR17" s="368" t="s">
        <v>529</v>
      </c>
      <c r="DZS17" s="368" t="s">
        <v>529</v>
      </c>
      <c r="DZT17" s="368" t="s">
        <v>529</v>
      </c>
      <c r="DZU17" s="368" t="s">
        <v>529</v>
      </c>
      <c r="DZV17" s="368" t="s">
        <v>529</v>
      </c>
      <c r="DZW17" s="368" t="s">
        <v>529</v>
      </c>
      <c r="DZX17" s="368" t="s">
        <v>529</v>
      </c>
      <c r="DZY17" s="368" t="s">
        <v>529</v>
      </c>
      <c r="DZZ17" s="368" t="s">
        <v>529</v>
      </c>
      <c r="EAA17" s="368" t="s">
        <v>529</v>
      </c>
      <c r="EAB17" s="368" t="s">
        <v>529</v>
      </c>
      <c r="EAC17" s="368" t="s">
        <v>529</v>
      </c>
      <c r="EAD17" s="368" t="s">
        <v>529</v>
      </c>
      <c r="EAE17" s="368" t="s">
        <v>529</v>
      </c>
      <c r="EAF17" s="368" t="s">
        <v>529</v>
      </c>
      <c r="EAG17" s="368" t="s">
        <v>529</v>
      </c>
      <c r="EAH17" s="368" t="s">
        <v>529</v>
      </c>
      <c r="EAI17" s="368" t="s">
        <v>529</v>
      </c>
      <c r="EAJ17" s="368" t="s">
        <v>529</v>
      </c>
      <c r="EAK17" s="368" t="s">
        <v>529</v>
      </c>
      <c r="EAL17" s="368" t="s">
        <v>529</v>
      </c>
      <c r="EAM17" s="368" t="s">
        <v>529</v>
      </c>
      <c r="EAN17" s="368" t="s">
        <v>529</v>
      </c>
      <c r="EAO17" s="368" t="s">
        <v>529</v>
      </c>
      <c r="EAP17" s="368" t="s">
        <v>529</v>
      </c>
      <c r="EAQ17" s="368" t="s">
        <v>529</v>
      </c>
      <c r="EAR17" s="368" t="s">
        <v>529</v>
      </c>
      <c r="EAS17" s="368" t="s">
        <v>529</v>
      </c>
      <c r="EAT17" s="368" t="s">
        <v>529</v>
      </c>
      <c r="EAU17" s="368" t="s">
        <v>529</v>
      </c>
      <c r="EAV17" s="368" t="s">
        <v>529</v>
      </c>
      <c r="EAW17" s="368" t="s">
        <v>529</v>
      </c>
      <c r="EAX17" s="368" t="s">
        <v>529</v>
      </c>
      <c r="EAY17" s="368" t="s">
        <v>529</v>
      </c>
      <c r="EAZ17" s="368" t="s">
        <v>529</v>
      </c>
      <c r="EBA17" s="368" t="s">
        <v>529</v>
      </c>
      <c r="EBB17" s="368" t="s">
        <v>529</v>
      </c>
      <c r="EBC17" s="368" t="s">
        <v>529</v>
      </c>
      <c r="EBD17" s="368" t="s">
        <v>529</v>
      </c>
      <c r="EBE17" s="368" t="s">
        <v>529</v>
      </c>
      <c r="EBF17" s="368" t="s">
        <v>529</v>
      </c>
      <c r="EBG17" s="368" t="s">
        <v>529</v>
      </c>
      <c r="EBH17" s="368" t="s">
        <v>529</v>
      </c>
      <c r="EBI17" s="368" t="s">
        <v>529</v>
      </c>
      <c r="EBJ17" s="368" t="s">
        <v>529</v>
      </c>
      <c r="EBK17" s="368" t="s">
        <v>529</v>
      </c>
      <c r="EBL17" s="368" t="s">
        <v>529</v>
      </c>
      <c r="EBM17" s="368" t="s">
        <v>529</v>
      </c>
      <c r="EBN17" s="368" t="s">
        <v>529</v>
      </c>
      <c r="EBO17" s="368" t="s">
        <v>529</v>
      </c>
      <c r="EBP17" s="368" t="s">
        <v>529</v>
      </c>
      <c r="EBQ17" s="368" t="s">
        <v>529</v>
      </c>
      <c r="EBR17" s="368" t="s">
        <v>529</v>
      </c>
      <c r="EBS17" s="368" t="s">
        <v>529</v>
      </c>
      <c r="EBT17" s="368" t="s">
        <v>529</v>
      </c>
      <c r="EBU17" s="368" t="s">
        <v>529</v>
      </c>
      <c r="EBV17" s="368" t="s">
        <v>529</v>
      </c>
      <c r="EBW17" s="368" t="s">
        <v>529</v>
      </c>
      <c r="EBX17" s="368" t="s">
        <v>529</v>
      </c>
      <c r="EBY17" s="368" t="s">
        <v>529</v>
      </c>
      <c r="EBZ17" s="368" t="s">
        <v>529</v>
      </c>
      <c r="ECA17" s="368" t="s">
        <v>529</v>
      </c>
      <c r="ECB17" s="368" t="s">
        <v>529</v>
      </c>
      <c r="ECC17" s="368" t="s">
        <v>529</v>
      </c>
      <c r="ECD17" s="368" t="s">
        <v>529</v>
      </c>
      <c r="ECE17" s="368" t="s">
        <v>529</v>
      </c>
      <c r="ECF17" s="368" t="s">
        <v>529</v>
      </c>
      <c r="ECG17" s="368" t="s">
        <v>529</v>
      </c>
      <c r="ECH17" s="368" t="s">
        <v>529</v>
      </c>
      <c r="ECI17" s="368" t="s">
        <v>529</v>
      </c>
      <c r="ECJ17" s="368" t="s">
        <v>529</v>
      </c>
      <c r="ECK17" s="368" t="s">
        <v>529</v>
      </c>
      <c r="ECL17" s="368" t="s">
        <v>529</v>
      </c>
      <c r="ECM17" s="368" t="s">
        <v>529</v>
      </c>
      <c r="ECN17" s="368" t="s">
        <v>529</v>
      </c>
      <c r="ECO17" s="368" t="s">
        <v>529</v>
      </c>
      <c r="ECP17" s="368" t="s">
        <v>529</v>
      </c>
      <c r="ECQ17" s="368" t="s">
        <v>529</v>
      </c>
      <c r="ECR17" s="368" t="s">
        <v>529</v>
      </c>
      <c r="ECS17" s="368" t="s">
        <v>529</v>
      </c>
      <c r="ECT17" s="368" t="s">
        <v>529</v>
      </c>
      <c r="ECU17" s="368" t="s">
        <v>529</v>
      </c>
      <c r="ECV17" s="368" t="s">
        <v>529</v>
      </c>
      <c r="ECW17" s="368" t="s">
        <v>529</v>
      </c>
      <c r="ECX17" s="368" t="s">
        <v>529</v>
      </c>
      <c r="ECY17" s="368" t="s">
        <v>529</v>
      </c>
      <c r="ECZ17" s="368" t="s">
        <v>529</v>
      </c>
      <c r="EDA17" s="368" t="s">
        <v>529</v>
      </c>
      <c r="EDB17" s="368" t="s">
        <v>529</v>
      </c>
      <c r="EDC17" s="368" t="s">
        <v>529</v>
      </c>
      <c r="EDD17" s="368" t="s">
        <v>529</v>
      </c>
      <c r="EDE17" s="368" t="s">
        <v>529</v>
      </c>
      <c r="EDF17" s="368" t="s">
        <v>529</v>
      </c>
      <c r="EDG17" s="368" t="s">
        <v>529</v>
      </c>
      <c r="EDH17" s="368" t="s">
        <v>529</v>
      </c>
      <c r="EDI17" s="368" t="s">
        <v>529</v>
      </c>
      <c r="EDJ17" s="368" t="s">
        <v>529</v>
      </c>
      <c r="EDK17" s="368" t="s">
        <v>529</v>
      </c>
      <c r="EDL17" s="368" t="s">
        <v>529</v>
      </c>
      <c r="EDM17" s="368" t="s">
        <v>529</v>
      </c>
      <c r="EDN17" s="368" t="s">
        <v>529</v>
      </c>
      <c r="EDO17" s="368" t="s">
        <v>529</v>
      </c>
      <c r="EDP17" s="368" t="s">
        <v>529</v>
      </c>
      <c r="EDQ17" s="368" t="s">
        <v>529</v>
      </c>
      <c r="EDR17" s="368" t="s">
        <v>529</v>
      </c>
      <c r="EDS17" s="368" t="s">
        <v>529</v>
      </c>
      <c r="EDT17" s="368" t="s">
        <v>529</v>
      </c>
      <c r="EDU17" s="368" t="s">
        <v>529</v>
      </c>
      <c r="EDV17" s="368" t="s">
        <v>529</v>
      </c>
      <c r="EDW17" s="368" t="s">
        <v>529</v>
      </c>
      <c r="EDX17" s="368" t="s">
        <v>529</v>
      </c>
      <c r="EDY17" s="368" t="s">
        <v>529</v>
      </c>
      <c r="EDZ17" s="368" t="s">
        <v>529</v>
      </c>
      <c r="EEA17" s="368" t="s">
        <v>529</v>
      </c>
      <c r="EEB17" s="368" t="s">
        <v>529</v>
      </c>
      <c r="EEC17" s="368" t="s">
        <v>529</v>
      </c>
      <c r="EED17" s="368" t="s">
        <v>529</v>
      </c>
      <c r="EEE17" s="368" t="s">
        <v>529</v>
      </c>
      <c r="EEF17" s="368" t="s">
        <v>529</v>
      </c>
      <c r="EEG17" s="368" t="s">
        <v>529</v>
      </c>
      <c r="EEH17" s="368" t="s">
        <v>529</v>
      </c>
      <c r="EEI17" s="368" t="s">
        <v>529</v>
      </c>
      <c r="EEJ17" s="368" t="s">
        <v>529</v>
      </c>
      <c r="EEK17" s="368" t="s">
        <v>529</v>
      </c>
      <c r="EEL17" s="368" t="s">
        <v>529</v>
      </c>
      <c r="EEM17" s="368" t="s">
        <v>529</v>
      </c>
      <c r="EEN17" s="368" t="s">
        <v>529</v>
      </c>
      <c r="EEO17" s="368" t="s">
        <v>529</v>
      </c>
      <c r="EEP17" s="368" t="s">
        <v>529</v>
      </c>
      <c r="EEQ17" s="368" t="s">
        <v>529</v>
      </c>
      <c r="EER17" s="368" t="s">
        <v>529</v>
      </c>
      <c r="EES17" s="368" t="s">
        <v>529</v>
      </c>
      <c r="EET17" s="368" t="s">
        <v>529</v>
      </c>
      <c r="EEU17" s="368" t="s">
        <v>529</v>
      </c>
      <c r="EEV17" s="368" t="s">
        <v>529</v>
      </c>
      <c r="EEW17" s="368" t="s">
        <v>529</v>
      </c>
      <c r="EEX17" s="368" t="s">
        <v>529</v>
      </c>
      <c r="EEY17" s="368" t="s">
        <v>529</v>
      </c>
      <c r="EEZ17" s="368" t="s">
        <v>529</v>
      </c>
      <c r="EFA17" s="368" t="s">
        <v>529</v>
      </c>
      <c r="EFB17" s="368" t="s">
        <v>529</v>
      </c>
      <c r="EFC17" s="368" t="s">
        <v>529</v>
      </c>
      <c r="EFD17" s="368" t="s">
        <v>529</v>
      </c>
      <c r="EFE17" s="368" t="s">
        <v>529</v>
      </c>
      <c r="EFF17" s="368" t="s">
        <v>529</v>
      </c>
      <c r="EFG17" s="368" t="s">
        <v>529</v>
      </c>
      <c r="EFH17" s="368" t="s">
        <v>529</v>
      </c>
      <c r="EFI17" s="368" t="s">
        <v>529</v>
      </c>
      <c r="EFJ17" s="368" t="s">
        <v>529</v>
      </c>
      <c r="EFK17" s="368" t="s">
        <v>529</v>
      </c>
      <c r="EFL17" s="368" t="s">
        <v>529</v>
      </c>
      <c r="EFM17" s="368" t="s">
        <v>529</v>
      </c>
      <c r="EFN17" s="368" t="s">
        <v>529</v>
      </c>
      <c r="EFO17" s="368" t="s">
        <v>529</v>
      </c>
      <c r="EFP17" s="368" t="s">
        <v>529</v>
      </c>
      <c r="EFQ17" s="368" t="s">
        <v>529</v>
      </c>
      <c r="EFR17" s="368" t="s">
        <v>529</v>
      </c>
      <c r="EFS17" s="368" t="s">
        <v>529</v>
      </c>
      <c r="EFT17" s="368" t="s">
        <v>529</v>
      </c>
      <c r="EFU17" s="368" t="s">
        <v>529</v>
      </c>
      <c r="EFV17" s="368" t="s">
        <v>529</v>
      </c>
      <c r="EFW17" s="368" t="s">
        <v>529</v>
      </c>
      <c r="EFX17" s="368" t="s">
        <v>529</v>
      </c>
      <c r="EFY17" s="368" t="s">
        <v>529</v>
      </c>
      <c r="EFZ17" s="368" t="s">
        <v>529</v>
      </c>
      <c r="EGA17" s="368" t="s">
        <v>529</v>
      </c>
      <c r="EGB17" s="368" t="s">
        <v>529</v>
      </c>
      <c r="EGC17" s="368" t="s">
        <v>529</v>
      </c>
      <c r="EGD17" s="368" t="s">
        <v>529</v>
      </c>
      <c r="EGE17" s="368" t="s">
        <v>529</v>
      </c>
      <c r="EGF17" s="368" t="s">
        <v>529</v>
      </c>
      <c r="EGG17" s="368" t="s">
        <v>529</v>
      </c>
      <c r="EGH17" s="368" t="s">
        <v>529</v>
      </c>
      <c r="EGI17" s="368" t="s">
        <v>529</v>
      </c>
      <c r="EGJ17" s="368" t="s">
        <v>529</v>
      </c>
      <c r="EGK17" s="368" t="s">
        <v>529</v>
      </c>
      <c r="EGL17" s="368" t="s">
        <v>529</v>
      </c>
      <c r="EGM17" s="368" t="s">
        <v>529</v>
      </c>
      <c r="EGN17" s="368" t="s">
        <v>529</v>
      </c>
      <c r="EGO17" s="368" t="s">
        <v>529</v>
      </c>
      <c r="EGP17" s="368" t="s">
        <v>529</v>
      </c>
      <c r="EGQ17" s="368" t="s">
        <v>529</v>
      </c>
      <c r="EGR17" s="368" t="s">
        <v>529</v>
      </c>
      <c r="EGS17" s="368" t="s">
        <v>529</v>
      </c>
      <c r="EGT17" s="368" t="s">
        <v>529</v>
      </c>
      <c r="EGU17" s="368" t="s">
        <v>529</v>
      </c>
      <c r="EGV17" s="368" t="s">
        <v>529</v>
      </c>
      <c r="EGW17" s="368" t="s">
        <v>529</v>
      </c>
      <c r="EGX17" s="368" t="s">
        <v>529</v>
      </c>
      <c r="EGY17" s="368" t="s">
        <v>529</v>
      </c>
      <c r="EGZ17" s="368" t="s">
        <v>529</v>
      </c>
      <c r="EHA17" s="368" t="s">
        <v>529</v>
      </c>
      <c r="EHB17" s="368" t="s">
        <v>529</v>
      </c>
      <c r="EHC17" s="368" t="s">
        <v>529</v>
      </c>
      <c r="EHD17" s="368" t="s">
        <v>529</v>
      </c>
      <c r="EHE17" s="368" t="s">
        <v>529</v>
      </c>
      <c r="EHF17" s="368" t="s">
        <v>529</v>
      </c>
      <c r="EHG17" s="368" t="s">
        <v>529</v>
      </c>
      <c r="EHH17" s="368" t="s">
        <v>529</v>
      </c>
      <c r="EHI17" s="368" t="s">
        <v>529</v>
      </c>
      <c r="EHJ17" s="368" t="s">
        <v>529</v>
      </c>
      <c r="EHK17" s="368" t="s">
        <v>529</v>
      </c>
      <c r="EHL17" s="368" t="s">
        <v>529</v>
      </c>
      <c r="EHM17" s="368" t="s">
        <v>529</v>
      </c>
      <c r="EHN17" s="368" t="s">
        <v>529</v>
      </c>
      <c r="EHO17" s="368" t="s">
        <v>529</v>
      </c>
      <c r="EHP17" s="368" t="s">
        <v>529</v>
      </c>
      <c r="EHQ17" s="368" t="s">
        <v>529</v>
      </c>
      <c r="EHR17" s="368" t="s">
        <v>529</v>
      </c>
      <c r="EHS17" s="368" t="s">
        <v>529</v>
      </c>
      <c r="EHT17" s="368" t="s">
        <v>529</v>
      </c>
      <c r="EHU17" s="368" t="s">
        <v>529</v>
      </c>
      <c r="EHV17" s="368" t="s">
        <v>529</v>
      </c>
      <c r="EHW17" s="368" t="s">
        <v>529</v>
      </c>
      <c r="EHX17" s="368" t="s">
        <v>529</v>
      </c>
      <c r="EHY17" s="368" t="s">
        <v>529</v>
      </c>
      <c r="EHZ17" s="368" t="s">
        <v>529</v>
      </c>
      <c r="EIA17" s="368" t="s">
        <v>529</v>
      </c>
      <c r="EIB17" s="368" t="s">
        <v>529</v>
      </c>
      <c r="EIC17" s="368" t="s">
        <v>529</v>
      </c>
      <c r="EID17" s="368" t="s">
        <v>529</v>
      </c>
      <c r="EIE17" s="368" t="s">
        <v>529</v>
      </c>
      <c r="EIF17" s="368" t="s">
        <v>529</v>
      </c>
      <c r="EIG17" s="368" t="s">
        <v>529</v>
      </c>
      <c r="EIH17" s="368" t="s">
        <v>529</v>
      </c>
      <c r="EII17" s="368" t="s">
        <v>529</v>
      </c>
      <c r="EIJ17" s="368" t="s">
        <v>529</v>
      </c>
      <c r="EIK17" s="368" t="s">
        <v>529</v>
      </c>
      <c r="EIL17" s="368" t="s">
        <v>529</v>
      </c>
      <c r="EIM17" s="368" t="s">
        <v>529</v>
      </c>
      <c r="EIN17" s="368" t="s">
        <v>529</v>
      </c>
      <c r="EIO17" s="368" t="s">
        <v>529</v>
      </c>
      <c r="EIP17" s="368" t="s">
        <v>529</v>
      </c>
      <c r="EIQ17" s="368" t="s">
        <v>529</v>
      </c>
      <c r="EIR17" s="368" t="s">
        <v>529</v>
      </c>
      <c r="EIS17" s="368" t="s">
        <v>529</v>
      </c>
      <c r="EIT17" s="368" t="s">
        <v>529</v>
      </c>
      <c r="EIU17" s="368" t="s">
        <v>529</v>
      </c>
      <c r="EIV17" s="368" t="s">
        <v>529</v>
      </c>
      <c r="EIW17" s="368" t="s">
        <v>529</v>
      </c>
      <c r="EIX17" s="368" t="s">
        <v>529</v>
      </c>
      <c r="EIY17" s="368" t="s">
        <v>529</v>
      </c>
      <c r="EIZ17" s="368" t="s">
        <v>529</v>
      </c>
      <c r="EJA17" s="368" t="s">
        <v>529</v>
      </c>
      <c r="EJB17" s="368" t="s">
        <v>529</v>
      </c>
      <c r="EJC17" s="368" t="s">
        <v>529</v>
      </c>
      <c r="EJD17" s="368" t="s">
        <v>529</v>
      </c>
      <c r="EJE17" s="368" t="s">
        <v>529</v>
      </c>
      <c r="EJF17" s="368" t="s">
        <v>529</v>
      </c>
      <c r="EJG17" s="368" t="s">
        <v>529</v>
      </c>
      <c r="EJH17" s="368" t="s">
        <v>529</v>
      </c>
      <c r="EJI17" s="368" t="s">
        <v>529</v>
      </c>
      <c r="EJJ17" s="368" t="s">
        <v>529</v>
      </c>
      <c r="EJK17" s="368" t="s">
        <v>529</v>
      </c>
      <c r="EJL17" s="368" t="s">
        <v>529</v>
      </c>
      <c r="EJM17" s="368" t="s">
        <v>529</v>
      </c>
      <c r="EJN17" s="368" t="s">
        <v>529</v>
      </c>
      <c r="EJO17" s="368" t="s">
        <v>529</v>
      </c>
      <c r="EJP17" s="368" t="s">
        <v>529</v>
      </c>
      <c r="EJQ17" s="368" t="s">
        <v>529</v>
      </c>
      <c r="EJR17" s="368" t="s">
        <v>529</v>
      </c>
      <c r="EJS17" s="368" t="s">
        <v>529</v>
      </c>
      <c r="EJT17" s="368" t="s">
        <v>529</v>
      </c>
      <c r="EJU17" s="368" t="s">
        <v>529</v>
      </c>
      <c r="EJV17" s="368" t="s">
        <v>529</v>
      </c>
      <c r="EJW17" s="368" t="s">
        <v>529</v>
      </c>
      <c r="EJX17" s="368" t="s">
        <v>529</v>
      </c>
      <c r="EJY17" s="368" t="s">
        <v>529</v>
      </c>
      <c r="EJZ17" s="368" t="s">
        <v>529</v>
      </c>
      <c r="EKA17" s="368" t="s">
        <v>529</v>
      </c>
      <c r="EKB17" s="368" t="s">
        <v>529</v>
      </c>
      <c r="EKC17" s="368" t="s">
        <v>529</v>
      </c>
      <c r="EKD17" s="368" t="s">
        <v>529</v>
      </c>
      <c r="EKE17" s="368" t="s">
        <v>529</v>
      </c>
      <c r="EKF17" s="368" t="s">
        <v>529</v>
      </c>
      <c r="EKG17" s="368" t="s">
        <v>529</v>
      </c>
      <c r="EKH17" s="368" t="s">
        <v>529</v>
      </c>
      <c r="EKI17" s="368" t="s">
        <v>529</v>
      </c>
      <c r="EKJ17" s="368" t="s">
        <v>529</v>
      </c>
      <c r="EKK17" s="368" t="s">
        <v>529</v>
      </c>
      <c r="EKL17" s="368" t="s">
        <v>529</v>
      </c>
      <c r="EKM17" s="368" t="s">
        <v>529</v>
      </c>
      <c r="EKN17" s="368" t="s">
        <v>529</v>
      </c>
      <c r="EKO17" s="368" t="s">
        <v>529</v>
      </c>
      <c r="EKP17" s="368" t="s">
        <v>529</v>
      </c>
      <c r="EKQ17" s="368" t="s">
        <v>529</v>
      </c>
      <c r="EKR17" s="368" t="s">
        <v>529</v>
      </c>
      <c r="EKS17" s="368" t="s">
        <v>529</v>
      </c>
      <c r="EKT17" s="368" t="s">
        <v>529</v>
      </c>
      <c r="EKU17" s="368" t="s">
        <v>529</v>
      </c>
      <c r="EKV17" s="368" t="s">
        <v>529</v>
      </c>
      <c r="EKW17" s="368" t="s">
        <v>529</v>
      </c>
      <c r="EKX17" s="368" t="s">
        <v>529</v>
      </c>
      <c r="EKY17" s="368" t="s">
        <v>529</v>
      </c>
      <c r="EKZ17" s="368" t="s">
        <v>529</v>
      </c>
      <c r="ELA17" s="368" t="s">
        <v>529</v>
      </c>
      <c r="ELB17" s="368" t="s">
        <v>529</v>
      </c>
      <c r="ELC17" s="368" t="s">
        <v>529</v>
      </c>
      <c r="ELD17" s="368" t="s">
        <v>529</v>
      </c>
      <c r="ELE17" s="368" t="s">
        <v>529</v>
      </c>
      <c r="ELF17" s="368" t="s">
        <v>529</v>
      </c>
      <c r="ELG17" s="368" t="s">
        <v>529</v>
      </c>
      <c r="ELH17" s="368" t="s">
        <v>529</v>
      </c>
      <c r="ELI17" s="368" t="s">
        <v>529</v>
      </c>
      <c r="ELJ17" s="368" t="s">
        <v>529</v>
      </c>
      <c r="ELK17" s="368" t="s">
        <v>529</v>
      </c>
      <c r="ELL17" s="368" t="s">
        <v>529</v>
      </c>
      <c r="ELM17" s="368" t="s">
        <v>529</v>
      </c>
      <c r="ELN17" s="368" t="s">
        <v>529</v>
      </c>
      <c r="ELO17" s="368" t="s">
        <v>529</v>
      </c>
      <c r="ELP17" s="368" t="s">
        <v>529</v>
      </c>
      <c r="ELQ17" s="368" t="s">
        <v>529</v>
      </c>
      <c r="ELR17" s="368" t="s">
        <v>529</v>
      </c>
      <c r="ELS17" s="368" t="s">
        <v>529</v>
      </c>
      <c r="ELT17" s="368" t="s">
        <v>529</v>
      </c>
      <c r="ELU17" s="368" t="s">
        <v>529</v>
      </c>
      <c r="ELV17" s="368" t="s">
        <v>529</v>
      </c>
      <c r="ELW17" s="368" t="s">
        <v>529</v>
      </c>
      <c r="ELX17" s="368" t="s">
        <v>529</v>
      </c>
      <c r="ELY17" s="368" t="s">
        <v>529</v>
      </c>
      <c r="ELZ17" s="368" t="s">
        <v>529</v>
      </c>
      <c r="EMA17" s="368" t="s">
        <v>529</v>
      </c>
      <c r="EMB17" s="368" t="s">
        <v>529</v>
      </c>
      <c r="EMC17" s="368" t="s">
        <v>529</v>
      </c>
      <c r="EMD17" s="368" t="s">
        <v>529</v>
      </c>
      <c r="EME17" s="368" t="s">
        <v>529</v>
      </c>
      <c r="EMF17" s="368" t="s">
        <v>529</v>
      </c>
      <c r="EMG17" s="368" t="s">
        <v>529</v>
      </c>
      <c r="EMH17" s="368" t="s">
        <v>529</v>
      </c>
      <c r="EMI17" s="368" t="s">
        <v>529</v>
      </c>
      <c r="EMJ17" s="368" t="s">
        <v>529</v>
      </c>
      <c r="EMK17" s="368" t="s">
        <v>529</v>
      </c>
      <c r="EML17" s="368" t="s">
        <v>529</v>
      </c>
      <c r="EMM17" s="368" t="s">
        <v>529</v>
      </c>
      <c r="EMN17" s="368" t="s">
        <v>529</v>
      </c>
      <c r="EMO17" s="368" t="s">
        <v>529</v>
      </c>
      <c r="EMP17" s="368" t="s">
        <v>529</v>
      </c>
      <c r="EMQ17" s="368" t="s">
        <v>529</v>
      </c>
      <c r="EMR17" s="368" t="s">
        <v>529</v>
      </c>
      <c r="EMS17" s="368" t="s">
        <v>529</v>
      </c>
      <c r="EMT17" s="368" t="s">
        <v>529</v>
      </c>
      <c r="EMU17" s="368" t="s">
        <v>529</v>
      </c>
      <c r="EMV17" s="368" t="s">
        <v>529</v>
      </c>
      <c r="EMW17" s="368" t="s">
        <v>529</v>
      </c>
      <c r="EMX17" s="368" t="s">
        <v>529</v>
      </c>
      <c r="EMY17" s="368" t="s">
        <v>529</v>
      </c>
      <c r="EMZ17" s="368" t="s">
        <v>529</v>
      </c>
      <c r="ENA17" s="368" t="s">
        <v>529</v>
      </c>
      <c r="ENB17" s="368" t="s">
        <v>529</v>
      </c>
      <c r="ENC17" s="368" t="s">
        <v>529</v>
      </c>
      <c r="END17" s="368" t="s">
        <v>529</v>
      </c>
      <c r="ENE17" s="368" t="s">
        <v>529</v>
      </c>
      <c r="ENF17" s="368" t="s">
        <v>529</v>
      </c>
      <c r="ENG17" s="368" t="s">
        <v>529</v>
      </c>
      <c r="ENH17" s="368" t="s">
        <v>529</v>
      </c>
      <c r="ENI17" s="368" t="s">
        <v>529</v>
      </c>
      <c r="ENJ17" s="368" t="s">
        <v>529</v>
      </c>
      <c r="ENK17" s="368" t="s">
        <v>529</v>
      </c>
      <c r="ENL17" s="368" t="s">
        <v>529</v>
      </c>
      <c r="ENM17" s="368" t="s">
        <v>529</v>
      </c>
      <c r="ENN17" s="368" t="s">
        <v>529</v>
      </c>
      <c r="ENO17" s="368" t="s">
        <v>529</v>
      </c>
      <c r="ENP17" s="368" t="s">
        <v>529</v>
      </c>
      <c r="ENQ17" s="368" t="s">
        <v>529</v>
      </c>
      <c r="ENR17" s="368" t="s">
        <v>529</v>
      </c>
      <c r="ENS17" s="368" t="s">
        <v>529</v>
      </c>
      <c r="ENT17" s="368" t="s">
        <v>529</v>
      </c>
      <c r="ENU17" s="368" t="s">
        <v>529</v>
      </c>
      <c r="ENV17" s="368" t="s">
        <v>529</v>
      </c>
      <c r="ENW17" s="368" t="s">
        <v>529</v>
      </c>
      <c r="ENX17" s="368" t="s">
        <v>529</v>
      </c>
      <c r="ENY17" s="368" t="s">
        <v>529</v>
      </c>
      <c r="ENZ17" s="368" t="s">
        <v>529</v>
      </c>
      <c r="EOA17" s="368" t="s">
        <v>529</v>
      </c>
      <c r="EOB17" s="368" t="s">
        <v>529</v>
      </c>
      <c r="EOC17" s="368" t="s">
        <v>529</v>
      </c>
      <c r="EOD17" s="368" t="s">
        <v>529</v>
      </c>
      <c r="EOE17" s="368" t="s">
        <v>529</v>
      </c>
      <c r="EOF17" s="368" t="s">
        <v>529</v>
      </c>
      <c r="EOG17" s="368" t="s">
        <v>529</v>
      </c>
      <c r="EOH17" s="368" t="s">
        <v>529</v>
      </c>
      <c r="EOI17" s="368" t="s">
        <v>529</v>
      </c>
      <c r="EOJ17" s="368" t="s">
        <v>529</v>
      </c>
      <c r="EOK17" s="368" t="s">
        <v>529</v>
      </c>
      <c r="EOL17" s="368" t="s">
        <v>529</v>
      </c>
      <c r="EOM17" s="368" t="s">
        <v>529</v>
      </c>
      <c r="EON17" s="368" t="s">
        <v>529</v>
      </c>
      <c r="EOO17" s="368" t="s">
        <v>529</v>
      </c>
      <c r="EOP17" s="368" t="s">
        <v>529</v>
      </c>
      <c r="EOQ17" s="368" t="s">
        <v>529</v>
      </c>
      <c r="EOR17" s="368" t="s">
        <v>529</v>
      </c>
      <c r="EOS17" s="368" t="s">
        <v>529</v>
      </c>
      <c r="EOT17" s="368" t="s">
        <v>529</v>
      </c>
      <c r="EOU17" s="368" t="s">
        <v>529</v>
      </c>
      <c r="EOV17" s="368" t="s">
        <v>529</v>
      </c>
      <c r="EOW17" s="368" t="s">
        <v>529</v>
      </c>
      <c r="EOX17" s="368" t="s">
        <v>529</v>
      </c>
      <c r="EOY17" s="368" t="s">
        <v>529</v>
      </c>
      <c r="EOZ17" s="368" t="s">
        <v>529</v>
      </c>
      <c r="EPA17" s="368" t="s">
        <v>529</v>
      </c>
      <c r="EPB17" s="368" t="s">
        <v>529</v>
      </c>
      <c r="EPC17" s="368" t="s">
        <v>529</v>
      </c>
      <c r="EPD17" s="368" t="s">
        <v>529</v>
      </c>
      <c r="EPE17" s="368" t="s">
        <v>529</v>
      </c>
      <c r="EPF17" s="368" t="s">
        <v>529</v>
      </c>
      <c r="EPG17" s="368" t="s">
        <v>529</v>
      </c>
      <c r="EPH17" s="368" t="s">
        <v>529</v>
      </c>
      <c r="EPI17" s="368" t="s">
        <v>529</v>
      </c>
      <c r="EPJ17" s="368" t="s">
        <v>529</v>
      </c>
      <c r="EPK17" s="368" t="s">
        <v>529</v>
      </c>
      <c r="EPL17" s="368" t="s">
        <v>529</v>
      </c>
      <c r="EPM17" s="368" t="s">
        <v>529</v>
      </c>
      <c r="EPN17" s="368" t="s">
        <v>529</v>
      </c>
      <c r="EPO17" s="368" t="s">
        <v>529</v>
      </c>
      <c r="EPP17" s="368" t="s">
        <v>529</v>
      </c>
      <c r="EPQ17" s="368" t="s">
        <v>529</v>
      </c>
      <c r="EPR17" s="368" t="s">
        <v>529</v>
      </c>
      <c r="EPS17" s="368" t="s">
        <v>529</v>
      </c>
      <c r="EPT17" s="368" t="s">
        <v>529</v>
      </c>
      <c r="EPU17" s="368" t="s">
        <v>529</v>
      </c>
      <c r="EPV17" s="368" t="s">
        <v>529</v>
      </c>
      <c r="EPW17" s="368" t="s">
        <v>529</v>
      </c>
      <c r="EPX17" s="368" t="s">
        <v>529</v>
      </c>
      <c r="EPY17" s="368" t="s">
        <v>529</v>
      </c>
      <c r="EPZ17" s="368" t="s">
        <v>529</v>
      </c>
      <c r="EQA17" s="368" t="s">
        <v>529</v>
      </c>
      <c r="EQB17" s="368" t="s">
        <v>529</v>
      </c>
      <c r="EQC17" s="368" t="s">
        <v>529</v>
      </c>
      <c r="EQD17" s="368" t="s">
        <v>529</v>
      </c>
      <c r="EQE17" s="368" t="s">
        <v>529</v>
      </c>
      <c r="EQF17" s="368" t="s">
        <v>529</v>
      </c>
      <c r="EQG17" s="368" t="s">
        <v>529</v>
      </c>
      <c r="EQH17" s="368" t="s">
        <v>529</v>
      </c>
      <c r="EQI17" s="368" t="s">
        <v>529</v>
      </c>
      <c r="EQJ17" s="368" t="s">
        <v>529</v>
      </c>
      <c r="EQK17" s="368" t="s">
        <v>529</v>
      </c>
      <c r="EQL17" s="368" t="s">
        <v>529</v>
      </c>
      <c r="EQM17" s="368" t="s">
        <v>529</v>
      </c>
      <c r="EQN17" s="368" t="s">
        <v>529</v>
      </c>
      <c r="EQO17" s="368" t="s">
        <v>529</v>
      </c>
      <c r="EQP17" s="368" t="s">
        <v>529</v>
      </c>
      <c r="EQQ17" s="368" t="s">
        <v>529</v>
      </c>
      <c r="EQR17" s="368" t="s">
        <v>529</v>
      </c>
      <c r="EQS17" s="368" t="s">
        <v>529</v>
      </c>
      <c r="EQT17" s="368" t="s">
        <v>529</v>
      </c>
      <c r="EQU17" s="368" t="s">
        <v>529</v>
      </c>
      <c r="EQV17" s="368" t="s">
        <v>529</v>
      </c>
      <c r="EQW17" s="368" t="s">
        <v>529</v>
      </c>
      <c r="EQX17" s="368" t="s">
        <v>529</v>
      </c>
      <c r="EQY17" s="368" t="s">
        <v>529</v>
      </c>
      <c r="EQZ17" s="368" t="s">
        <v>529</v>
      </c>
      <c r="ERA17" s="368" t="s">
        <v>529</v>
      </c>
      <c r="ERB17" s="368" t="s">
        <v>529</v>
      </c>
      <c r="ERC17" s="368" t="s">
        <v>529</v>
      </c>
      <c r="ERD17" s="368" t="s">
        <v>529</v>
      </c>
      <c r="ERE17" s="368" t="s">
        <v>529</v>
      </c>
      <c r="ERF17" s="368" t="s">
        <v>529</v>
      </c>
      <c r="ERG17" s="368" t="s">
        <v>529</v>
      </c>
      <c r="ERH17" s="368" t="s">
        <v>529</v>
      </c>
      <c r="ERI17" s="368" t="s">
        <v>529</v>
      </c>
      <c r="ERJ17" s="368" t="s">
        <v>529</v>
      </c>
      <c r="ERK17" s="368" t="s">
        <v>529</v>
      </c>
      <c r="ERL17" s="368" t="s">
        <v>529</v>
      </c>
      <c r="ERM17" s="368" t="s">
        <v>529</v>
      </c>
      <c r="ERN17" s="368" t="s">
        <v>529</v>
      </c>
      <c r="ERO17" s="368" t="s">
        <v>529</v>
      </c>
      <c r="ERP17" s="368" t="s">
        <v>529</v>
      </c>
      <c r="ERQ17" s="368" t="s">
        <v>529</v>
      </c>
      <c r="ERR17" s="368" t="s">
        <v>529</v>
      </c>
      <c r="ERS17" s="368" t="s">
        <v>529</v>
      </c>
      <c r="ERT17" s="368" t="s">
        <v>529</v>
      </c>
      <c r="ERU17" s="368" t="s">
        <v>529</v>
      </c>
      <c r="ERV17" s="368" t="s">
        <v>529</v>
      </c>
      <c r="ERW17" s="368" t="s">
        <v>529</v>
      </c>
      <c r="ERX17" s="368" t="s">
        <v>529</v>
      </c>
      <c r="ERY17" s="368" t="s">
        <v>529</v>
      </c>
      <c r="ERZ17" s="368" t="s">
        <v>529</v>
      </c>
      <c r="ESA17" s="368" t="s">
        <v>529</v>
      </c>
      <c r="ESB17" s="368" t="s">
        <v>529</v>
      </c>
      <c r="ESC17" s="368" t="s">
        <v>529</v>
      </c>
      <c r="ESD17" s="368" t="s">
        <v>529</v>
      </c>
      <c r="ESE17" s="368" t="s">
        <v>529</v>
      </c>
      <c r="ESF17" s="368" t="s">
        <v>529</v>
      </c>
      <c r="ESG17" s="368" t="s">
        <v>529</v>
      </c>
      <c r="ESH17" s="368" t="s">
        <v>529</v>
      </c>
      <c r="ESI17" s="368" t="s">
        <v>529</v>
      </c>
      <c r="ESJ17" s="368" t="s">
        <v>529</v>
      </c>
      <c r="ESK17" s="368" t="s">
        <v>529</v>
      </c>
      <c r="ESL17" s="368" t="s">
        <v>529</v>
      </c>
      <c r="ESM17" s="368" t="s">
        <v>529</v>
      </c>
      <c r="ESN17" s="368" t="s">
        <v>529</v>
      </c>
      <c r="ESO17" s="368" t="s">
        <v>529</v>
      </c>
      <c r="ESP17" s="368" t="s">
        <v>529</v>
      </c>
      <c r="ESQ17" s="368" t="s">
        <v>529</v>
      </c>
      <c r="ESR17" s="368" t="s">
        <v>529</v>
      </c>
      <c r="ESS17" s="368" t="s">
        <v>529</v>
      </c>
      <c r="EST17" s="368" t="s">
        <v>529</v>
      </c>
      <c r="ESU17" s="368" t="s">
        <v>529</v>
      </c>
      <c r="ESV17" s="368" t="s">
        <v>529</v>
      </c>
      <c r="ESW17" s="368" t="s">
        <v>529</v>
      </c>
      <c r="ESX17" s="368" t="s">
        <v>529</v>
      </c>
      <c r="ESY17" s="368" t="s">
        <v>529</v>
      </c>
      <c r="ESZ17" s="368" t="s">
        <v>529</v>
      </c>
      <c r="ETA17" s="368" t="s">
        <v>529</v>
      </c>
      <c r="ETB17" s="368" t="s">
        <v>529</v>
      </c>
      <c r="ETC17" s="368" t="s">
        <v>529</v>
      </c>
      <c r="ETD17" s="368" t="s">
        <v>529</v>
      </c>
      <c r="ETE17" s="368" t="s">
        <v>529</v>
      </c>
      <c r="ETF17" s="368" t="s">
        <v>529</v>
      </c>
      <c r="ETG17" s="368" t="s">
        <v>529</v>
      </c>
      <c r="ETH17" s="368" t="s">
        <v>529</v>
      </c>
      <c r="ETI17" s="368" t="s">
        <v>529</v>
      </c>
      <c r="ETJ17" s="368" t="s">
        <v>529</v>
      </c>
      <c r="ETK17" s="368" t="s">
        <v>529</v>
      </c>
      <c r="ETL17" s="368" t="s">
        <v>529</v>
      </c>
      <c r="ETM17" s="368" t="s">
        <v>529</v>
      </c>
      <c r="ETN17" s="368" t="s">
        <v>529</v>
      </c>
      <c r="ETO17" s="368" t="s">
        <v>529</v>
      </c>
      <c r="ETP17" s="368" t="s">
        <v>529</v>
      </c>
      <c r="ETQ17" s="368" t="s">
        <v>529</v>
      </c>
      <c r="ETR17" s="368" t="s">
        <v>529</v>
      </c>
      <c r="ETS17" s="368" t="s">
        <v>529</v>
      </c>
      <c r="ETT17" s="368" t="s">
        <v>529</v>
      </c>
      <c r="ETU17" s="368" t="s">
        <v>529</v>
      </c>
      <c r="ETV17" s="368" t="s">
        <v>529</v>
      </c>
      <c r="ETW17" s="368" t="s">
        <v>529</v>
      </c>
      <c r="ETX17" s="368" t="s">
        <v>529</v>
      </c>
      <c r="ETY17" s="368" t="s">
        <v>529</v>
      </c>
      <c r="ETZ17" s="368" t="s">
        <v>529</v>
      </c>
      <c r="EUA17" s="368" t="s">
        <v>529</v>
      </c>
      <c r="EUB17" s="368" t="s">
        <v>529</v>
      </c>
      <c r="EUC17" s="368" t="s">
        <v>529</v>
      </c>
      <c r="EUD17" s="368" t="s">
        <v>529</v>
      </c>
      <c r="EUE17" s="368" t="s">
        <v>529</v>
      </c>
      <c r="EUF17" s="368" t="s">
        <v>529</v>
      </c>
      <c r="EUG17" s="368" t="s">
        <v>529</v>
      </c>
      <c r="EUH17" s="368" t="s">
        <v>529</v>
      </c>
      <c r="EUI17" s="368" t="s">
        <v>529</v>
      </c>
      <c r="EUJ17" s="368" t="s">
        <v>529</v>
      </c>
      <c r="EUK17" s="368" t="s">
        <v>529</v>
      </c>
      <c r="EUL17" s="368" t="s">
        <v>529</v>
      </c>
      <c r="EUM17" s="368" t="s">
        <v>529</v>
      </c>
      <c r="EUN17" s="368" t="s">
        <v>529</v>
      </c>
      <c r="EUO17" s="368" t="s">
        <v>529</v>
      </c>
      <c r="EUP17" s="368" t="s">
        <v>529</v>
      </c>
      <c r="EUQ17" s="368" t="s">
        <v>529</v>
      </c>
      <c r="EUR17" s="368" t="s">
        <v>529</v>
      </c>
      <c r="EUS17" s="368" t="s">
        <v>529</v>
      </c>
      <c r="EUT17" s="368" t="s">
        <v>529</v>
      </c>
      <c r="EUU17" s="368" t="s">
        <v>529</v>
      </c>
      <c r="EUV17" s="368" t="s">
        <v>529</v>
      </c>
      <c r="EUW17" s="368" t="s">
        <v>529</v>
      </c>
      <c r="EUX17" s="368" t="s">
        <v>529</v>
      </c>
      <c r="EUY17" s="368" t="s">
        <v>529</v>
      </c>
      <c r="EUZ17" s="368" t="s">
        <v>529</v>
      </c>
      <c r="EVA17" s="368" t="s">
        <v>529</v>
      </c>
      <c r="EVB17" s="368" t="s">
        <v>529</v>
      </c>
      <c r="EVC17" s="368" t="s">
        <v>529</v>
      </c>
      <c r="EVD17" s="368" t="s">
        <v>529</v>
      </c>
      <c r="EVE17" s="368" t="s">
        <v>529</v>
      </c>
      <c r="EVF17" s="368" t="s">
        <v>529</v>
      </c>
      <c r="EVG17" s="368" t="s">
        <v>529</v>
      </c>
      <c r="EVH17" s="368" t="s">
        <v>529</v>
      </c>
      <c r="EVI17" s="368" t="s">
        <v>529</v>
      </c>
      <c r="EVJ17" s="368" t="s">
        <v>529</v>
      </c>
      <c r="EVK17" s="368" t="s">
        <v>529</v>
      </c>
      <c r="EVL17" s="368" t="s">
        <v>529</v>
      </c>
      <c r="EVM17" s="368" t="s">
        <v>529</v>
      </c>
      <c r="EVN17" s="368" t="s">
        <v>529</v>
      </c>
      <c r="EVO17" s="368" t="s">
        <v>529</v>
      </c>
      <c r="EVP17" s="368" t="s">
        <v>529</v>
      </c>
      <c r="EVQ17" s="368" t="s">
        <v>529</v>
      </c>
      <c r="EVR17" s="368" t="s">
        <v>529</v>
      </c>
      <c r="EVS17" s="368" t="s">
        <v>529</v>
      </c>
      <c r="EVT17" s="368" t="s">
        <v>529</v>
      </c>
      <c r="EVU17" s="368" t="s">
        <v>529</v>
      </c>
      <c r="EVV17" s="368" t="s">
        <v>529</v>
      </c>
      <c r="EVW17" s="368" t="s">
        <v>529</v>
      </c>
      <c r="EVX17" s="368" t="s">
        <v>529</v>
      </c>
      <c r="EVY17" s="368" t="s">
        <v>529</v>
      </c>
      <c r="EVZ17" s="368" t="s">
        <v>529</v>
      </c>
      <c r="EWA17" s="368" t="s">
        <v>529</v>
      </c>
      <c r="EWB17" s="368" t="s">
        <v>529</v>
      </c>
      <c r="EWC17" s="368" t="s">
        <v>529</v>
      </c>
      <c r="EWD17" s="368" t="s">
        <v>529</v>
      </c>
      <c r="EWE17" s="368" t="s">
        <v>529</v>
      </c>
      <c r="EWF17" s="368" t="s">
        <v>529</v>
      </c>
      <c r="EWG17" s="368" t="s">
        <v>529</v>
      </c>
      <c r="EWH17" s="368" t="s">
        <v>529</v>
      </c>
      <c r="EWI17" s="368" t="s">
        <v>529</v>
      </c>
      <c r="EWJ17" s="368" t="s">
        <v>529</v>
      </c>
      <c r="EWK17" s="368" t="s">
        <v>529</v>
      </c>
      <c r="EWL17" s="368" t="s">
        <v>529</v>
      </c>
      <c r="EWM17" s="368" t="s">
        <v>529</v>
      </c>
      <c r="EWN17" s="368" t="s">
        <v>529</v>
      </c>
      <c r="EWO17" s="368" t="s">
        <v>529</v>
      </c>
      <c r="EWP17" s="368" t="s">
        <v>529</v>
      </c>
      <c r="EWQ17" s="368" t="s">
        <v>529</v>
      </c>
      <c r="EWR17" s="368" t="s">
        <v>529</v>
      </c>
      <c r="EWS17" s="368" t="s">
        <v>529</v>
      </c>
      <c r="EWT17" s="368" t="s">
        <v>529</v>
      </c>
      <c r="EWU17" s="368" t="s">
        <v>529</v>
      </c>
      <c r="EWV17" s="368" t="s">
        <v>529</v>
      </c>
      <c r="EWW17" s="368" t="s">
        <v>529</v>
      </c>
      <c r="EWX17" s="368" t="s">
        <v>529</v>
      </c>
      <c r="EWY17" s="368" t="s">
        <v>529</v>
      </c>
      <c r="EWZ17" s="368" t="s">
        <v>529</v>
      </c>
      <c r="EXA17" s="368" t="s">
        <v>529</v>
      </c>
      <c r="EXB17" s="368" t="s">
        <v>529</v>
      </c>
      <c r="EXC17" s="368" t="s">
        <v>529</v>
      </c>
      <c r="EXD17" s="368" t="s">
        <v>529</v>
      </c>
      <c r="EXE17" s="368" t="s">
        <v>529</v>
      </c>
      <c r="EXF17" s="368" t="s">
        <v>529</v>
      </c>
      <c r="EXG17" s="368" t="s">
        <v>529</v>
      </c>
      <c r="EXH17" s="368" t="s">
        <v>529</v>
      </c>
      <c r="EXI17" s="368" t="s">
        <v>529</v>
      </c>
      <c r="EXJ17" s="368" t="s">
        <v>529</v>
      </c>
      <c r="EXK17" s="368" t="s">
        <v>529</v>
      </c>
      <c r="EXL17" s="368" t="s">
        <v>529</v>
      </c>
      <c r="EXM17" s="368" t="s">
        <v>529</v>
      </c>
      <c r="EXN17" s="368" t="s">
        <v>529</v>
      </c>
      <c r="EXO17" s="368" t="s">
        <v>529</v>
      </c>
      <c r="EXP17" s="368" t="s">
        <v>529</v>
      </c>
      <c r="EXQ17" s="368" t="s">
        <v>529</v>
      </c>
      <c r="EXR17" s="368" t="s">
        <v>529</v>
      </c>
      <c r="EXS17" s="368" t="s">
        <v>529</v>
      </c>
      <c r="EXT17" s="368" t="s">
        <v>529</v>
      </c>
      <c r="EXU17" s="368" t="s">
        <v>529</v>
      </c>
      <c r="EXV17" s="368" t="s">
        <v>529</v>
      </c>
      <c r="EXW17" s="368" t="s">
        <v>529</v>
      </c>
      <c r="EXX17" s="368" t="s">
        <v>529</v>
      </c>
      <c r="EXY17" s="368" t="s">
        <v>529</v>
      </c>
      <c r="EXZ17" s="368" t="s">
        <v>529</v>
      </c>
      <c r="EYA17" s="368" t="s">
        <v>529</v>
      </c>
      <c r="EYB17" s="368" t="s">
        <v>529</v>
      </c>
      <c r="EYC17" s="368" t="s">
        <v>529</v>
      </c>
      <c r="EYD17" s="368" t="s">
        <v>529</v>
      </c>
      <c r="EYE17" s="368" t="s">
        <v>529</v>
      </c>
      <c r="EYF17" s="368" t="s">
        <v>529</v>
      </c>
      <c r="EYG17" s="368" t="s">
        <v>529</v>
      </c>
      <c r="EYH17" s="368" t="s">
        <v>529</v>
      </c>
      <c r="EYI17" s="368" t="s">
        <v>529</v>
      </c>
      <c r="EYJ17" s="368" t="s">
        <v>529</v>
      </c>
      <c r="EYK17" s="368" t="s">
        <v>529</v>
      </c>
      <c r="EYL17" s="368" t="s">
        <v>529</v>
      </c>
      <c r="EYM17" s="368" t="s">
        <v>529</v>
      </c>
      <c r="EYN17" s="368" t="s">
        <v>529</v>
      </c>
      <c r="EYO17" s="368" t="s">
        <v>529</v>
      </c>
      <c r="EYP17" s="368" t="s">
        <v>529</v>
      </c>
      <c r="EYQ17" s="368" t="s">
        <v>529</v>
      </c>
      <c r="EYR17" s="368" t="s">
        <v>529</v>
      </c>
      <c r="EYS17" s="368" t="s">
        <v>529</v>
      </c>
      <c r="EYT17" s="368" t="s">
        <v>529</v>
      </c>
      <c r="EYU17" s="368" t="s">
        <v>529</v>
      </c>
      <c r="EYV17" s="368" t="s">
        <v>529</v>
      </c>
      <c r="EYW17" s="368" t="s">
        <v>529</v>
      </c>
      <c r="EYX17" s="368" t="s">
        <v>529</v>
      </c>
      <c r="EYY17" s="368" t="s">
        <v>529</v>
      </c>
      <c r="EYZ17" s="368" t="s">
        <v>529</v>
      </c>
      <c r="EZA17" s="368" t="s">
        <v>529</v>
      </c>
      <c r="EZB17" s="368" t="s">
        <v>529</v>
      </c>
      <c r="EZC17" s="368" t="s">
        <v>529</v>
      </c>
      <c r="EZD17" s="368" t="s">
        <v>529</v>
      </c>
      <c r="EZE17" s="368" t="s">
        <v>529</v>
      </c>
      <c r="EZF17" s="368" t="s">
        <v>529</v>
      </c>
      <c r="EZG17" s="368" t="s">
        <v>529</v>
      </c>
      <c r="EZH17" s="368" t="s">
        <v>529</v>
      </c>
      <c r="EZI17" s="368" t="s">
        <v>529</v>
      </c>
      <c r="EZJ17" s="368" t="s">
        <v>529</v>
      </c>
      <c r="EZK17" s="368" t="s">
        <v>529</v>
      </c>
      <c r="EZL17" s="368" t="s">
        <v>529</v>
      </c>
      <c r="EZM17" s="368" t="s">
        <v>529</v>
      </c>
      <c r="EZN17" s="368" t="s">
        <v>529</v>
      </c>
      <c r="EZO17" s="368" t="s">
        <v>529</v>
      </c>
      <c r="EZP17" s="368" t="s">
        <v>529</v>
      </c>
      <c r="EZQ17" s="368" t="s">
        <v>529</v>
      </c>
      <c r="EZR17" s="368" t="s">
        <v>529</v>
      </c>
      <c r="EZS17" s="368" t="s">
        <v>529</v>
      </c>
      <c r="EZT17" s="368" t="s">
        <v>529</v>
      </c>
      <c r="EZU17" s="368" t="s">
        <v>529</v>
      </c>
      <c r="EZV17" s="368" t="s">
        <v>529</v>
      </c>
      <c r="EZW17" s="368" t="s">
        <v>529</v>
      </c>
      <c r="EZX17" s="368" t="s">
        <v>529</v>
      </c>
      <c r="EZY17" s="368" t="s">
        <v>529</v>
      </c>
      <c r="EZZ17" s="368" t="s">
        <v>529</v>
      </c>
      <c r="FAA17" s="368" t="s">
        <v>529</v>
      </c>
      <c r="FAB17" s="368" t="s">
        <v>529</v>
      </c>
      <c r="FAC17" s="368" t="s">
        <v>529</v>
      </c>
      <c r="FAD17" s="368" t="s">
        <v>529</v>
      </c>
      <c r="FAE17" s="368" t="s">
        <v>529</v>
      </c>
      <c r="FAF17" s="368" t="s">
        <v>529</v>
      </c>
      <c r="FAG17" s="368" t="s">
        <v>529</v>
      </c>
      <c r="FAH17" s="368" t="s">
        <v>529</v>
      </c>
      <c r="FAI17" s="368" t="s">
        <v>529</v>
      </c>
      <c r="FAJ17" s="368" t="s">
        <v>529</v>
      </c>
      <c r="FAK17" s="368" t="s">
        <v>529</v>
      </c>
      <c r="FAL17" s="368" t="s">
        <v>529</v>
      </c>
      <c r="FAM17" s="368" t="s">
        <v>529</v>
      </c>
      <c r="FAN17" s="368" t="s">
        <v>529</v>
      </c>
      <c r="FAO17" s="368" t="s">
        <v>529</v>
      </c>
      <c r="FAP17" s="368" t="s">
        <v>529</v>
      </c>
      <c r="FAQ17" s="368" t="s">
        <v>529</v>
      </c>
      <c r="FAR17" s="368" t="s">
        <v>529</v>
      </c>
      <c r="FAS17" s="368" t="s">
        <v>529</v>
      </c>
      <c r="FAT17" s="368" t="s">
        <v>529</v>
      </c>
      <c r="FAU17" s="368" t="s">
        <v>529</v>
      </c>
      <c r="FAV17" s="368" t="s">
        <v>529</v>
      </c>
      <c r="FAW17" s="368" t="s">
        <v>529</v>
      </c>
      <c r="FAX17" s="368" t="s">
        <v>529</v>
      </c>
      <c r="FAY17" s="368" t="s">
        <v>529</v>
      </c>
      <c r="FAZ17" s="368" t="s">
        <v>529</v>
      </c>
      <c r="FBA17" s="368" t="s">
        <v>529</v>
      </c>
      <c r="FBB17" s="368" t="s">
        <v>529</v>
      </c>
      <c r="FBC17" s="368" t="s">
        <v>529</v>
      </c>
      <c r="FBD17" s="368" t="s">
        <v>529</v>
      </c>
      <c r="FBE17" s="368" t="s">
        <v>529</v>
      </c>
      <c r="FBF17" s="368" t="s">
        <v>529</v>
      </c>
      <c r="FBG17" s="368" t="s">
        <v>529</v>
      </c>
      <c r="FBH17" s="368" t="s">
        <v>529</v>
      </c>
      <c r="FBI17" s="368" t="s">
        <v>529</v>
      </c>
      <c r="FBJ17" s="368" t="s">
        <v>529</v>
      </c>
      <c r="FBK17" s="368" t="s">
        <v>529</v>
      </c>
      <c r="FBL17" s="368" t="s">
        <v>529</v>
      </c>
      <c r="FBM17" s="368" t="s">
        <v>529</v>
      </c>
      <c r="FBN17" s="368" t="s">
        <v>529</v>
      </c>
      <c r="FBO17" s="368" t="s">
        <v>529</v>
      </c>
      <c r="FBP17" s="368" t="s">
        <v>529</v>
      </c>
      <c r="FBQ17" s="368" t="s">
        <v>529</v>
      </c>
      <c r="FBR17" s="368" t="s">
        <v>529</v>
      </c>
      <c r="FBS17" s="368" t="s">
        <v>529</v>
      </c>
      <c r="FBT17" s="368" t="s">
        <v>529</v>
      </c>
      <c r="FBU17" s="368" t="s">
        <v>529</v>
      </c>
      <c r="FBV17" s="368" t="s">
        <v>529</v>
      </c>
      <c r="FBW17" s="368" t="s">
        <v>529</v>
      </c>
      <c r="FBX17" s="368" t="s">
        <v>529</v>
      </c>
      <c r="FBY17" s="368" t="s">
        <v>529</v>
      </c>
      <c r="FBZ17" s="368" t="s">
        <v>529</v>
      </c>
      <c r="FCA17" s="368" t="s">
        <v>529</v>
      </c>
      <c r="FCB17" s="368" t="s">
        <v>529</v>
      </c>
      <c r="FCC17" s="368" t="s">
        <v>529</v>
      </c>
      <c r="FCD17" s="368" t="s">
        <v>529</v>
      </c>
      <c r="FCE17" s="368" t="s">
        <v>529</v>
      </c>
      <c r="FCF17" s="368" t="s">
        <v>529</v>
      </c>
      <c r="FCG17" s="368" t="s">
        <v>529</v>
      </c>
      <c r="FCH17" s="368" t="s">
        <v>529</v>
      </c>
      <c r="FCI17" s="368" t="s">
        <v>529</v>
      </c>
      <c r="FCJ17" s="368" t="s">
        <v>529</v>
      </c>
      <c r="FCK17" s="368" t="s">
        <v>529</v>
      </c>
      <c r="FCL17" s="368" t="s">
        <v>529</v>
      </c>
      <c r="FCM17" s="368" t="s">
        <v>529</v>
      </c>
      <c r="FCN17" s="368" t="s">
        <v>529</v>
      </c>
      <c r="FCO17" s="368" t="s">
        <v>529</v>
      </c>
      <c r="FCP17" s="368" t="s">
        <v>529</v>
      </c>
      <c r="FCQ17" s="368" t="s">
        <v>529</v>
      </c>
      <c r="FCR17" s="368" t="s">
        <v>529</v>
      </c>
      <c r="FCS17" s="368" t="s">
        <v>529</v>
      </c>
      <c r="FCT17" s="368" t="s">
        <v>529</v>
      </c>
      <c r="FCU17" s="368" t="s">
        <v>529</v>
      </c>
      <c r="FCV17" s="368" t="s">
        <v>529</v>
      </c>
      <c r="FCW17" s="368" t="s">
        <v>529</v>
      </c>
      <c r="FCX17" s="368" t="s">
        <v>529</v>
      </c>
      <c r="FCY17" s="368" t="s">
        <v>529</v>
      </c>
      <c r="FCZ17" s="368" t="s">
        <v>529</v>
      </c>
      <c r="FDA17" s="368" t="s">
        <v>529</v>
      </c>
      <c r="FDB17" s="368" t="s">
        <v>529</v>
      </c>
      <c r="FDC17" s="368" t="s">
        <v>529</v>
      </c>
      <c r="FDD17" s="368" t="s">
        <v>529</v>
      </c>
      <c r="FDE17" s="368" t="s">
        <v>529</v>
      </c>
      <c r="FDF17" s="368" t="s">
        <v>529</v>
      </c>
      <c r="FDG17" s="368" t="s">
        <v>529</v>
      </c>
      <c r="FDH17" s="368" t="s">
        <v>529</v>
      </c>
      <c r="FDI17" s="368" t="s">
        <v>529</v>
      </c>
      <c r="FDJ17" s="368" t="s">
        <v>529</v>
      </c>
      <c r="FDK17" s="368" t="s">
        <v>529</v>
      </c>
      <c r="FDL17" s="368" t="s">
        <v>529</v>
      </c>
      <c r="FDM17" s="368" t="s">
        <v>529</v>
      </c>
      <c r="FDN17" s="368" t="s">
        <v>529</v>
      </c>
      <c r="FDO17" s="368" t="s">
        <v>529</v>
      </c>
      <c r="FDP17" s="368" t="s">
        <v>529</v>
      </c>
      <c r="FDQ17" s="368" t="s">
        <v>529</v>
      </c>
      <c r="FDR17" s="368" t="s">
        <v>529</v>
      </c>
      <c r="FDS17" s="368" t="s">
        <v>529</v>
      </c>
      <c r="FDT17" s="368" t="s">
        <v>529</v>
      </c>
      <c r="FDU17" s="368" t="s">
        <v>529</v>
      </c>
      <c r="FDV17" s="368" t="s">
        <v>529</v>
      </c>
      <c r="FDW17" s="368" t="s">
        <v>529</v>
      </c>
      <c r="FDX17" s="368" t="s">
        <v>529</v>
      </c>
      <c r="FDY17" s="368" t="s">
        <v>529</v>
      </c>
      <c r="FDZ17" s="368" t="s">
        <v>529</v>
      </c>
      <c r="FEA17" s="368" t="s">
        <v>529</v>
      </c>
      <c r="FEB17" s="368" t="s">
        <v>529</v>
      </c>
      <c r="FEC17" s="368" t="s">
        <v>529</v>
      </c>
      <c r="FED17" s="368" t="s">
        <v>529</v>
      </c>
      <c r="FEE17" s="368" t="s">
        <v>529</v>
      </c>
      <c r="FEF17" s="368" t="s">
        <v>529</v>
      </c>
      <c r="FEG17" s="368" t="s">
        <v>529</v>
      </c>
      <c r="FEH17" s="368" t="s">
        <v>529</v>
      </c>
      <c r="FEI17" s="368" t="s">
        <v>529</v>
      </c>
      <c r="FEJ17" s="368" t="s">
        <v>529</v>
      </c>
      <c r="FEK17" s="368" t="s">
        <v>529</v>
      </c>
      <c r="FEL17" s="368" t="s">
        <v>529</v>
      </c>
      <c r="FEM17" s="368" t="s">
        <v>529</v>
      </c>
      <c r="FEN17" s="368" t="s">
        <v>529</v>
      </c>
      <c r="FEO17" s="368" t="s">
        <v>529</v>
      </c>
      <c r="FEP17" s="368" t="s">
        <v>529</v>
      </c>
      <c r="FEQ17" s="368" t="s">
        <v>529</v>
      </c>
      <c r="FER17" s="368" t="s">
        <v>529</v>
      </c>
      <c r="FES17" s="368" t="s">
        <v>529</v>
      </c>
      <c r="FET17" s="368" t="s">
        <v>529</v>
      </c>
      <c r="FEU17" s="368" t="s">
        <v>529</v>
      </c>
      <c r="FEV17" s="368" t="s">
        <v>529</v>
      </c>
      <c r="FEW17" s="368" t="s">
        <v>529</v>
      </c>
      <c r="FEX17" s="368" t="s">
        <v>529</v>
      </c>
      <c r="FEY17" s="368" t="s">
        <v>529</v>
      </c>
      <c r="FEZ17" s="368" t="s">
        <v>529</v>
      </c>
      <c r="FFA17" s="368" t="s">
        <v>529</v>
      </c>
      <c r="FFB17" s="368" t="s">
        <v>529</v>
      </c>
      <c r="FFC17" s="368" t="s">
        <v>529</v>
      </c>
      <c r="FFD17" s="368" t="s">
        <v>529</v>
      </c>
      <c r="FFE17" s="368" t="s">
        <v>529</v>
      </c>
      <c r="FFF17" s="368" t="s">
        <v>529</v>
      </c>
      <c r="FFG17" s="368" t="s">
        <v>529</v>
      </c>
      <c r="FFH17" s="368" t="s">
        <v>529</v>
      </c>
      <c r="FFI17" s="368" t="s">
        <v>529</v>
      </c>
      <c r="FFJ17" s="368" t="s">
        <v>529</v>
      </c>
      <c r="FFK17" s="368" t="s">
        <v>529</v>
      </c>
      <c r="FFL17" s="368" t="s">
        <v>529</v>
      </c>
      <c r="FFM17" s="368" t="s">
        <v>529</v>
      </c>
      <c r="FFN17" s="368" t="s">
        <v>529</v>
      </c>
      <c r="FFO17" s="368" t="s">
        <v>529</v>
      </c>
      <c r="FFP17" s="368" t="s">
        <v>529</v>
      </c>
      <c r="FFQ17" s="368" t="s">
        <v>529</v>
      </c>
      <c r="FFR17" s="368" t="s">
        <v>529</v>
      </c>
      <c r="FFS17" s="368" t="s">
        <v>529</v>
      </c>
      <c r="FFT17" s="368" t="s">
        <v>529</v>
      </c>
      <c r="FFU17" s="368" t="s">
        <v>529</v>
      </c>
      <c r="FFV17" s="368" t="s">
        <v>529</v>
      </c>
      <c r="FFW17" s="368" t="s">
        <v>529</v>
      </c>
      <c r="FFX17" s="368" t="s">
        <v>529</v>
      </c>
      <c r="FFY17" s="368" t="s">
        <v>529</v>
      </c>
      <c r="FFZ17" s="368" t="s">
        <v>529</v>
      </c>
      <c r="FGA17" s="368" t="s">
        <v>529</v>
      </c>
      <c r="FGB17" s="368" t="s">
        <v>529</v>
      </c>
      <c r="FGC17" s="368" t="s">
        <v>529</v>
      </c>
      <c r="FGD17" s="368" t="s">
        <v>529</v>
      </c>
      <c r="FGE17" s="368" t="s">
        <v>529</v>
      </c>
      <c r="FGF17" s="368" t="s">
        <v>529</v>
      </c>
      <c r="FGG17" s="368" t="s">
        <v>529</v>
      </c>
      <c r="FGH17" s="368" t="s">
        <v>529</v>
      </c>
      <c r="FGI17" s="368" t="s">
        <v>529</v>
      </c>
      <c r="FGJ17" s="368" t="s">
        <v>529</v>
      </c>
      <c r="FGK17" s="368" t="s">
        <v>529</v>
      </c>
      <c r="FGL17" s="368" t="s">
        <v>529</v>
      </c>
      <c r="FGM17" s="368" t="s">
        <v>529</v>
      </c>
      <c r="FGN17" s="368" t="s">
        <v>529</v>
      </c>
      <c r="FGO17" s="368" t="s">
        <v>529</v>
      </c>
      <c r="FGP17" s="368" t="s">
        <v>529</v>
      </c>
      <c r="FGQ17" s="368" t="s">
        <v>529</v>
      </c>
      <c r="FGR17" s="368" t="s">
        <v>529</v>
      </c>
      <c r="FGS17" s="368" t="s">
        <v>529</v>
      </c>
      <c r="FGT17" s="368" t="s">
        <v>529</v>
      </c>
      <c r="FGU17" s="368" t="s">
        <v>529</v>
      </c>
      <c r="FGV17" s="368" t="s">
        <v>529</v>
      </c>
      <c r="FGW17" s="368" t="s">
        <v>529</v>
      </c>
      <c r="FGX17" s="368" t="s">
        <v>529</v>
      </c>
      <c r="FGY17" s="368" t="s">
        <v>529</v>
      </c>
      <c r="FGZ17" s="368" t="s">
        <v>529</v>
      </c>
      <c r="FHA17" s="368" t="s">
        <v>529</v>
      </c>
      <c r="FHB17" s="368" t="s">
        <v>529</v>
      </c>
      <c r="FHC17" s="368" t="s">
        <v>529</v>
      </c>
      <c r="FHD17" s="368" t="s">
        <v>529</v>
      </c>
      <c r="FHE17" s="368" t="s">
        <v>529</v>
      </c>
      <c r="FHF17" s="368" t="s">
        <v>529</v>
      </c>
      <c r="FHG17" s="368" t="s">
        <v>529</v>
      </c>
      <c r="FHH17" s="368" t="s">
        <v>529</v>
      </c>
      <c r="FHI17" s="368" t="s">
        <v>529</v>
      </c>
      <c r="FHJ17" s="368" t="s">
        <v>529</v>
      </c>
      <c r="FHK17" s="368" t="s">
        <v>529</v>
      </c>
      <c r="FHL17" s="368" t="s">
        <v>529</v>
      </c>
      <c r="FHM17" s="368" t="s">
        <v>529</v>
      </c>
      <c r="FHN17" s="368" t="s">
        <v>529</v>
      </c>
      <c r="FHO17" s="368" t="s">
        <v>529</v>
      </c>
      <c r="FHP17" s="368" t="s">
        <v>529</v>
      </c>
      <c r="FHQ17" s="368" t="s">
        <v>529</v>
      </c>
      <c r="FHR17" s="368" t="s">
        <v>529</v>
      </c>
      <c r="FHS17" s="368" t="s">
        <v>529</v>
      </c>
      <c r="FHT17" s="368" t="s">
        <v>529</v>
      </c>
      <c r="FHU17" s="368" t="s">
        <v>529</v>
      </c>
      <c r="FHV17" s="368" t="s">
        <v>529</v>
      </c>
      <c r="FHW17" s="368" t="s">
        <v>529</v>
      </c>
      <c r="FHX17" s="368" t="s">
        <v>529</v>
      </c>
      <c r="FHY17" s="368" t="s">
        <v>529</v>
      </c>
      <c r="FHZ17" s="368" t="s">
        <v>529</v>
      </c>
      <c r="FIA17" s="368" t="s">
        <v>529</v>
      </c>
      <c r="FIB17" s="368" t="s">
        <v>529</v>
      </c>
      <c r="FIC17" s="368" t="s">
        <v>529</v>
      </c>
      <c r="FID17" s="368" t="s">
        <v>529</v>
      </c>
      <c r="FIE17" s="368" t="s">
        <v>529</v>
      </c>
      <c r="FIF17" s="368" t="s">
        <v>529</v>
      </c>
      <c r="FIG17" s="368" t="s">
        <v>529</v>
      </c>
      <c r="FIH17" s="368" t="s">
        <v>529</v>
      </c>
      <c r="FII17" s="368" t="s">
        <v>529</v>
      </c>
      <c r="FIJ17" s="368" t="s">
        <v>529</v>
      </c>
      <c r="FIK17" s="368" t="s">
        <v>529</v>
      </c>
      <c r="FIL17" s="368" t="s">
        <v>529</v>
      </c>
      <c r="FIM17" s="368" t="s">
        <v>529</v>
      </c>
      <c r="FIN17" s="368" t="s">
        <v>529</v>
      </c>
      <c r="FIO17" s="368" t="s">
        <v>529</v>
      </c>
      <c r="FIP17" s="368" t="s">
        <v>529</v>
      </c>
      <c r="FIQ17" s="368" t="s">
        <v>529</v>
      </c>
      <c r="FIR17" s="368" t="s">
        <v>529</v>
      </c>
      <c r="FIS17" s="368" t="s">
        <v>529</v>
      </c>
      <c r="FIT17" s="368" t="s">
        <v>529</v>
      </c>
      <c r="FIU17" s="368" t="s">
        <v>529</v>
      </c>
      <c r="FIV17" s="368" t="s">
        <v>529</v>
      </c>
      <c r="FIW17" s="368" t="s">
        <v>529</v>
      </c>
      <c r="FIX17" s="368" t="s">
        <v>529</v>
      </c>
      <c r="FIY17" s="368" t="s">
        <v>529</v>
      </c>
      <c r="FIZ17" s="368" t="s">
        <v>529</v>
      </c>
      <c r="FJA17" s="368" t="s">
        <v>529</v>
      </c>
      <c r="FJB17" s="368" t="s">
        <v>529</v>
      </c>
      <c r="FJC17" s="368" t="s">
        <v>529</v>
      </c>
      <c r="FJD17" s="368" t="s">
        <v>529</v>
      </c>
      <c r="FJE17" s="368" t="s">
        <v>529</v>
      </c>
      <c r="FJF17" s="368" t="s">
        <v>529</v>
      </c>
      <c r="FJG17" s="368" t="s">
        <v>529</v>
      </c>
      <c r="FJH17" s="368" t="s">
        <v>529</v>
      </c>
      <c r="FJI17" s="368" t="s">
        <v>529</v>
      </c>
      <c r="FJJ17" s="368" t="s">
        <v>529</v>
      </c>
      <c r="FJK17" s="368" t="s">
        <v>529</v>
      </c>
      <c r="FJL17" s="368" t="s">
        <v>529</v>
      </c>
      <c r="FJM17" s="368" t="s">
        <v>529</v>
      </c>
      <c r="FJN17" s="368" t="s">
        <v>529</v>
      </c>
      <c r="FJO17" s="368" t="s">
        <v>529</v>
      </c>
      <c r="FJP17" s="368" t="s">
        <v>529</v>
      </c>
      <c r="FJQ17" s="368" t="s">
        <v>529</v>
      </c>
      <c r="FJR17" s="368" t="s">
        <v>529</v>
      </c>
      <c r="FJS17" s="368" t="s">
        <v>529</v>
      </c>
      <c r="FJT17" s="368" t="s">
        <v>529</v>
      </c>
      <c r="FJU17" s="368" t="s">
        <v>529</v>
      </c>
      <c r="FJV17" s="368" t="s">
        <v>529</v>
      </c>
      <c r="FJW17" s="368" t="s">
        <v>529</v>
      </c>
      <c r="FJX17" s="368" t="s">
        <v>529</v>
      </c>
      <c r="FJY17" s="368" t="s">
        <v>529</v>
      </c>
      <c r="FJZ17" s="368" t="s">
        <v>529</v>
      </c>
      <c r="FKA17" s="368" t="s">
        <v>529</v>
      </c>
      <c r="FKB17" s="368" t="s">
        <v>529</v>
      </c>
      <c r="FKC17" s="368" t="s">
        <v>529</v>
      </c>
      <c r="FKD17" s="368" t="s">
        <v>529</v>
      </c>
      <c r="FKE17" s="368" t="s">
        <v>529</v>
      </c>
      <c r="FKF17" s="368" t="s">
        <v>529</v>
      </c>
      <c r="FKG17" s="368" t="s">
        <v>529</v>
      </c>
      <c r="FKH17" s="368" t="s">
        <v>529</v>
      </c>
      <c r="FKI17" s="368" t="s">
        <v>529</v>
      </c>
      <c r="FKJ17" s="368" t="s">
        <v>529</v>
      </c>
      <c r="FKK17" s="368" t="s">
        <v>529</v>
      </c>
      <c r="FKL17" s="368" t="s">
        <v>529</v>
      </c>
      <c r="FKM17" s="368" t="s">
        <v>529</v>
      </c>
      <c r="FKN17" s="368" t="s">
        <v>529</v>
      </c>
      <c r="FKO17" s="368" t="s">
        <v>529</v>
      </c>
      <c r="FKP17" s="368" t="s">
        <v>529</v>
      </c>
      <c r="FKQ17" s="368" t="s">
        <v>529</v>
      </c>
      <c r="FKR17" s="368" t="s">
        <v>529</v>
      </c>
      <c r="FKS17" s="368" t="s">
        <v>529</v>
      </c>
      <c r="FKT17" s="368" t="s">
        <v>529</v>
      </c>
      <c r="FKU17" s="368" t="s">
        <v>529</v>
      </c>
      <c r="FKV17" s="368" t="s">
        <v>529</v>
      </c>
      <c r="FKW17" s="368" t="s">
        <v>529</v>
      </c>
      <c r="FKX17" s="368" t="s">
        <v>529</v>
      </c>
      <c r="FKY17" s="368" t="s">
        <v>529</v>
      </c>
      <c r="FKZ17" s="368" t="s">
        <v>529</v>
      </c>
      <c r="FLA17" s="368" t="s">
        <v>529</v>
      </c>
      <c r="FLB17" s="368" t="s">
        <v>529</v>
      </c>
      <c r="FLC17" s="368" t="s">
        <v>529</v>
      </c>
      <c r="FLD17" s="368" t="s">
        <v>529</v>
      </c>
      <c r="FLE17" s="368" t="s">
        <v>529</v>
      </c>
      <c r="FLF17" s="368" t="s">
        <v>529</v>
      </c>
      <c r="FLG17" s="368" t="s">
        <v>529</v>
      </c>
      <c r="FLH17" s="368" t="s">
        <v>529</v>
      </c>
      <c r="FLI17" s="368" t="s">
        <v>529</v>
      </c>
      <c r="FLJ17" s="368" t="s">
        <v>529</v>
      </c>
      <c r="FLK17" s="368" t="s">
        <v>529</v>
      </c>
      <c r="FLL17" s="368" t="s">
        <v>529</v>
      </c>
      <c r="FLM17" s="368" t="s">
        <v>529</v>
      </c>
      <c r="FLN17" s="368" t="s">
        <v>529</v>
      </c>
      <c r="FLO17" s="368" t="s">
        <v>529</v>
      </c>
      <c r="FLP17" s="368" t="s">
        <v>529</v>
      </c>
      <c r="FLQ17" s="368" t="s">
        <v>529</v>
      </c>
      <c r="FLR17" s="368" t="s">
        <v>529</v>
      </c>
      <c r="FLS17" s="368" t="s">
        <v>529</v>
      </c>
      <c r="FLT17" s="368" t="s">
        <v>529</v>
      </c>
      <c r="FLU17" s="368" t="s">
        <v>529</v>
      </c>
      <c r="FLV17" s="368" t="s">
        <v>529</v>
      </c>
      <c r="FLW17" s="368" t="s">
        <v>529</v>
      </c>
      <c r="FLX17" s="368" t="s">
        <v>529</v>
      </c>
      <c r="FLY17" s="368" t="s">
        <v>529</v>
      </c>
      <c r="FLZ17" s="368" t="s">
        <v>529</v>
      </c>
      <c r="FMA17" s="368" t="s">
        <v>529</v>
      </c>
      <c r="FMB17" s="368" t="s">
        <v>529</v>
      </c>
      <c r="FMC17" s="368" t="s">
        <v>529</v>
      </c>
      <c r="FMD17" s="368" t="s">
        <v>529</v>
      </c>
      <c r="FME17" s="368" t="s">
        <v>529</v>
      </c>
      <c r="FMF17" s="368" t="s">
        <v>529</v>
      </c>
      <c r="FMG17" s="368" t="s">
        <v>529</v>
      </c>
      <c r="FMH17" s="368" t="s">
        <v>529</v>
      </c>
      <c r="FMI17" s="368" t="s">
        <v>529</v>
      </c>
      <c r="FMJ17" s="368" t="s">
        <v>529</v>
      </c>
      <c r="FMK17" s="368" t="s">
        <v>529</v>
      </c>
      <c r="FML17" s="368" t="s">
        <v>529</v>
      </c>
      <c r="FMM17" s="368" t="s">
        <v>529</v>
      </c>
      <c r="FMN17" s="368" t="s">
        <v>529</v>
      </c>
      <c r="FMO17" s="368" t="s">
        <v>529</v>
      </c>
      <c r="FMP17" s="368" t="s">
        <v>529</v>
      </c>
      <c r="FMQ17" s="368" t="s">
        <v>529</v>
      </c>
      <c r="FMR17" s="368" t="s">
        <v>529</v>
      </c>
      <c r="FMS17" s="368" t="s">
        <v>529</v>
      </c>
      <c r="FMT17" s="368" t="s">
        <v>529</v>
      </c>
      <c r="FMU17" s="368" t="s">
        <v>529</v>
      </c>
      <c r="FMV17" s="368" t="s">
        <v>529</v>
      </c>
      <c r="FMW17" s="368" t="s">
        <v>529</v>
      </c>
      <c r="FMX17" s="368" t="s">
        <v>529</v>
      </c>
      <c r="FMY17" s="368" t="s">
        <v>529</v>
      </c>
      <c r="FMZ17" s="368" t="s">
        <v>529</v>
      </c>
      <c r="FNA17" s="368" t="s">
        <v>529</v>
      </c>
      <c r="FNB17" s="368" t="s">
        <v>529</v>
      </c>
      <c r="FNC17" s="368" t="s">
        <v>529</v>
      </c>
      <c r="FND17" s="368" t="s">
        <v>529</v>
      </c>
      <c r="FNE17" s="368" t="s">
        <v>529</v>
      </c>
      <c r="FNF17" s="368" t="s">
        <v>529</v>
      </c>
      <c r="FNG17" s="368" t="s">
        <v>529</v>
      </c>
      <c r="FNH17" s="368" t="s">
        <v>529</v>
      </c>
      <c r="FNI17" s="368" t="s">
        <v>529</v>
      </c>
      <c r="FNJ17" s="368" t="s">
        <v>529</v>
      </c>
      <c r="FNK17" s="368" t="s">
        <v>529</v>
      </c>
      <c r="FNL17" s="368" t="s">
        <v>529</v>
      </c>
      <c r="FNM17" s="368" t="s">
        <v>529</v>
      </c>
      <c r="FNN17" s="368" t="s">
        <v>529</v>
      </c>
      <c r="FNO17" s="368" t="s">
        <v>529</v>
      </c>
      <c r="FNP17" s="368" t="s">
        <v>529</v>
      </c>
      <c r="FNQ17" s="368" t="s">
        <v>529</v>
      </c>
      <c r="FNR17" s="368" t="s">
        <v>529</v>
      </c>
      <c r="FNS17" s="368" t="s">
        <v>529</v>
      </c>
      <c r="FNT17" s="368" t="s">
        <v>529</v>
      </c>
      <c r="FNU17" s="368" t="s">
        <v>529</v>
      </c>
      <c r="FNV17" s="368" t="s">
        <v>529</v>
      </c>
      <c r="FNW17" s="368" t="s">
        <v>529</v>
      </c>
      <c r="FNX17" s="368" t="s">
        <v>529</v>
      </c>
      <c r="FNY17" s="368" t="s">
        <v>529</v>
      </c>
      <c r="FNZ17" s="368" t="s">
        <v>529</v>
      </c>
      <c r="FOA17" s="368" t="s">
        <v>529</v>
      </c>
      <c r="FOB17" s="368" t="s">
        <v>529</v>
      </c>
      <c r="FOC17" s="368" t="s">
        <v>529</v>
      </c>
      <c r="FOD17" s="368" t="s">
        <v>529</v>
      </c>
      <c r="FOE17" s="368" t="s">
        <v>529</v>
      </c>
      <c r="FOF17" s="368" t="s">
        <v>529</v>
      </c>
      <c r="FOG17" s="368" t="s">
        <v>529</v>
      </c>
      <c r="FOH17" s="368" t="s">
        <v>529</v>
      </c>
      <c r="FOI17" s="368" t="s">
        <v>529</v>
      </c>
      <c r="FOJ17" s="368" t="s">
        <v>529</v>
      </c>
      <c r="FOK17" s="368" t="s">
        <v>529</v>
      </c>
      <c r="FOL17" s="368" t="s">
        <v>529</v>
      </c>
      <c r="FOM17" s="368" t="s">
        <v>529</v>
      </c>
      <c r="FON17" s="368" t="s">
        <v>529</v>
      </c>
      <c r="FOO17" s="368" t="s">
        <v>529</v>
      </c>
      <c r="FOP17" s="368" t="s">
        <v>529</v>
      </c>
      <c r="FOQ17" s="368" t="s">
        <v>529</v>
      </c>
      <c r="FOR17" s="368" t="s">
        <v>529</v>
      </c>
      <c r="FOS17" s="368" t="s">
        <v>529</v>
      </c>
      <c r="FOT17" s="368" t="s">
        <v>529</v>
      </c>
      <c r="FOU17" s="368" t="s">
        <v>529</v>
      </c>
      <c r="FOV17" s="368" t="s">
        <v>529</v>
      </c>
      <c r="FOW17" s="368" t="s">
        <v>529</v>
      </c>
      <c r="FOX17" s="368" t="s">
        <v>529</v>
      </c>
      <c r="FOY17" s="368" t="s">
        <v>529</v>
      </c>
      <c r="FOZ17" s="368" t="s">
        <v>529</v>
      </c>
      <c r="FPA17" s="368" t="s">
        <v>529</v>
      </c>
      <c r="FPB17" s="368" t="s">
        <v>529</v>
      </c>
      <c r="FPC17" s="368" t="s">
        <v>529</v>
      </c>
      <c r="FPD17" s="368" t="s">
        <v>529</v>
      </c>
      <c r="FPE17" s="368" t="s">
        <v>529</v>
      </c>
      <c r="FPF17" s="368" t="s">
        <v>529</v>
      </c>
      <c r="FPG17" s="368" t="s">
        <v>529</v>
      </c>
      <c r="FPH17" s="368" t="s">
        <v>529</v>
      </c>
      <c r="FPI17" s="368" t="s">
        <v>529</v>
      </c>
      <c r="FPJ17" s="368" t="s">
        <v>529</v>
      </c>
      <c r="FPK17" s="368" t="s">
        <v>529</v>
      </c>
      <c r="FPL17" s="368" t="s">
        <v>529</v>
      </c>
      <c r="FPM17" s="368" t="s">
        <v>529</v>
      </c>
      <c r="FPN17" s="368" t="s">
        <v>529</v>
      </c>
      <c r="FPO17" s="368" t="s">
        <v>529</v>
      </c>
      <c r="FPP17" s="368" t="s">
        <v>529</v>
      </c>
      <c r="FPQ17" s="368" t="s">
        <v>529</v>
      </c>
      <c r="FPR17" s="368" t="s">
        <v>529</v>
      </c>
      <c r="FPS17" s="368" t="s">
        <v>529</v>
      </c>
      <c r="FPT17" s="368" t="s">
        <v>529</v>
      </c>
      <c r="FPU17" s="368" t="s">
        <v>529</v>
      </c>
      <c r="FPV17" s="368" t="s">
        <v>529</v>
      </c>
      <c r="FPW17" s="368" t="s">
        <v>529</v>
      </c>
      <c r="FPX17" s="368" t="s">
        <v>529</v>
      </c>
      <c r="FPY17" s="368" t="s">
        <v>529</v>
      </c>
      <c r="FPZ17" s="368" t="s">
        <v>529</v>
      </c>
      <c r="FQA17" s="368" t="s">
        <v>529</v>
      </c>
      <c r="FQB17" s="368" t="s">
        <v>529</v>
      </c>
      <c r="FQC17" s="368" t="s">
        <v>529</v>
      </c>
      <c r="FQD17" s="368" t="s">
        <v>529</v>
      </c>
      <c r="FQE17" s="368" t="s">
        <v>529</v>
      </c>
      <c r="FQF17" s="368" t="s">
        <v>529</v>
      </c>
      <c r="FQG17" s="368" t="s">
        <v>529</v>
      </c>
      <c r="FQH17" s="368" t="s">
        <v>529</v>
      </c>
      <c r="FQI17" s="368" t="s">
        <v>529</v>
      </c>
      <c r="FQJ17" s="368" t="s">
        <v>529</v>
      </c>
      <c r="FQK17" s="368" t="s">
        <v>529</v>
      </c>
      <c r="FQL17" s="368" t="s">
        <v>529</v>
      </c>
      <c r="FQM17" s="368" t="s">
        <v>529</v>
      </c>
      <c r="FQN17" s="368" t="s">
        <v>529</v>
      </c>
      <c r="FQO17" s="368" t="s">
        <v>529</v>
      </c>
      <c r="FQP17" s="368" t="s">
        <v>529</v>
      </c>
      <c r="FQQ17" s="368" t="s">
        <v>529</v>
      </c>
      <c r="FQR17" s="368" t="s">
        <v>529</v>
      </c>
      <c r="FQS17" s="368" t="s">
        <v>529</v>
      </c>
      <c r="FQT17" s="368" t="s">
        <v>529</v>
      </c>
      <c r="FQU17" s="368" t="s">
        <v>529</v>
      </c>
      <c r="FQV17" s="368" t="s">
        <v>529</v>
      </c>
      <c r="FQW17" s="368" t="s">
        <v>529</v>
      </c>
      <c r="FQX17" s="368" t="s">
        <v>529</v>
      </c>
      <c r="FQY17" s="368" t="s">
        <v>529</v>
      </c>
      <c r="FQZ17" s="368" t="s">
        <v>529</v>
      </c>
      <c r="FRA17" s="368" t="s">
        <v>529</v>
      </c>
      <c r="FRB17" s="368" t="s">
        <v>529</v>
      </c>
      <c r="FRC17" s="368" t="s">
        <v>529</v>
      </c>
      <c r="FRD17" s="368" t="s">
        <v>529</v>
      </c>
      <c r="FRE17" s="368" t="s">
        <v>529</v>
      </c>
      <c r="FRF17" s="368" t="s">
        <v>529</v>
      </c>
      <c r="FRG17" s="368" t="s">
        <v>529</v>
      </c>
      <c r="FRH17" s="368" t="s">
        <v>529</v>
      </c>
      <c r="FRI17" s="368" t="s">
        <v>529</v>
      </c>
      <c r="FRJ17" s="368" t="s">
        <v>529</v>
      </c>
      <c r="FRK17" s="368" t="s">
        <v>529</v>
      </c>
      <c r="FRL17" s="368" t="s">
        <v>529</v>
      </c>
      <c r="FRM17" s="368" t="s">
        <v>529</v>
      </c>
      <c r="FRN17" s="368" t="s">
        <v>529</v>
      </c>
      <c r="FRO17" s="368" t="s">
        <v>529</v>
      </c>
      <c r="FRP17" s="368" t="s">
        <v>529</v>
      </c>
      <c r="FRQ17" s="368" t="s">
        <v>529</v>
      </c>
      <c r="FRR17" s="368" t="s">
        <v>529</v>
      </c>
      <c r="FRS17" s="368" t="s">
        <v>529</v>
      </c>
      <c r="FRT17" s="368" t="s">
        <v>529</v>
      </c>
      <c r="FRU17" s="368" t="s">
        <v>529</v>
      </c>
      <c r="FRV17" s="368" t="s">
        <v>529</v>
      </c>
      <c r="FRW17" s="368" t="s">
        <v>529</v>
      </c>
      <c r="FRX17" s="368" t="s">
        <v>529</v>
      </c>
      <c r="FRY17" s="368" t="s">
        <v>529</v>
      </c>
      <c r="FRZ17" s="368" t="s">
        <v>529</v>
      </c>
      <c r="FSA17" s="368" t="s">
        <v>529</v>
      </c>
      <c r="FSB17" s="368" t="s">
        <v>529</v>
      </c>
      <c r="FSC17" s="368" t="s">
        <v>529</v>
      </c>
      <c r="FSD17" s="368" t="s">
        <v>529</v>
      </c>
      <c r="FSE17" s="368" t="s">
        <v>529</v>
      </c>
      <c r="FSF17" s="368" t="s">
        <v>529</v>
      </c>
      <c r="FSG17" s="368" t="s">
        <v>529</v>
      </c>
      <c r="FSH17" s="368" t="s">
        <v>529</v>
      </c>
      <c r="FSI17" s="368" t="s">
        <v>529</v>
      </c>
      <c r="FSJ17" s="368" t="s">
        <v>529</v>
      </c>
      <c r="FSK17" s="368" t="s">
        <v>529</v>
      </c>
      <c r="FSL17" s="368" t="s">
        <v>529</v>
      </c>
      <c r="FSM17" s="368" t="s">
        <v>529</v>
      </c>
      <c r="FSN17" s="368" t="s">
        <v>529</v>
      </c>
      <c r="FSO17" s="368" t="s">
        <v>529</v>
      </c>
      <c r="FSP17" s="368" t="s">
        <v>529</v>
      </c>
      <c r="FSQ17" s="368" t="s">
        <v>529</v>
      </c>
      <c r="FSR17" s="368" t="s">
        <v>529</v>
      </c>
      <c r="FSS17" s="368" t="s">
        <v>529</v>
      </c>
      <c r="FST17" s="368" t="s">
        <v>529</v>
      </c>
      <c r="FSU17" s="368" t="s">
        <v>529</v>
      </c>
      <c r="FSV17" s="368" t="s">
        <v>529</v>
      </c>
      <c r="FSW17" s="368" t="s">
        <v>529</v>
      </c>
      <c r="FSX17" s="368" t="s">
        <v>529</v>
      </c>
      <c r="FSY17" s="368" t="s">
        <v>529</v>
      </c>
      <c r="FSZ17" s="368" t="s">
        <v>529</v>
      </c>
      <c r="FTA17" s="368" t="s">
        <v>529</v>
      </c>
      <c r="FTB17" s="368" t="s">
        <v>529</v>
      </c>
      <c r="FTC17" s="368" t="s">
        <v>529</v>
      </c>
      <c r="FTD17" s="368" t="s">
        <v>529</v>
      </c>
      <c r="FTE17" s="368" t="s">
        <v>529</v>
      </c>
      <c r="FTF17" s="368" t="s">
        <v>529</v>
      </c>
      <c r="FTG17" s="368" t="s">
        <v>529</v>
      </c>
      <c r="FTH17" s="368" t="s">
        <v>529</v>
      </c>
      <c r="FTI17" s="368" t="s">
        <v>529</v>
      </c>
      <c r="FTJ17" s="368" t="s">
        <v>529</v>
      </c>
      <c r="FTK17" s="368" t="s">
        <v>529</v>
      </c>
      <c r="FTL17" s="368" t="s">
        <v>529</v>
      </c>
      <c r="FTM17" s="368" t="s">
        <v>529</v>
      </c>
      <c r="FTN17" s="368" t="s">
        <v>529</v>
      </c>
      <c r="FTO17" s="368" t="s">
        <v>529</v>
      </c>
      <c r="FTP17" s="368" t="s">
        <v>529</v>
      </c>
      <c r="FTQ17" s="368" t="s">
        <v>529</v>
      </c>
      <c r="FTR17" s="368" t="s">
        <v>529</v>
      </c>
      <c r="FTS17" s="368" t="s">
        <v>529</v>
      </c>
      <c r="FTT17" s="368" t="s">
        <v>529</v>
      </c>
      <c r="FTU17" s="368" t="s">
        <v>529</v>
      </c>
      <c r="FTV17" s="368" t="s">
        <v>529</v>
      </c>
      <c r="FTW17" s="368" t="s">
        <v>529</v>
      </c>
      <c r="FTX17" s="368" t="s">
        <v>529</v>
      </c>
      <c r="FTY17" s="368" t="s">
        <v>529</v>
      </c>
      <c r="FTZ17" s="368" t="s">
        <v>529</v>
      </c>
      <c r="FUA17" s="368" t="s">
        <v>529</v>
      </c>
      <c r="FUB17" s="368" t="s">
        <v>529</v>
      </c>
      <c r="FUC17" s="368" t="s">
        <v>529</v>
      </c>
      <c r="FUD17" s="368" t="s">
        <v>529</v>
      </c>
      <c r="FUE17" s="368" t="s">
        <v>529</v>
      </c>
      <c r="FUF17" s="368" t="s">
        <v>529</v>
      </c>
      <c r="FUG17" s="368" t="s">
        <v>529</v>
      </c>
      <c r="FUH17" s="368" t="s">
        <v>529</v>
      </c>
      <c r="FUI17" s="368" t="s">
        <v>529</v>
      </c>
      <c r="FUJ17" s="368" t="s">
        <v>529</v>
      </c>
      <c r="FUK17" s="368" t="s">
        <v>529</v>
      </c>
      <c r="FUL17" s="368" t="s">
        <v>529</v>
      </c>
      <c r="FUM17" s="368" t="s">
        <v>529</v>
      </c>
      <c r="FUN17" s="368" t="s">
        <v>529</v>
      </c>
      <c r="FUO17" s="368" t="s">
        <v>529</v>
      </c>
      <c r="FUP17" s="368" t="s">
        <v>529</v>
      </c>
      <c r="FUQ17" s="368" t="s">
        <v>529</v>
      </c>
      <c r="FUR17" s="368" t="s">
        <v>529</v>
      </c>
      <c r="FUS17" s="368" t="s">
        <v>529</v>
      </c>
      <c r="FUT17" s="368" t="s">
        <v>529</v>
      </c>
      <c r="FUU17" s="368" t="s">
        <v>529</v>
      </c>
      <c r="FUV17" s="368" t="s">
        <v>529</v>
      </c>
      <c r="FUW17" s="368" t="s">
        <v>529</v>
      </c>
      <c r="FUX17" s="368" t="s">
        <v>529</v>
      </c>
      <c r="FUY17" s="368" t="s">
        <v>529</v>
      </c>
      <c r="FUZ17" s="368" t="s">
        <v>529</v>
      </c>
      <c r="FVA17" s="368" t="s">
        <v>529</v>
      </c>
      <c r="FVB17" s="368" t="s">
        <v>529</v>
      </c>
      <c r="FVC17" s="368" t="s">
        <v>529</v>
      </c>
      <c r="FVD17" s="368" t="s">
        <v>529</v>
      </c>
      <c r="FVE17" s="368" t="s">
        <v>529</v>
      </c>
      <c r="FVF17" s="368" t="s">
        <v>529</v>
      </c>
      <c r="FVG17" s="368" t="s">
        <v>529</v>
      </c>
      <c r="FVH17" s="368" t="s">
        <v>529</v>
      </c>
      <c r="FVI17" s="368" t="s">
        <v>529</v>
      </c>
      <c r="FVJ17" s="368" t="s">
        <v>529</v>
      </c>
      <c r="FVK17" s="368" t="s">
        <v>529</v>
      </c>
      <c r="FVL17" s="368" t="s">
        <v>529</v>
      </c>
      <c r="FVM17" s="368" t="s">
        <v>529</v>
      </c>
      <c r="FVN17" s="368" t="s">
        <v>529</v>
      </c>
      <c r="FVO17" s="368" t="s">
        <v>529</v>
      </c>
      <c r="FVP17" s="368" t="s">
        <v>529</v>
      </c>
      <c r="FVQ17" s="368" t="s">
        <v>529</v>
      </c>
      <c r="FVR17" s="368" t="s">
        <v>529</v>
      </c>
      <c r="FVS17" s="368" t="s">
        <v>529</v>
      </c>
      <c r="FVT17" s="368" t="s">
        <v>529</v>
      </c>
      <c r="FVU17" s="368" t="s">
        <v>529</v>
      </c>
      <c r="FVV17" s="368" t="s">
        <v>529</v>
      </c>
      <c r="FVW17" s="368" t="s">
        <v>529</v>
      </c>
      <c r="FVX17" s="368" t="s">
        <v>529</v>
      </c>
      <c r="FVY17" s="368" t="s">
        <v>529</v>
      </c>
      <c r="FVZ17" s="368" t="s">
        <v>529</v>
      </c>
      <c r="FWA17" s="368" t="s">
        <v>529</v>
      </c>
      <c r="FWB17" s="368" t="s">
        <v>529</v>
      </c>
      <c r="FWC17" s="368" t="s">
        <v>529</v>
      </c>
      <c r="FWD17" s="368" t="s">
        <v>529</v>
      </c>
      <c r="FWE17" s="368" t="s">
        <v>529</v>
      </c>
      <c r="FWF17" s="368" t="s">
        <v>529</v>
      </c>
      <c r="FWG17" s="368" t="s">
        <v>529</v>
      </c>
      <c r="FWH17" s="368" t="s">
        <v>529</v>
      </c>
      <c r="FWI17" s="368" t="s">
        <v>529</v>
      </c>
      <c r="FWJ17" s="368" t="s">
        <v>529</v>
      </c>
      <c r="FWK17" s="368" t="s">
        <v>529</v>
      </c>
      <c r="FWL17" s="368" t="s">
        <v>529</v>
      </c>
      <c r="FWM17" s="368" t="s">
        <v>529</v>
      </c>
      <c r="FWN17" s="368" t="s">
        <v>529</v>
      </c>
      <c r="FWO17" s="368" t="s">
        <v>529</v>
      </c>
      <c r="FWP17" s="368" t="s">
        <v>529</v>
      </c>
      <c r="FWQ17" s="368" t="s">
        <v>529</v>
      </c>
      <c r="FWR17" s="368" t="s">
        <v>529</v>
      </c>
      <c r="FWS17" s="368" t="s">
        <v>529</v>
      </c>
      <c r="FWT17" s="368" t="s">
        <v>529</v>
      </c>
      <c r="FWU17" s="368" t="s">
        <v>529</v>
      </c>
      <c r="FWV17" s="368" t="s">
        <v>529</v>
      </c>
      <c r="FWW17" s="368" t="s">
        <v>529</v>
      </c>
      <c r="FWX17" s="368" t="s">
        <v>529</v>
      </c>
      <c r="FWY17" s="368" t="s">
        <v>529</v>
      </c>
      <c r="FWZ17" s="368" t="s">
        <v>529</v>
      </c>
      <c r="FXA17" s="368" t="s">
        <v>529</v>
      </c>
      <c r="FXB17" s="368" t="s">
        <v>529</v>
      </c>
      <c r="FXC17" s="368" t="s">
        <v>529</v>
      </c>
      <c r="FXD17" s="368" t="s">
        <v>529</v>
      </c>
      <c r="FXE17" s="368" t="s">
        <v>529</v>
      </c>
      <c r="FXF17" s="368" t="s">
        <v>529</v>
      </c>
      <c r="FXG17" s="368" t="s">
        <v>529</v>
      </c>
      <c r="FXH17" s="368" t="s">
        <v>529</v>
      </c>
      <c r="FXI17" s="368" t="s">
        <v>529</v>
      </c>
      <c r="FXJ17" s="368" t="s">
        <v>529</v>
      </c>
      <c r="FXK17" s="368" t="s">
        <v>529</v>
      </c>
      <c r="FXL17" s="368" t="s">
        <v>529</v>
      </c>
      <c r="FXM17" s="368" t="s">
        <v>529</v>
      </c>
      <c r="FXN17" s="368" t="s">
        <v>529</v>
      </c>
      <c r="FXO17" s="368" t="s">
        <v>529</v>
      </c>
      <c r="FXP17" s="368" t="s">
        <v>529</v>
      </c>
      <c r="FXQ17" s="368" t="s">
        <v>529</v>
      </c>
      <c r="FXR17" s="368" t="s">
        <v>529</v>
      </c>
      <c r="FXS17" s="368" t="s">
        <v>529</v>
      </c>
      <c r="FXT17" s="368" t="s">
        <v>529</v>
      </c>
      <c r="FXU17" s="368" t="s">
        <v>529</v>
      </c>
      <c r="FXV17" s="368" t="s">
        <v>529</v>
      </c>
      <c r="FXW17" s="368" t="s">
        <v>529</v>
      </c>
      <c r="FXX17" s="368" t="s">
        <v>529</v>
      </c>
      <c r="FXY17" s="368" t="s">
        <v>529</v>
      </c>
      <c r="FXZ17" s="368" t="s">
        <v>529</v>
      </c>
      <c r="FYA17" s="368" t="s">
        <v>529</v>
      </c>
      <c r="FYB17" s="368" t="s">
        <v>529</v>
      </c>
      <c r="FYC17" s="368" t="s">
        <v>529</v>
      </c>
      <c r="FYD17" s="368" t="s">
        <v>529</v>
      </c>
      <c r="FYE17" s="368" t="s">
        <v>529</v>
      </c>
      <c r="FYF17" s="368" t="s">
        <v>529</v>
      </c>
      <c r="FYG17" s="368" t="s">
        <v>529</v>
      </c>
      <c r="FYH17" s="368" t="s">
        <v>529</v>
      </c>
      <c r="FYI17" s="368" t="s">
        <v>529</v>
      </c>
      <c r="FYJ17" s="368" t="s">
        <v>529</v>
      </c>
      <c r="FYK17" s="368" t="s">
        <v>529</v>
      </c>
      <c r="FYL17" s="368" t="s">
        <v>529</v>
      </c>
      <c r="FYM17" s="368" t="s">
        <v>529</v>
      </c>
      <c r="FYN17" s="368" t="s">
        <v>529</v>
      </c>
      <c r="FYO17" s="368" t="s">
        <v>529</v>
      </c>
      <c r="FYP17" s="368" t="s">
        <v>529</v>
      </c>
      <c r="FYQ17" s="368" t="s">
        <v>529</v>
      </c>
      <c r="FYR17" s="368" t="s">
        <v>529</v>
      </c>
      <c r="FYS17" s="368" t="s">
        <v>529</v>
      </c>
      <c r="FYT17" s="368" t="s">
        <v>529</v>
      </c>
      <c r="FYU17" s="368" t="s">
        <v>529</v>
      </c>
      <c r="FYV17" s="368" t="s">
        <v>529</v>
      </c>
      <c r="FYW17" s="368" t="s">
        <v>529</v>
      </c>
      <c r="FYX17" s="368" t="s">
        <v>529</v>
      </c>
      <c r="FYY17" s="368" t="s">
        <v>529</v>
      </c>
      <c r="FYZ17" s="368" t="s">
        <v>529</v>
      </c>
      <c r="FZA17" s="368" t="s">
        <v>529</v>
      </c>
      <c r="FZB17" s="368" t="s">
        <v>529</v>
      </c>
      <c r="FZC17" s="368" t="s">
        <v>529</v>
      </c>
      <c r="FZD17" s="368" t="s">
        <v>529</v>
      </c>
      <c r="FZE17" s="368" t="s">
        <v>529</v>
      </c>
      <c r="FZF17" s="368" t="s">
        <v>529</v>
      </c>
      <c r="FZG17" s="368" t="s">
        <v>529</v>
      </c>
      <c r="FZH17" s="368" t="s">
        <v>529</v>
      </c>
      <c r="FZI17" s="368" t="s">
        <v>529</v>
      </c>
      <c r="FZJ17" s="368" t="s">
        <v>529</v>
      </c>
      <c r="FZK17" s="368" t="s">
        <v>529</v>
      </c>
      <c r="FZL17" s="368" t="s">
        <v>529</v>
      </c>
      <c r="FZM17" s="368" t="s">
        <v>529</v>
      </c>
      <c r="FZN17" s="368" t="s">
        <v>529</v>
      </c>
      <c r="FZO17" s="368" t="s">
        <v>529</v>
      </c>
      <c r="FZP17" s="368" t="s">
        <v>529</v>
      </c>
      <c r="FZQ17" s="368" t="s">
        <v>529</v>
      </c>
      <c r="FZR17" s="368" t="s">
        <v>529</v>
      </c>
      <c r="FZS17" s="368" t="s">
        <v>529</v>
      </c>
      <c r="FZT17" s="368" t="s">
        <v>529</v>
      </c>
      <c r="FZU17" s="368" t="s">
        <v>529</v>
      </c>
      <c r="FZV17" s="368" t="s">
        <v>529</v>
      </c>
      <c r="FZW17" s="368" t="s">
        <v>529</v>
      </c>
      <c r="FZX17" s="368" t="s">
        <v>529</v>
      </c>
      <c r="FZY17" s="368" t="s">
        <v>529</v>
      </c>
      <c r="FZZ17" s="368" t="s">
        <v>529</v>
      </c>
      <c r="GAA17" s="368" t="s">
        <v>529</v>
      </c>
      <c r="GAB17" s="368" t="s">
        <v>529</v>
      </c>
      <c r="GAC17" s="368" t="s">
        <v>529</v>
      </c>
      <c r="GAD17" s="368" t="s">
        <v>529</v>
      </c>
      <c r="GAE17" s="368" t="s">
        <v>529</v>
      </c>
      <c r="GAF17" s="368" t="s">
        <v>529</v>
      </c>
      <c r="GAG17" s="368" t="s">
        <v>529</v>
      </c>
      <c r="GAH17" s="368" t="s">
        <v>529</v>
      </c>
      <c r="GAI17" s="368" t="s">
        <v>529</v>
      </c>
      <c r="GAJ17" s="368" t="s">
        <v>529</v>
      </c>
      <c r="GAK17" s="368" t="s">
        <v>529</v>
      </c>
      <c r="GAL17" s="368" t="s">
        <v>529</v>
      </c>
      <c r="GAM17" s="368" t="s">
        <v>529</v>
      </c>
      <c r="GAN17" s="368" t="s">
        <v>529</v>
      </c>
      <c r="GAO17" s="368" t="s">
        <v>529</v>
      </c>
      <c r="GAP17" s="368" t="s">
        <v>529</v>
      </c>
      <c r="GAQ17" s="368" t="s">
        <v>529</v>
      </c>
      <c r="GAR17" s="368" t="s">
        <v>529</v>
      </c>
      <c r="GAS17" s="368" t="s">
        <v>529</v>
      </c>
      <c r="GAT17" s="368" t="s">
        <v>529</v>
      </c>
      <c r="GAU17" s="368" t="s">
        <v>529</v>
      </c>
      <c r="GAV17" s="368" t="s">
        <v>529</v>
      </c>
      <c r="GAW17" s="368" t="s">
        <v>529</v>
      </c>
      <c r="GAX17" s="368" t="s">
        <v>529</v>
      </c>
      <c r="GAY17" s="368" t="s">
        <v>529</v>
      </c>
      <c r="GAZ17" s="368" t="s">
        <v>529</v>
      </c>
      <c r="GBA17" s="368" t="s">
        <v>529</v>
      </c>
      <c r="GBB17" s="368" t="s">
        <v>529</v>
      </c>
      <c r="GBC17" s="368" t="s">
        <v>529</v>
      </c>
      <c r="GBD17" s="368" t="s">
        <v>529</v>
      </c>
      <c r="GBE17" s="368" t="s">
        <v>529</v>
      </c>
      <c r="GBF17" s="368" t="s">
        <v>529</v>
      </c>
      <c r="GBG17" s="368" t="s">
        <v>529</v>
      </c>
      <c r="GBH17" s="368" t="s">
        <v>529</v>
      </c>
      <c r="GBI17" s="368" t="s">
        <v>529</v>
      </c>
      <c r="GBJ17" s="368" t="s">
        <v>529</v>
      </c>
      <c r="GBK17" s="368" t="s">
        <v>529</v>
      </c>
      <c r="GBL17" s="368" t="s">
        <v>529</v>
      </c>
      <c r="GBM17" s="368" t="s">
        <v>529</v>
      </c>
      <c r="GBN17" s="368" t="s">
        <v>529</v>
      </c>
      <c r="GBO17" s="368" t="s">
        <v>529</v>
      </c>
      <c r="GBP17" s="368" t="s">
        <v>529</v>
      </c>
      <c r="GBQ17" s="368" t="s">
        <v>529</v>
      </c>
      <c r="GBR17" s="368" t="s">
        <v>529</v>
      </c>
      <c r="GBS17" s="368" t="s">
        <v>529</v>
      </c>
      <c r="GBT17" s="368" t="s">
        <v>529</v>
      </c>
      <c r="GBU17" s="368" t="s">
        <v>529</v>
      </c>
      <c r="GBV17" s="368" t="s">
        <v>529</v>
      </c>
      <c r="GBW17" s="368" t="s">
        <v>529</v>
      </c>
      <c r="GBX17" s="368" t="s">
        <v>529</v>
      </c>
      <c r="GBY17" s="368" t="s">
        <v>529</v>
      </c>
      <c r="GBZ17" s="368" t="s">
        <v>529</v>
      </c>
      <c r="GCA17" s="368" t="s">
        <v>529</v>
      </c>
      <c r="GCB17" s="368" t="s">
        <v>529</v>
      </c>
      <c r="GCC17" s="368" t="s">
        <v>529</v>
      </c>
      <c r="GCD17" s="368" t="s">
        <v>529</v>
      </c>
      <c r="GCE17" s="368" t="s">
        <v>529</v>
      </c>
      <c r="GCF17" s="368" t="s">
        <v>529</v>
      </c>
      <c r="GCG17" s="368" t="s">
        <v>529</v>
      </c>
      <c r="GCH17" s="368" t="s">
        <v>529</v>
      </c>
      <c r="GCI17" s="368" t="s">
        <v>529</v>
      </c>
      <c r="GCJ17" s="368" t="s">
        <v>529</v>
      </c>
      <c r="GCK17" s="368" t="s">
        <v>529</v>
      </c>
      <c r="GCL17" s="368" t="s">
        <v>529</v>
      </c>
      <c r="GCM17" s="368" t="s">
        <v>529</v>
      </c>
      <c r="GCN17" s="368" t="s">
        <v>529</v>
      </c>
      <c r="GCO17" s="368" t="s">
        <v>529</v>
      </c>
      <c r="GCP17" s="368" t="s">
        <v>529</v>
      </c>
      <c r="GCQ17" s="368" t="s">
        <v>529</v>
      </c>
      <c r="GCR17" s="368" t="s">
        <v>529</v>
      </c>
      <c r="GCS17" s="368" t="s">
        <v>529</v>
      </c>
      <c r="GCT17" s="368" t="s">
        <v>529</v>
      </c>
      <c r="GCU17" s="368" t="s">
        <v>529</v>
      </c>
      <c r="GCV17" s="368" t="s">
        <v>529</v>
      </c>
      <c r="GCW17" s="368" t="s">
        <v>529</v>
      </c>
      <c r="GCX17" s="368" t="s">
        <v>529</v>
      </c>
      <c r="GCY17" s="368" t="s">
        <v>529</v>
      </c>
      <c r="GCZ17" s="368" t="s">
        <v>529</v>
      </c>
      <c r="GDA17" s="368" t="s">
        <v>529</v>
      </c>
      <c r="GDB17" s="368" t="s">
        <v>529</v>
      </c>
      <c r="GDC17" s="368" t="s">
        <v>529</v>
      </c>
      <c r="GDD17" s="368" t="s">
        <v>529</v>
      </c>
      <c r="GDE17" s="368" t="s">
        <v>529</v>
      </c>
      <c r="GDF17" s="368" t="s">
        <v>529</v>
      </c>
      <c r="GDG17" s="368" t="s">
        <v>529</v>
      </c>
      <c r="GDH17" s="368" t="s">
        <v>529</v>
      </c>
      <c r="GDI17" s="368" t="s">
        <v>529</v>
      </c>
      <c r="GDJ17" s="368" t="s">
        <v>529</v>
      </c>
      <c r="GDK17" s="368" t="s">
        <v>529</v>
      </c>
      <c r="GDL17" s="368" t="s">
        <v>529</v>
      </c>
      <c r="GDM17" s="368" t="s">
        <v>529</v>
      </c>
      <c r="GDN17" s="368" t="s">
        <v>529</v>
      </c>
      <c r="GDO17" s="368" t="s">
        <v>529</v>
      </c>
      <c r="GDP17" s="368" t="s">
        <v>529</v>
      </c>
      <c r="GDQ17" s="368" t="s">
        <v>529</v>
      </c>
      <c r="GDR17" s="368" t="s">
        <v>529</v>
      </c>
      <c r="GDS17" s="368" t="s">
        <v>529</v>
      </c>
      <c r="GDT17" s="368" t="s">
        <v>529</v>
      </c>
      <c r="GDU17" s="368" t="s">
        <v>529</v>
      </c>
      <c r="GDV17" s="368" t="s">
        <v>529</v>
      </c>
      <c r="GDW17" s="368" t="s">
        <v>529</v>
      </c>
      <c r="GDX17" s="368" t="s">
        <v>529</v>
      </c>
      <c r="GDY17" s="368" t="s">
        <v>529</v>
      </c>
      <c r="GDZ17" s="368" t="s">
        <v>529</v>
      </c>
      <c r="GEA17" s="368" t="s">
        <v>529</v>
      </c>
      <c r="GEB17" s="368" t="s">
        <v>529</v>
      </c>
      <c r="GEC17" s="368" t="s">
        <v>529</v>
      </c>
      <c r="GED17" s="368" t="s">
        <v>529</v>
      </c>
      <c r="GEE17" s="368" t="s">
        <v>529</v>
      </c>
      <c r="GEF17" s="368" t="s">
        <v>529</v>
      </c>
      <c r="GEG17" s="368" t="s">
        <v>529</v>
      </c>
      <c r="GEH17" s="368" t="s">
        <v>529</v>
      </c>
      <c r="GEI17" s="368" t="s">
        <v>529</v>
      </c>
      <c r="GEJ17" s="368" t="s">
        <v>529</v>
      </c>
      <c r="GEK17" s="368" t="s">
        <v>529</v>
      </c>
      <c r="GEL17" s="368" t="s">
        <v>529</v>
      </c>
      <c r="GEM17" s="368" t="s">
        <v>529</v>
      </c>
      <c r="GEN17" s="368" t="s">
        <v>529</v>
      </c>
      <c r="GEO17" s="368" t="s">
        <v>529</v>
      </c>
      <c r="GEP17" s="368" t="s">
        <v>529</v>
      </c>
      <c r="GEQ17" s="368" t="s">
        <v>529</v>
      </c>
      <c r="GER17" s="368" t="s">
        <v>529</v>
      </c>
      <c r="GES17" s="368" t="s">
        <v>529</v>
      </c>
      <c r="GET17" s="368" t="s">
        <v>529</v>
      </c>
      <c r="GEU17" s="368" t="s">
        <v>529</v>
      </c>
      <c r="GEV17" s="368" t="s">
        <v>529</v>
      </c>
      <c r="GEW17" s="368" t="s">
        <v>529</v>
      </c>
      <c r="GEX17" s="368" t="s">
        <v>529</v>
      </c>
      <c r="GEY17" s="368" t="s">
        <v>529</v>
      </c>
      <c r="GEZ17" s="368" t="s">
        <v>529</v>
      </c>
      <c r="GFA17" s="368" t="s">
        <v>529</v>
      </c>
      <c r="GFB17" s="368" t="s">
        <v>529</v>
      </c>
      <c r="GFC17" s="368" t="s">
        <v>529</v>
      </c>
      <c r="GFD17" s="368" t="s">
        <v>529</v>
      </c>
      <c r="GFE17" s="368" t="s">
        <v>529</v>
      </c>
      <c r="GFF17" s="368" t="s">
        <v>529</v>
      </c>
      <c r="GFG17" s="368" t="s">
        <v>529</v>
      </c>
      <c r="GFH17" s="368" t="s">
        <v>529</v>
      </c>
      <c r="GFI17" s="368" t="s">
        <v>529</v>
      </c>
      <c r="GFJ17" s="368" t="s">
        <v>529</v>
      </c>
      <c r="GFK17" s="368" t="s">
        <v>529</v>
      </c>
      <c r="GFL17" s="368" t="s">
        <v>529</v>
      </c>
      <c r="GFM17" s="368" t="s">
        <v>529</v>
      </c>
      <c r="GFN17" s="368" t="s">
        <v>529</v>
      </c>
      <c r="GFO17" s="368" t="s">
        <v>529</v>
      </c>
      <c r="GFP17" s="368" t="s">
        <v>529</v>
      </c>
      <c r="GFQ17" s="368" t="s">
        <v>529</v>
      </c>
      <c r="GFR17" s="368" t="s">
        <v>529</v>
      </c>
      <c r="GFS17" s="368" t="s">
        <v>529</v>
      </c>
      <c r="GFT17" s="368" t="s">
        <v>529</v>
      </c>
      <c r="GFU17" s="368" t="s">
        <v>529</v>
      </c>
      <c r="GFV17" s="368" t="s">
        <v>529</v>
      </c>
      <c r="GFW17" s="368" t="s">
        <v>529</v>
      </c>
      <c r="GFX17" s="368" t="s">
        <v>529</v>
      </c>
      <c r="GFY17" s="368" t="s">
        <v>529</v>
      </c>
      <c r="GFZ17" s="368" t="s">
        <v>529</v>
      </c>
      <c r="GGA17" s="368" t="s">
        <v>529</v>
      </c>
      <c r="GGB17" s="368" t="s">
        <v>529</v>
      </c>
      <c r="GGC17" s="368" t="s">
        <v>529</v>
      </c>
      <c r="GGD17" s="368" t="s">
        <v>529</v>
      </c>
      <c r="GGE17" s="368" t="s">
        <v>529</v>
      </c>
      <c r="GGF17" s="368" t="s">
        <v>529</v>
      </c>
      <c r="GGG17" s="368" t="s">
        <v>529</v>
      </c>
      <c r="GGH17" s="368" t="s">
        <v>529</v>
      </c>
      <c r="GGI17" s="368" t="s">
        <v>529</v>
      </c>
      <c r="GGJ17" s="368" t="s">
        <v>529</v>
      </c>
      <c r="GGK17" s="368" t="s">
        <v>529</v>
      </c>
      <c r="GGL17" s="368" t="s">
        <v>529</v>
      </c>
      <c r="GGM17" s="368" t="s">
        <v>529</v>
      </c>
      <c r="GGN17" s="368" t="s">
        <v>529</v>
      </c>
      <c r="GGO17" s="368" t="s">
        <v>529</v>
      </c>
      <c r="GGP17" s="368" t="s">
        <v>529</v>
      </c>
      <c r="GGQ17" s="368" t="s">
        <v>529</v>
      </c>
      <c r="GGR17" s="368" t="s">
        <v>529</v>
      </c>
      <c r="GGS17" s="368" t="s">
        <v>529</v>
      </c>
      <c r="GGT17" s="368" t="s">
        <v>529</v>
      </c>
      <c r="GGU17" s="368" t="s">
        <v>529</v>
      </c>
      <c r="GGV17" s="368" t="s">
        <v>529</v>
      </c>
      <c r="GGW17" s="368" t="s">
        <v>529</v>
      </c>
      <c r="GGX17" s="368" t="s">
        <v>529</v>
      </c>
      <c r="GGY17" s="368" t="s">
        <v>529</v>
      </c>
      <c r="GGZ17" s="368" t="s">
        <v>529</v>
      </c>
      <c r="GHA17" s="368" t="s">
        <v>529</v>
      </c>
      <c r="GHB17" s="368" t="s">
        <v>529</v>
      </c>
      <c r="GHC17" s="368" t="s">
        <v>529</v>
      </c>
      <c r="GHD17" s="368" t="s">
        <v>529</v>
      </c>
      <c r="GHE17" s="368" t="s">
        <v>529</v>
      </c>
      <c r="GHF17" s="368" t="s">
        <v>529</v>
      </c>
      <c r="GHG17" s="368" t="s">
        <v>529</v>
      </c>
      <c r="GHH17" s="368" t="s">
        <v>529</v>
      </c>
      <c r="GHI17" s="368" t="s">
        <v>529</v>
      </c>
      <c r="GHJ17" s="368" t="s">
        <v>529</v>
      </c>
      <c r="GHK17" s="368" t="s">
        <v>529</v>
      </c>
      <c r="GHL17" s="368" t="s">
        <v>529</v>
      </c>
      <c r="GHM17" s="368" t="s">
        <v>529</v>
      </c>
      <c r="GHN17" s="368" t="s">
        <v>529</v>
      </c>
      <c r="GHO17" s="368" t="s">
        <v>529</v>
      </c>
      <c r="GHP17" s="368" t="s">
        <v>529</v>
      </c>
      <c r="GHQ17" s="368" t="s">
        <v>529</v>
      </c>
      <c r="GHR17" s="368" t="s">
        <v>529</v>
      </c>
      <c r="GHS17" s="368" t="s">
        <v>529</v>
      </c>
      <c r="GHT17" s="368" t="s">
        <v>529</v>
      </c>
      <c r="GHU17" s="368" t="s">
        <v>529</v>
      </c>
      <c r="GHV17" s="368" t="s">
        <v>529</v>
      </c>
      <c r="GHW17" s="368" t="s">
        <v>529</v>
      </c>
      <c r="GHX17" s="368" t="s">
        <v>529</v>
      </c>
      <c r="GHY17" s="368" t="s">
        <v>529</v>
      </c>
      <c r="GHZ17" s="368" t="s">
        <v>529</v>
      </c>
      <c r="GIA17" s="368" t="s">
        <v>529</v>
      </c>
      <c r="GIB17" s="368" t="s">
        <v>529</v>
      </c>
      <c r="GIC17" s="368" t="s">
        <v>529</v>
      </c>
      <c r="GID17" s="368" t="s">
        <v>529</v>
      </c>
      <c r="GIE17" s="368" t="s">
        <v>529</v>
      </c>
      <c r="GIF17" s="368" t="s">
        <v>529</v>
      </c>
      <c r="GIG17" s="368" t="s">
        <v>529</v>
      </c>
      <c r="GIH17" s="368" t="s">
        <v>529</v>
      </c>
      <c r="GII17" s="368" t="s">
        <v>529</v>
      </c>
      <c r="GIJ17" s="368" t="s">
        <v>529</v>
      </c>
      <c r="GIK17" s="368" t="s">
        <v>529</v>
      </c>
      <c r="GIL17" s="368" t="s">
        <v>529</v>
      </c>
      <c r="GIM17" s="368" t="s">
        <v>529</v>
      </c>
      <c r="GIN17" s="368" t="s">
        <v>529</v>
      </c>
      <c r="GIO17" s="368" t="s">
        <v>529</v>
      </c>
      <c r="GIP17" s="368" t="s">
        <v>529</v>
      </c>
      <c r="GIQ17" s="368" t="s">
        <v>529</v>
      </c>
      <c r="GIR17" s="368" t="s">
        <v>529</v>
      </c>
      <c r="GIS17" s="368" t="s">
        <v>529</v>
      </c>
      <c r="GIT17" s="368" t="s">
        <v>529</v>
      </c>
      <c r="GIU17" s="368" t="s">
        <v>529</v>
      </c>
      <c r="GIV17" s="368" t="s">
        <v>529</v>
      </c>
      <c r="GIW17" s="368" t="s">
        <v>529</v>
      </c>
      <c r="GIX17" s="368" t="s">
        <v>529</v>
      </c>
      <c r="GIY17" s="368" t="s">
        <v>529</v>
      </c>
      <c r="GIZ17" s="368" t="s">
        <v>529</v>
      </c>
      <c r="GJA17" s="368" t="s">
        <v>529</v>
      </c>
      <c r="GJB17" s="368" t="s">
        <v>529</v>
      </c>
      <c r="GJC17" s="368" t="s">
        <v>529</v>
      </c>
      <c r="GJD17" s="368" t="s">
        <v>529</v>
      </c>
      <c r="GJE17" s="368" t="s">
        <v>529</v>
      </c>
      <c r="GJF17" s="368" t="s">
        <v>529</v>
      </c>
      <c r="GJG17" s="368" t="s">
        <v>529</v>
      </c>
      <c r="GJH17" s="368" t="s">
        <v>529</v>
      </c>
      <c r="GJI17" s="368" t="s">
        <v>529</v>
      </c>
      <c r="GJJ17" s="368" t="s">
        <v>529</v>
      </c>
      <c r="GJK17" s="368" t="s">
        <v>529</v>
      </c>
      <c r="GJL17" s="368" t="s">
        <v>529</v>
      </c>
      <c r="GJM17" s="368" t="s">
        <v>529</v>
      </c>
      <c r="GJN17" s="368" t="s">
        <v>529</v>
      </c>
      <c r="GJO17" s="368" t="s">
        <v>529</v>
      </c>
      <c r="GJP17" s="368" t="s">
        <v>529</v>
      </c>
      <c r="GJQ17" s="368" t="s">
        <v>529</v>
      </c>
      <c r="GJR17" s="368" t="s">
        <v>529</v>
      </c>
      <c r="GJS17" s="368" t="s">
        <v>529</v>
      </c>
      <c r="GJT17" s="368" t="s">
        <v>529</v>
      </c>
      <c r="GJU17" s="368" t="s">
        <v>529</v>
      </c>
      <c r="GJV17" s="368" t="s">
        <v>529</v>
      </c>
      <c r="GJW17" s="368" t="s">
        <v>529</v>
      </c>
      <c r="GJX17" s="368" t="s">
        <v>529</v>
      </c>
      <c r="GJY17" s="368" t="s">
        <v>529</v>
      </c>
      <c r="GJZ17" s="368" t="s">
        <v>529</v>
      </c>
      <c r="GKA17" s="368" t="s">
        <v>529</v>
      </c>
      <c r="GKB17" s="368" t="s">
        <v>529</v>
      </c>
      <c r="GKC17" s="368" t="s">
        <v>529</v>
      </c>
      <c r="GKD17" s="368" t="s">
        <v>529</v>
      </c>
      <c r="GKE17" s="368" t="s">
        <v>529</v>
      </c>
      <c r="GKF17" s="368" t="s">
        <v>529</v>
      </c>
      <c r="GKG17" s="368" t="s">
        <v>529</v>
      </c>
      <c r="GKH17" s="368" t="s">
        <v>529</v>
      </c>
      <c r="GKI17" s="368" t="s">
        <v>529</v>
      </c>
      <c r="GKJ17" s="368" t="s">
        <v>529</v>
      </c>
      <c r="GKK17" s="368" t="s">
        <v>529</v>
      </c>
      <c r="GKL17" s="368" t="s">
        <v>529</v>
      </c>
      <c r="GKM17" s="368" t="s">
        <v>529</v>
      </c>
      <c r="GKN17" s="368" t="s">
        <v>529</v>
      </c>
      <c r="GKO17" s="368" t="s">
        <v>529</v>
      </c>
      <c r="GKP17" s="368" t="s">
        <v>529</v>
      </c>
      <c r="GKQ17" s="368" t="s">
        <v>529</v>
      </c>
      <c r="GKR17" s="368" t="s">
        <v>529</v>
      </c>
      <c r="GKS17" s="368" t="s">
        <v>529</v>
      </c>
      <c r="GKT17" s="368" t="s">
        <v>529</v>
      </c>
      <c r="GKU17" s="368" t="s">
        <v>529</v>
      </c>
      <c r="GKV17" s="368" t="s">
        <v>529</v>
      </c>
      <c r="GKW17" s="368" t="s">
        <v>529</v>
      </c>
      <c r="GKX17" s="368" t="s">
        <v>529</v>
      </c>
      <c r="GKY17" s="368" t="s">
        <v>529</v>
      </c>
      <c r="GKZ17" s="368" t="s">
        <v>529</v>
      </c>
      <c r="GLA17" s="368" t="s">
        <v>529</v>
      </c>
      <c r="GLB17" s="368" t="s">
        <v>529</v>
      </c>
      <c r="GLC17" s="368" t="s">
        <v>529</v>
      </c>
      <c r="GLD17" s="368" t="s">
        <v>529</v>
      </c>
      <c r="GLE17" s="368" t="s">
        <v>529</v>
      </c>
      <c r="GLF17" s="368" t="s">
        <v>529</v>
      </c>
      <c r="GLG17" s="368" t="s">
        <v>529</v>
      </c>
      <c r="GLH17" s="368" t="s">
        <v>529</v>
      </c>
      <c r="GLI17" s="368" t="s">
        <v>529</v>
      </c>
      <c r="GLJ17" s="368" t="s">
        <v>529</v>
      </c>
      <c r="GLK17" s="368" t="s">
        <v>529</v>
      </c>
      <c r="GLL17" s="368" t="s">
        <v>529</v>
      </c>
      <c r="GLM17" s="368" t="s">
        <v>529</v>
      </c>
      <c r="GLN17" s="368" t="s">
        <v>529</v>
      </c>
      <c r="GLO17" s="368" t="s">
        <v>529</v>
      </c>
      <c r="GLP17" s="368" t="s">
        <v>529</v>
      </c>
      <c r="GLQ17" s="368" t="s">
        <v>529</v>
      </c>
      <c r="GLR17" s="368" t="s">
        <v>529</v>
      </c>
      <c r="GLS17" s="368" t="s">
        <v>529</v>
      </c>
      <c r="GLT17" s="368" t="s">
        <v>529</v>
      </c>
      <c r="GLU17" s="368" t="s">
        <v>529</v>
      </c>
      <c r="GLV17" s="368" t="s">
        <v>529</v>
      </c>
      <c r="GLW17" s="368" t="s">
        <v>529</v>
      </c>
      <c r="GLX17" s="368" t="s">
        <v>529</v>
      </c>
      <c r="GLY17" s="368" t="s">
        <v>529</v>
      </c>
      <c r="GLZ17" s="368" t="s">
        <v>529</v>
      </c>
      <c r="GMA17" s="368" t="s">
        <v>529</v>
      </c>
      <c r="GMB17" s="368" t="s">
        <v>529</v>
      </c>
      <c r="GMC17" s="368" t="s">
        <v>529</v>
      </c>
      <c r="GMD17" s="368" t="s">
        <v>529</v>
      </c>
      <c r="GME17" s="368" t="s">
        <v>529</v>
      </c>
      <c r="GMF17" s="368" t="s">
        <v>529</v>
      </c>
      <c r="GMG17" s="368" t="s">
        <v>529</v>
      </c>
      <c r="GMH17" s="368" t="s">
        <v>529</v>
      </c>
      <c r="GMI17" s="368" t="s">
        <v>529</v>
      </c>
      <c r="GMJ17" s="368" t="s">
        <v>529</v>
      </c>
      <c r="GMK17" s="368" t="s">
        <v>529</v>
      </c>
      <c r="GML17" s="368" t="s">
        <v>529</v>
      </c>
      <c r="GMM17" s="368" t="s">
        <v>529</v>
      </c>
      <c r="GMN17" s="368" t="s">
        <v>529</v>
      </c>
      <c r="GMO17" s="368" t="s">
        <v>529</v>
      </c>
      <c r="GMP17" s="368" t="s">
        <v>529</v>
      </c>
      <c r="GMQ17" s="368" t="s">
        <v>529</v>
      </c>
      <c r="GMR17" s="368" t="s">
        <v>529</v>
      </c>
      <c r="GMS17" s="368" t="s">
        <v>529</v>
      </c>
      <c r="GMT17" s="368" t="s">
        <v>529</v>
      </c>
      <c r="GMU17" s="368" t="s">
        <v>529</v>
      </c>
      <c r="GMV17" s="368" t="s">
        <v>529</v>
      </c>
      <c r="GMW17" s="368" t="s">
        <v>529</v>
      </c>
      <c r="GMX17" s="368" t="s">
        <v>529</v>
      </c>
      <c r="GMY17" s="368" t="s">
        <v>529</v>
      </c>
      <c r="GMZ17" s="368" t="s">
        <v>529</v>
      </c>
      <c r="GNA17" s="368" t="s">
        <v>529</v>
      </c>
      <c r="GNB17" s="368" t="s">
        <v>529</v>
      </c>
      <c r="GNC17" s="368" t="s">
        <v>529</v>
      </c>
      <c r="GND17" s="368" t="s">
        <v>529</v>
      </c>
      <c r="GNE17" s="368" t="s">
        <v>529</v>
      </c>
      <c r="GNF17" s="368" t="s">
        <v>529</v>
      </c>
      <c r="GNG17" s="368" t="s">
        <v>529</v>
      </c>
      <c r="GNH17" s="368" t="s">
        <v>529</v>
      </c>
      <c r="GNI17" s="368" t="s">
        <v>529</v>
      </c>
      <c r="GNJ17" s="368" t="s">
        <v>529</v>
      </c>
      <c r="GNK17" s="368" t="s">
        <v>529</v>
      </c>
      <c r="GNL17" s="368" t="s">
        <v>529</v>
      </c>
      <c r="GNM17" s="368" t="s">
        <v>529</v>
      </c>
      <c r="GNN17" s="368" t="s">
        <v>529</v>
      </c>
      <c r="GNO17" s="368" t="s">
        <v>529</v>
      </c>
      <c r="GNP17" s="368" t="s">
        <v>529</v>
      </c>
      <c r="GNQ17" s="368" t="s">
        <v>529</v>
      </c>
      <c r="GNR17" s="368" t="s">
        <v>529</v>
      </c>
      <c r="GNS17" s="368" t="s">
        <v>529</v>
      </c>
      <c r="GNT17" s="368" t="s">
        <v>529</v>
      </c>
      <c r="GNU17" s="368" t="s">
        <v>529</v>
      </c>
      <c r="GNV17" s="368" t="s">
        <v>529</v>
      </c>
      <c r="GNW17" s="368" t="s">
        <v>529</v>
      </c>
      <c r="GNX17" s="368" t="s">
        <v>529</v>
      </c>
      <c r="GNY17" s="368" t="s">
        <v>529</v>
      </c>
      <c r="GNZ17" s="368" t="s">
        <v>529</v>
      </c>
      <c r="GOA17" s="368" t="s">
        <v>529</v>
      </c>
      <c r="GOB17" s="368" t="s">
        <v>529</v>
      </c>
      <c r="GOC17" s="368" t="s">
        <v>529</v>
      </c>
      <c r="GOD17" s="368" t="s">
        <v>529</v>
      </c>
      <c r="GOE17" s="368" t="s">
        <v>529</v>
      </c>
      <c r="GOF17" s="368" t="s">
        <v>529</v>
      </c>
      <c r="GOG17" s="368" t="s">
        <v>529</v>
      </c>
      <c r="GOH17" s="368" t="s">
        <v>529</v>
      </c>
      <c r="GOI17" s="368" t="s">
        <v>529</v>
      </c>
      <c r="GOJ17" s="368" t="s">
        <v>529</v>
      </c>
      <c r="GOK17" s="368" t="s">
        <v>529</v>
      </c>
      <c r="GOL17" s="368" t="s">
        <v>529</v>
      </c>
      <c r="GOM17" s="368" t="s">
        <v>529</v>
      </c>
      <c r="GON17" s="368" t="s">
        <v>529</v>
      </c>
      <c r="GOO17" s="368" t="s">
        <v>529</v>
      </c>
      <c r="GOP17" s="368" t="s">
        <v>529</v>
      </c>
      <c r="GOQ17" s="368" t="s">
        <v>529</v>
      </c>
      <c r="GOR17" s="368" t="s">
        <v>529</v>
      </c>
      <c r="GOS17" s="368" t="s">
        <v>529</v>
      </c>
      <c r="GOT17" s="368" t="s">
        <v>529</v>
      </c>
      <c r="GOU17" s="368" t="s">
        <v>529</v>
      </c>
      <c r="GOV17" s="368" t="s">
        <v>529</v>
      </c>
      <c r="GOW17" s="368" t="s">
        <v>529</v>
      </c>
      <c r="GOX17" s="368" t="s">
        <v>529</v>
      </c>
      <c r="GOY17" s="368" t="s">
        <v>529</v>
      </c>
      <c r="GOZ17" s="368" t="s">
        <v>529</v>
      </c>
      <c r="GPA17" s="368" t="s">
        <v>529</v>
      </c>
      <c r="GPB17" s="368" t="s">
        <v>529</v>
      </c>
      <c r="GPC17" s="368" t="s">
        <v>529</v>
      </c>
      <c r="GPD17" s="368" t="s">
        <v>529</v>
      </c>
      <c r="GPE17" s="368" t="s">
        <v>529</v>
      </c>
      <c r="GPF17" s="368" t="s">
        <v>529</v>
      </c>
      <c r="GPG17" s="368" t="s">
        <v>529</v>
      </c>
      <c r="GPH17" s="368" t="s">
        <v>529</v>
      </c>
      <c r="GPI17" s="368" t="s">
        <v>529</v>
      </c>
      <c r="GPJ17" s="368" t="s">
        <v>529</v>
      </c>
      <c r="GPK17" s="368" t="s">
        <v>529</v>
      </c>
      <c r="GPL17" s="368" t="s">
        <v>529</v>
      </c>
      <c r="GPM17" s="368" t="s">
        <v>529</v>
      </c>
      <c r="GPN17" s="368" t="s">
        <v>529</v>
      </c>
      <c r="GPO17" s="368" t="s">
        <v>529</v>
      </c>
      <c r="GPP17" s="368" t="s">
        <v>529</v>
      </c>
      <c r="GPQ17" s="368" t="s">
        <v>529</v>
      </c>
      <c r="GPR17" s="368" t="s">
        <v>529</v>
      </c>
      <c r="GPS17" s="368" t="s">
        <v>529</v>
      </c>
      <c r="GPT17" s="368" t="s">
        <v>529</v>
      </c>
      <c r="GPU17" s="368" t="s">
        <v>529</v>
      </c>
      <c r="GPV17" s="368" t="s">
        <v>529</v>
      </c>
      <c r="GPW17" s="368" t="s">
        <v>529</v>
      </c>
      <c r="GPX17" s="368" t="s">
        <v>529</v>
      </c>
      <c r="GPY17" s="368" t="s">
        <v>529</v>
      </c>
      <c r="GPZ17" s="368" t="s">
        <v>529</v>
      </c>
      <c r="GQA17" s="368" t="s">
        <v>529</v>
      </c>
      <c r="GQB17" s="368" t="s">
        <v>529</v>
      </c>
      <c r="GQC17" s="368" t="s">
        <v>529</v>
      </c>
      <c r="GQD17" s="368" t="s">
        <v>529</v>
      </c>
      <c r="GQE17" s="368" t="s">
        <v>529</v>
      </c>
      <c r="GQF17" s="368" t="s">
        <v>529</v>
      </c>
      <c r="GQG17" s="368" t="s">
        <v>529</v>
      </c>
      <c r="GQH17" s="368" t="s">
        <v>529</v>
      </c>
      <c r="GQI17" s="368" t="s">
        <v>529</v>
      </c>
      <c r="GQJ17" s="368" t="s">
        <v>529</v>
      </c>
      <c r="GQK17" s="368" t="s">
        <v>529</v>
      </c>
      <c r="GQL17" s="368" t="s">
        <v>529</v>
      </c>
      <c r="GQM17" s="368" t="s">
        <v>529</v>
      </c>
      <c r="GQN17" s="368" t="s">
        <v>529</v>
      </c>
      <c r="GQO17" s="368" t="s">
        <v>529</v>
      </c>
      <c r="GQP17" s="368" t="s">
        <v>529</v>
      </c>
      <c r="GQQ17" s="368" t="s">
        <v>529</v>
      </c>
      <c r="GQR17" s="368" t="s">
        <v>529</v>
      </c>
      <c r="GQS17" s="368" t="s">
        <v>529</v>
      </c>
      <c r="GQT17" s="368" t="s">
        <v>529</v>
      </c>
      <c r="GQU17" s="368" t="s">
        <v>529</v>
      </c>
      <c r="GQV17" s="368" t="s">
        <v>529</v>
      </c>
      <c r="GQW17" s="368" t="s">
        <v>529</v>
      </c>
      <c r="GQX17" s="368" t="s">
        <v>529</v>
      </c>
      <c r="GQY17" s="368" t="s">
        <v>529</v>
      </c>
      <c r="GQZ17" s="368" t="s">
        <v>529</v>
      </c>
      <c r="GRA17" s="368" t="s">
        <v>529</v>
      </c>
      <c r="GRB17" s="368" t="s">
        <v>529</v>
      </c>
      <c r="GRC17" s="368" t="s">
        <v>529</v>
      </c>
      <c r="GRD17" s="368" t="s">
        <v>529</v>
      </c>
      <c r="GRE17" s="368" t="s">
        <v>529</v>
      </c>
      <c r="GRF17" s="368" t="s">
        <v>529</v>
      </c>
      <c r="GRG17" s="368" t="s">
        <v>529</v>
      </c>
      <c r="GRH17" s="368" t="s">
        <v>529</v>
      </c>
      <c r="GRI17" s="368" t="s">
        <v>529</v>
      </c>
      <c r="GRJ17" s="368" t="s">
        <v>529</v>
      </c>
      <c r="GRK17" s="368" t="s">
        <v>529</v>
      </c>
      <c r="GRL17" s="368" t="s">
        <v>529</v>
      </c>
      <c r="GRM17" s="368" t="s">
        <v>529</v>
      </c>
      <c r="GRN17" s="368" t="s">
        <v>529</v>
      </c>
      <c r="GRO17" s="368" t="s">
        <v>529</v>
      </c>
      <c r="GRP17" s="368" t="s">
        <v>529</v>
      </c>
      <c r="GRQ17" s="368" t="s">
        <v>529</v>
      </c>
      <c r="GRR17" s="368" t="s">
        <v>529</v>
      </c>
      <c r="GRS17" s="368" t="s">
        <v>529</v>
      </c>
      <c r="GRT17" s="368" t="s">
        <v>529</v>
      </c>
      <c r="GRU17" s="368" t="s">
        <v>529</v>
      </c>
      <c r="GRV17" s="368" t="s">
        <v>529</v>
      </c>
      <c r="GRW17" s="368" t="s">
        <v>529</v>
      </c>
      <c r="GRX17" s="368" t="s">
        <v>529</v>
      </c>
      <c r="GRY17" s="368" t="s">
        <v>529</v>
      </c>
      <c r="GRZ17" s="368" t="s">
        <v>529</v>
      </c>
      <c r="GSA17" s="368" t="s">
        <v>529</v>
      </c>
      <c r="GSB17" s="368" t="s">
        <v>529</v>
      </c>
      <c r="GSC17" s="368" t="s">
        <v>529</v>
      </c>
      <c r="GSD17" s="368" t="s">
        <v>529</v>
      </c>
      <c r="GSE17" s="368" t="s">
        <v>529</v>
      </c>
      <c r="GSF17" s="368" t="s">
        <v>529</v>
      </c>
      <c r="GSG17" s="368" t="s">
        <v>529</v>
      </c>
      <c r="GSH17" s="368" t="s">
        <v>529</v>
      </c>
      <c r="GSI17" s="368" t="s">
        <v>529</v>
      </c>
      <c r="GSJ17" s="368" t="s">
        <v>529</v>
      </c>
      <c r="GSK17" s="368" t="s">
        <v>529</v>
      </c>
      <c r="GSL17" s="368" t="s">
        <v>529</v>
      </c>
      <c r="GSM17" s="368" t="s">
        <v>529</v>
      </c>
      <c r="GSN17" s="368" t="s">
        <v>529</v>
      </c>
      <c r="GSO17" s="368" t="s">
        <v>529</v>
      </c>
      <c r="GSP17" s="368" t="s">
        <v>529</v>
      </c>
      <c r="GSQ17" s="368" t="s">
        <v>529</v>
      </c>
      <c r="GSR17" s="368" t="s">
        <v>529</v>
      </c>
      <c r="GSS17" s="368" t="s">
        <v>529</v>
      </c>
      <c r="GST17" s="368" t="s">
        <v>529</v>
      </c>
      <c r="GSU17" s="368" t="s">
        <v>529</v>
      </c>
      <c r="GSV17" s="368" t="s">
        <v>529</v>
      </c>
      <c r="GSW17" s="368" t="s">
        <v>529</v>
      </c>
      <c r="GSX17" s="368" t="s">
        <v>529</v>
      </c>
      <c r="GSY17" s="368" t="s">
        <v>529</v>
      </c>
      <c r="GSZ17" s="368" t="s">
        <v>529</v>
      </c>
      <c r="GTA17" s="368" t="s">
        <v>529</v>
      </c>
      <c r="GTB17" s="368" t="s">
        <v>529</v>
      </c>
      <c r="GTC17" s="368" t="s">
        <v>529</v>
      </c>
      <c r="GTD17" s="368" t="s">
        <v>529</v>
      </c>
      <c r="GTE17" s="368" t="s">
        <v>529</v>
      </c>
      <c r="GTF17" s="368" t="s">
        <v>529</v>
      </c>
      <c r="GTG17" s="368" t="s">
        <v>529</v>
      </c>
      <c r="GTH17" s="368" t="s">
        <v>529</v>
      </c>
      <c r="GTI17" s="368" t="s">
        <v>529</v>
      </c>
      <c r="GTJ17" s="368" t="s">
        <v>529</v>
      </c>
      <c r="GTK17" s="368" t="s">
        <v>529</v>
      </c>
      <c r="GTL17" s="368" t="s">
        <v>529</v>
      </c>
      <c r="GTM17" s="368" t="s">
        <v>529</v>
      </c>
      <c r="GTN17" s="368" t="s">
        <v>529</v>
      </c>
      <c r="GTO17" s="368" t="s">
        <v>529</v>
      </c>
      <c r="GTP17" s="368" t="s">
        <v>529</v>
      </c>
      <c r="GTQ17" s="368" t="s">
        <v>529</v>
      </c>
      <c r="GTR17" s="368" t="s">
        <v>529</v>
      </c>
      <c r="GTS17" s="368" t="s">
        <v>529</v>
      </c>
      <c r="GTT17" s="368" t="s">
        <v>529</v>
      </c>
      <c r="GTU17" s="368" t="s">
        <v>529</v>
      </c>
      <c r="GTV17" s="368" t="s">
        <v>529</v>
      </c>
      <c r="GTW17" s="368" t="s">
        <v>529</v>
      </c>
      <c r="GTX17" s="368" t="s">
        <v>529</v>
      </c>
      <c r="GTY17" s="368" t="s">
        <v>529</v>
      </c>
      <c r="GTZ17" s="368" t="s">
        <v>529</v>
      </c>
      <c r="GUA17" s="368" t="s">
        <v>529</v>
      </c>
      <c r="GUB17" s="368" t="s">
        <v>529</v>
      </c>
      <c r="GUC17" s="368" t="s">
        <v>529</v>
      </c>
      <c r="GUD17" s="368" t="s">
        <v>529</v>
      </c>
      <c r="GUE17" s="368" t="s">
        <v>529</v>
      </c>
      <c r="GUF17" s="368" t="s">
        <v>529</v>
      </c>
      <c r="GUG17" s="368" t="s">
        <v>529</v>
      </c>
      <c r="GUH17" s="368" t="s">
        <v>529</v>
      </c>
      <c r="GUI17" s="368" t="s">
        <v>529</v>
      </c>
      <c r="GUJ17" s="368" t="s">
        <v>529</v>
      </c>
      <c r="GUK17" s="368" t="s">
        <v>529</v>
      </c>
      <c r="GUL17" s="368" t="s">
        <v>529</v>
      </c>
      <c r="GUM17" s="368" t="s">
        <v>529</v>
      </c>
      <c r="GUN17" s="368" t="s">
        <v>529</v>
      </c>
      <c r="GUO17" s="368" t="s">
        <v>529</v>
      </c>
      <c r="GUP17" s="368" t="s">
        <v>529</v>
      </c>
      <c r="GUQ17" s="368" t="s">
        <v>529</v>
      </c>
      <c r="GUR17" s="368" t="s">
        <v>529</v>
      </c>
      <c r="GUS17" s="368" t="s">
        <v>529</v>
      </c>
      <c r="GUT17" s="368" t="s">
        <v>529</v>
      </c>
      <c r="GUU17" s="368" t="s">
        <v>529</v>
      </c>
      <c r="GUV17" s="368" t="s">
        <v>529</v>
      </c>
      <c r="GUW17" s="368" t="s">
        <v>529</v>
      </c>
      <c r="GUX17" s="368" t="s">
        <v>529</v>
      </c>
      <c r="GUY17" s="368" t="s">
        <v>529</v>
      </c>
      <c r="GUZ17" s="368" t="s">
        <v>529</v>
      </c>
      <c r="GVA17" s="368" t="s">
        <v>529</v>
      </c>
      <c r="GVB17" s="368" t="s">
        <v>529</v>
      </c>
      <c r="GVC17" s="368" t="s">
        <v>529</v>
      </c>
      <c r="GVD17" s="368" t="s">
        <v>529</v>
      </c>
      <c r="GVE17" s="368" t="s">
        <v>529</v>
      </c>
      <c r="GVF17" s="368" t="s">
        <v>529</v>
      </c>
      <c r="GVG17" s="368" t="s">
        <v>529</v>
      </c>
      <c r="GVH17" s="368" t="s">
        <v>529</v>
      </c>
      <c r="GVI17" s="368" t="s">
        <v>529</v>
      </c>
      <c r="GVJ17" s="368" t="s">
        <v>529</v>
      </c>
      <c r="GVK17" s="368" t="s">
        <v>529</v>
      </c>
      <c r="GVL17" s="368" t="s">
        <v>529</v>
      </c>
      <c r="GVM17" s="368" t="s">
        <v>529</v>
      </c>
      <c r="GVN17" s="368" t="s">
        <v>529</v>
      </c>
      <c r="GVO17" s="368" t="s">
        <v>529</v>
      </c>
      <c r="GVP17" s="368" t="s">
        <v>529</v>
      </c>
      <c r="GVQ17" s="368" t="s">
        <v>529</v>
      </c>
      <c r="GVR17" s="368" t="s">
        <v>529</v>
      </c>
      <c r="GVS17" s="368" t="s">
        <v>529</v>
      </c>
      <c r="GVT17" s="368" t="s">
        <v>529</v>
      </c>
      <c r="GVU17" s="368" t="s">
        <v>529</v>
      </c>
      <c r="GVV17" s="368" t="s">
        <v>529</v>
      </c>
      <c r="GVW17" s="368" t="s">
        <v>529</v>
      </c>
      <c r="GVX17" s="368" t="s">
        <v>529</v>
      </c>
      <c r="GVY17" s="368" t="s">
        <v>529</v>
      </c>
      <c r="GVZ17" s="368" t="s">
        <v>529</v>
      </c>
      <c r="GWA17" s="368" t="s">
        <v>529</v>
      </c>
      <c r="GWB17" s="368" t="s">
        <v>529</v>
      </c>
      <c r="GWC17" s="368" t="s">
        <v>529</v>
      </c>
      <c r="GWD17" s="368" t="s">
        <v>529</v>
      </c>
      <c r="GWE17" s="368" t="s">
        <v>529</v>
      </c>
      <c r="GWF17" s="368" t="s">
        <v>529</v>
      </c>
      <c r="GWG17" s="368" t="s">
        <v>529</v>
      </c>
      <c r="GWH17" s="368" t="s">
        <v>529</v>
      </c>
      <c r="GWI17" s="368" t="s">
        <v>529</v>
      </c>
      <c r="GWJ17" s="368" t="s">
        <v>529</v>
      </c>
      <c r="GWK17" s="368" t="s">
        <v>529</v>
      </c>
      <c r="GWL17" s="368" t="s">
        <v>529</v>
      </c>
      <c r="GWM17" s="368" t="s">
        <v>529</v>
      </c>
      <c r="GWN17" s="368" t="s">
        <v>529</v>
      </c>
      <c r="GWO17" s="368" t="s">
        <v>529</v>
      </c>
      <c r="GWP17" s="368" t="s">
        <v>529</v>
      </c>
      <c r="GWQ17" s="368" t="s">
        <v>529</v>
      </c>
      <c r="GWR17" s="368" t="s">
        <v>529</v>
      </c>
      <c r="GWS17" s="368" t="s">
        <v>529</v>
      </c>
      <c r="GWT17" s="368" t="s">
        <v>529</v>
      </c>
      <c r="GWU17" s="368" t="s">
        <v>529</v>
      </c>
      <c r="GWV17" s="368" t="s">
        <v>529</v>
      </c>
      <c r="GWW17" s="368" t="s">
        <v>529</v>
      </c>
      <c r="GWX17" s="368" t="s">
        <v>529</v>
      </c>
      <c r="GWY17" s="368" t="s">
        <v>529</v>
      </c>
      <c r="GWZ17" s="368" t="s">
        <v>529</v>
      </c>
      <c r="GXA17" s="368" t="s">
        <v>529</v>
      </c>
      <c r="GXB17" s="368" t="s">
        <v>529</v>
      </c>
      <c r="GXC17" s="368" t="s">
        <v>529</v>
      </c>
      <c r="GXD17" s="368" t="s">
        <v>529</v>
      </c>
      <c r="GXE17" s="368" t="s">
        <v>529</v>
      </c>
      <c r="GXF17" s="368" t="s">
        <v>529</v>
      </c>
      <c r="GXG17" s="368" t="s">
        <v>529</v>
      </c>
      <c r="GXH17" s="368" t="s">
        <v>529</v>
      </c>
      <c r="GXI17" s="368" t="s">
        <v>529</v>
      </c>
      <c r="GXJ17" s="368" t="s">
        <v>529</v>
      </c>
      <c r="GXK17" s="368" t="s">
        <v>529</v>
      </c>
      <c r="GXL17" s="368" t="s">
        <v>529</v>
      </c>
      <c r="GXM17" s="368" t="s">
        <v>529</v>
      </c>
      <c r="GXN17" s="368" t="s">
        <v>529</v>
      </c>
      <c r="GXO17" s="368" t="s">
        <v>529</v>
      </c>
      <c r="GXP17" s="368" t="s">
        <v>529</v>
      </c>
      <c r="GXQ17" s="368" t="s">
        <v>529</v>
      </c>
      <c r="GXR17" s="368" t="s">
        <v>529</v>
      </c>
      <c r="GXS17" s="368" t="s">
        <v>529</v>
      </c>
      <c r="GXT17" s="368" t="s">
        <v>529</v>
      </c>
      <c r="GXU17" s="368" t="s">
        <v>529</v>
      </c>
      <c r="GXV17" s="368" t="s">
        <v>529</v>
      </c>
      <c r="GXW17" s="368" t="s">
        <v>529</v>
      </c>
      <c r="GXX17" s="368" t="s">
        <v>529</v>
      </c>
      <c r="GXY17" s="368" t="s">
        <v>529</v>
      </c>
      <c r="GXZ17" s="368" t="s">
        <v>529</v>
      </c>
      <c r="GYA17" s="368" t="s">
        <v>529</v>
      </c>
      <c r="GYB17" s="368" t="s">
        <v>529</v>
      </c>
      <c r="GYC17" s="368" t="s">
        <v>529</v>
      </c>
      <c r="GYD17" s="368" t="s">
        <v>529</v>
      </c>
      <c r="GYE17" s="368" t="s">
        <v>529</v>
      </c>
      <c r="GYF17" s="368" t="s">
        <v>529</v>
      </c>
      <c r="GYG17" s="368" t="s">
        <v>529</v>
      </c>
      <c r="GYH17" s="368" t="s">
        <v>529</v>
      </c>
      <c r="GYI17" s="368" t="s">
        <v>529</v>
      </c>
      <c r="GYJ17" s="368" t="s">
        <v>529</v>
      </c>
      <c r="GYK17" s="368" t="s">
        <v>529</v>
      </c>
      <c r="GYL17" s="368" t="s">
        <v>529</v>
      </c>
      <c r="GYM17" s="368" t="s">
        <v>529</v>
      </c>
      <c r="GYN17" s="368" t="s">
        <v>529</v>
      </c>
      <c r="GYO17" s="368" t="s">
        <v>529</v>
      </c>
      <c r="GYP17" s="368" t="s">
        <v>529</v>
      </c>
      <c r="GYQ17" s="368" t="s">
        <v>529</v>
      </c>
      <c r="GYR17" s="368" t="s">
        <v>529</v>
      </c>
      <c r="GYS17" s="368" t="s">
        <v>529</v>
      </c>
      <c r="GYT17" s="368" t="s">
        <v>529</v>
      </c>
      <c r="GYU17" s="368" t="s">
        <v>529</v>
      </c>
      <c r="GYV17" s="368" t="s">
        <v>529</v>
      </c>
      <c r="GYW17" s="368" t="s">
        <v>529</v>
      </c>
      <c r="GYX17" s="368" t="s">
        <v>529</v>
      </c>
      <c r="GYY17" s="368" t="s">
        <v>529</v>
      </c>
      <c r="GYZ17" s="368" t="s">
        <v>529</v>
      </c>
      <c r="GZA17" s="368" t="s">
        <v>529</v>
      </c>
      <c r="GZB17" s="368" t="s">
        <v>529</v>
      </c>
      <c r="GZC17" s="368" t="s">
        <v>529</v>
      </c>
      <c r="GZD17" s="368" t="s">
        <v>529</v>
      </c>
      <c r="GZE17" s="368" t="s">
        <v>529</v>
      </c>
      <c r="GZF17" s="368" t="s">
        <v>529</v>
      </c>
      <c r="GZG17" s="368" t="s">
        <v>529</v>
      </c>
      <c r="GZH17" s="368" t="s">
        <v>529</v>
      </c>
      <c r="GZI17" s="368" t="s">
        <v>529</v>
      </c>
      <c r="GZJ17" s="368" t="s">
        <v>529</v>
      </c>
      <c r="GZK17" s="368" t="s">
        <v>529</v>
      </c>
      <c r="GZL17" s="368" t="s">
        <v>529</v>
      </c>
      <c r="GZM17" s="368" t="s">
        <v>529</v>
      </c>
      <c r="GZN17" s="368" t="s">
        <v>529</v>
      </c>
      <c r="GZO17" s="368" t="s">
        <v>529</v>
      </c>
      <c r="GZP17" s="368" t="s">
        <v>529</v>
      </c>
      <c r="GZQ17" s="368" t="s">
        <v>529</v>
      </c>
      <c r="GZR17" s="368" t="s">
        <v>529</v>
      </c>
      <c r="GZS17" s="368" t="s">
        <v>529</v>
      </c>
      <c r="GZT17" s="368" t="s">
        <v>529</v>
      </c>
      <c r="GZU17" s="368" t="s">
        <v>529</v>
      </c>
      <c r="GZV17" s="368" t="s">
        <v>529</v>
      </c>
      <c r="GZW17" s="368" t="s">
        <v>529</v>
      </c>
      <c r="GZX17" s="368" t="s">
        <v>529</v>
      </c>
      <c r="GZY17" s="368" t="s">
        <v>529</v>
      </c>
      <c r="GZZ17" s="368" t="s">
        <v>529</v>
      </c>
      <c r="HAA17" s="368" t="s">
        <v>529</v>
      </c>
      <c r="HAB17" s="368" t="s">
        <v>529</v>
      </c>
      <c r="HAC17" s="368" t="s">
        <v>529</v>
      </c>
      <c r="HAD17" s="368" t="s">
        <v>529</v>
      </c>
      <c r="HAE17" s="368" t="s">
        <v>529</v>
      </c>
      <c r="HAF17" s="368" t="s">
        <v>529</v>
      </c>
      <c r="HAG17" s="368" t="s">
        <v>529</v>
      </c>
      <c r="HAH17" s="368" t="s">
        <v>529</v>
      </c>
      <c r="HAI17" s="368" t="s">
        <v>529</v>
      </c>
      <c r="HAJ17" s="368" t="s">
        <v>529</v>
      </c>
      <c r="HAK17" s="368" t="s">
        <v>529</v>
      </c>
      <c r="HAL17" s="368" t="s">
        <v>529</v>
      </c>
      <c r="HAM17" s="368" t="s">
        <v>529</v>
      </c>
      <c r="HAN17" s="368" t="s">
        <v>529</v>
      </c>
      <c r="HAO17" s="368" t="s">
        <v>529</v>
      </c>
      <c r="HAP17" s="368" t="s">
        <v>529</v>
      </c>
      <c r="HAQ17" s="368" t="s">
        <v>529</v>
      </c>
      <c r="HAR17" s="368" t="s">
        <v>529</v>
      </c>
      <c r="HAS17" s="368" t="s">
        <v>529</v>
      </c>
      <c r="HAT17" s="368" t="s">
        <v>529</v>
      </c>
      <c r="HAU17" s="368" t="s">
        <v>529</v>
      </c>
      <c r="HAV17" s="368" t="s">
        <v>529</v>
      </c>
      <c r="HAW17" s="368" t="s">
        <v>529</v>
      </c>
      <c r="HAX17" s="368" t="s">
        <v>529</v>
      </c>
      <c r="HAY17" s="368" t="s">
        <v>529</v>
      </c>
      <c r="HAZ17" s="368" t="s">
        <v>529</v>
      </c>
      <c r="HBA17" s="368" t="s">
        <v>529</v>
      </c>
      <c r="HBB17" s="368" t="s">
        <v>529</v>
      </c>
      <c r="HBC17" s="368" t="s">
        <v>529</v>
      </c>
      <c r="HBD17" s="368" t="s">
        <v>529</v>
      </c>
      <c r="HBE17" s="368" t="s">
        <v>529</v>
      </c>
      <c r="HBF17" s="368" t="s">
        <v>529</v>
      </c>
      <c r="HBG17" s="368" t="s">
        <v>529</v>
      </c>
      <c r="HBH17" s="368" t="s">
        <v>529</v>
      </c>
      <c r="HBI17" s="368" t="s">
        <v>529</v>
      </c>
      <c r="HBJ17" s="368" t="s">
        <v>529</v>
      </c>
      <c r="HBK17" s="368" t="s">
        <v>529</v>
      </c>
      <c r="HBL17" s="368" t="s">
        <v>529</v>
      </c>
      <c r="HBM17" s="368" t="s">
        <v>529</v>
      </c>
      <c r="HBN17" s="368" t="s">
        <v>529</v>
      </c>
      <c r="HBO17" s="368" t="s">
        <v>529</v>
      </c>
      <c r="HBP17" s="368" t="s">
        <v>529</v>
      </c>
      <c r="HBQ17" s="368" t="s">
        <v>529</v>
      </c>
      <c r="HBR17" s="368" t="s">
        <v>529</v>
      </c>
      <c r="HBS17" s="368" t="s">
        <v>529</v>
      </c>
      <c r="HBT17" s="368" t="s">
        <v>529</v>
      </c>
      <c r="HBU17" s="368" t="s">
        <v>529</v>
      </c>
      <c r="HBV17" s="368" t="s">
        <v>529</v>
      </c>
      <c r="HBW17" s="368" t="s">
        <v>529</v>
      </c>
      <c r="HBX17" s="368" t="s">
        <v>529</v>
      </c>
      <c r="HBY17" s="368" t="s">
        <v>529</v>
      </c>
      <c r="HBZ17" s="368" t="s">
        <v>529</v>
      </c>
      <c r="HCA17" s="368" t="s">
        <v>529</v>
      </c>
      <c r="HCB17" s="368" t="s">
        <v>529</v>
      </c>
      <c r="HCC17" s="368" t="s">
        <v>529</v>
      </c>
      <c r="HCD17" s="368" t="s">
        <v>529</v>
      </c>
      <c r="HCE17" s="368" t="s">
        <v>529</v>
      </c>
      <c r="HCF17" s="368" t="s">
        <v>529</v>
      </c>
      <c r="HCG17" s="368" t="s">
        <v>529</v>
      </c>
      <c r="HCH17" s="368" t="s">
        <v>529</v>
      </c>
      <c r="HCI17" s="368" t="s">
        <v>529</v>
      </c>
      <c r="HCJ17" s="368" t="s">
        <v>529</v>
      </c>
      <c r="HCK17" s="368" t="s">
        <v>529</v>
      </c>
      <c r="HCL17" s="368" t="s">
        <v>529</v>
      </c>
      <c r="HCM17" s="368" t="s">
        <v>529</v>
      </c>
      <c r="HCN17" s="368" t="s">
        <v>529</v>
      </c>
      <c r="HCO17" s="368" t="s">
        <v>529</v>
      </c>
      <c r="HCP17" s="368" t="s">
        <v>529</v>
      </c>
      <c r="HCQ17" s="368" t="s">
        <v>529</v>
      </c>
      <c r="HCR17" s="368" t="s">
        <v>529</v>
      </c>
      <c r="HCS17" s="368" t="s">
        <v>529</v>
      </c>
      <c r="HCT17" s="368" t="s">
        <v>529</v>
      </c>
      <c r="HCU17" s="368" t="s">
        <v>529</v>
      </c>
      <c r="HCV17" s="368" t="s">
        <v>529</v>
      </c>
      <c r="HCW17" s="368" t="s">
        <v>529</v>
      </c>
      <c r="HCX17" s="368" t="s">
        <v>529</v>
      </c>
      <c r="HCY17" s="368" t="s">
        <v>529</v>
      </c>
      <c r="HCZ17" s="368" t="s">
        <v>529</v>
      </c>
      <c r="HDA17" s="368" t="s">
        <v>529</v>
      </c>
      <c r="HDB17" s="368" t="s">
        <v>529</v>
      </c>
      <c r="HDC17" s="368" t="s">
        <v>529</v>
      </c>
      <c r="HDD17" s="368" t="s">
        <v>529</v>
      </c>
      <c r="HDE17" s="368" t="s">
        <v>529</v>
      </c>
      <c r="HDF17" s="368" t="s">
        <v>529</v>
      </c>
      <c r="HDG17" s="368" t="s">
        <v>529</v>
      </c>
      <c r="HDH17" s="368" t="s">
        <v>529</v>
      </c>
      <c r="HDI17" s="368" t="s">
        <v>529</v>
      </c>
      <c r="HDJ17" s="368" t="s">
        <v>529</v>
      </c>
      <c r="HDK17" s="368" t="s">
        <v>529</v>
      </c>
      <c r="HDL17" s="368" t="s">
        <v>529</v>
      </c>
      <c r="HDM17" s="368" t="s">
        <v>529</v>
      </c>
      <c r="HDN17" s="368" t="s">
        <v>529</v>
      </c>
      <c r="HDO17" s="368" t="s">
        <v>529</v>
      </c>
      <c r="HDP17" s="368" t="s">
        <v>529</v>
      </c>
      <c r="HDQ17" s="368" t="s">
        <v>529</v>
      </c>
      <c r="HDR17" s="368" t="s">
        <v>529</v>
      </c>
      <c r="HDS17" s="368" t="s">
        <v>529</v>
      </c>
      <c r="HDT17" s="368" t="s">
        <v>529</v>
      </c>
      <c r="HDU17" s="368" t="s">
        <v>529</v>
      </c>
      <c r="HDV17" s="368" t="s">
        <v>529</v>
      </c>
      <c r="HDW17" s="368" t="s">
        <v>529</v>
      </c>
      <c r="HDX17" s="368" t="s">
        <v>529</v>
      </c>
      <c r="HDY17" s="368" t="s">
        <v>529</v>
      </c>
      <c r="HDZ17" s="368" t="s">
        <v>529</v>
      </c>
      <c r="HEA17" s="368" t="s">
        <v>529</v>
      </c>
      <c r="HEB17" s="368" t="s">
        <v>529</v>
      </c>
      <c r="HEC17" s="368" t="s">
        <v>529</v>
      </c>
      <c r="HED17" s="368" t="s">
        <v>529</v>
      </c>
      <c r="HEE17" s="368" t="s">
        <v>529</v>
      </c>
      <c r="HEF17" s="368" t="s">
        <v>529</v>
      </c>
      <c r="HEG17" s="368" t="s">
        <v>529</v>
      </c>
      <c r="HEH17" s="368" t="s">
        <v>529</v>
      </c>
      <c r="HEI17" s="368" t="s">
        <v>529</v>
      </c>
      <c r="HEJ17" s="368" t="s">
        <v>529</v>
      </c>
      <c r="HEK17" s="368" t="s">
        <v>529</v>
      </c>
      <c r="HEL17" s="368" t="s">
        <v>529</v>
      </c>
      <c r="HEM17" s="368" t="s">
        <v>529</v>
      </c>
      <c r="HEN17" s="368" t="s">
        <v>529</v>
      </c>
      <c r="HEO17" s="368" t="s">
        <v>529</v>
      </c>
      <c r="HEP17" s="368" t="s">
        <v>529</v>
      </c>
      <c r="HEQ17" s="368" t="s">
        <v>529</v>
      </c>
      <c r="HER17" s="368" t="s">
        <v>529</v>
      </c>
      <c r="HES17" s="368" t="s">
        <v>529</v>
      </c>
      <c r="HET17" s="368" t="s">
        <v>529</v>
      </c>
      <c r="HEU17" s="368" t="s">
        <v>529</v>
      </c>
      <c r="HEV17" s="368" t="s">
        <v>529</v>
      </c>
      <c r="HEW17" s="368" t="s">
        <v>529</v>
      </c>
      <c r="HEX17" s="368" t="s">
        <v>529</v>
      </c>
      <c r="HEY17" s="368" t="s">
        <v>529</v>
      </c>
      <c r="HEZ17" s="368" t="s">
        <v>529</v>
      </c>
      <c r="HFA17" s="368" t="s">
        <v>529</v>
      </c>
      <c r="HFB17" s="368" t="s">
        <v>529</v>
      </c>
      <c r="HFC17" s="368" t="s">
        <v>529</v>
      </c>
      <c r="HFD17" s="368" t="s">
        <v>529</v>
      </c>
      <c r="HFE17" s="368" t="s">
        <v>529</v>
      </c>
      <c r="HFF17" s="368" t="s">
        <v>529</v>
      </c>
      <c r="HFG17" s="368" t="s">
        <v>529</v>
      </c>
      <c r="HFH17" s="368" t="s">
        <v>529</v>
      </c>
      <c r="HFI17" s="368" t="s">
        <v>529</v>
      </c>
      <c r="HFJ17" s="368" t="s">
        <v>529</v>
      </c>
      <c r="HFK17" s="368" t="s">
        <v>529</v>
      </c>
      <c r="HFL17" s="368" t="s">
        <v>529</v>
      </c>
      <c r="HFM17" s="368" t="s">
        <v>529</v>
      </c>
      <c r="HFN17" s="368" t="s">
        <v>529</v>
      </c>
      <c r="HFO17" s="368" t="s">
        <v>529</v>
      </c>
      <c r="HFP17" s="368" t="s">
        <v>529</v>
      </c>
      <c r="HFQ17" s="368" t="s">
        <v>529</v>
      </c>
      <c r="HFR17" s="368" t="s">
        <v>529</v>
      </c>
      <c r="HFS17" s="368" t="s">
        <v>529</v>
      </c>
      <c r="HFT17" s="368" t="s">
        <v>529</v>
      </c>
      <c r="HFU17" s="368" t="s">
        <v>529</v>
      </c>
      <c r="HFV17" s="368" t="s">
        <v>529</v>
      </c>
      <c r="HFW17" s="368" t="s">
        <v>529</v>
      </c>
      <c r="HFX17" s="368" t="s">
        <v>529</v>
      </c>
      <c r="HFY17" s="368" t="s">
        <v>529</v>
      </c>
      <c r="HFZ17" s="368" t="s">
        <v>529</v>
      </c>
      <c r="HGA17" s="368" t="s">
        <v>529</v>
      </c>
      <c r="HGB17" s="368" t="s">
        <v>529</v>
      </c>
      <c r="HGC17" s="368" t="s">
        <v>529</v>
      </c>
      <c r="HGD17" s="368" t="s">
        <v>529</v>
      </c>
      <c r="HGE17" s="368" t="s">
        <v>529</v>
      </c>
      <c r="HGF17" s="368" t="s">
        <v>529</v>
      </c>
      <c r="HGG17" s="368" t="s">
        <v>529</v>
      </c>
      <c r="HGH17" s="368" t="s">
        <v>529</v>
      </c>
      <c r="HGI17" s="368" t="s">
        <v>529</v>
      </c>
      <c r="HGJ17" s="368" t="s">
        <v>529</v>
      </c>
      <c r="HGK17" s="368" t="s">
        <v>529</v>
      </c>
      <c r="HGL17" s="368" t="s">
        <v>529</v>
      </c>
      <c r="HGM17" s="368" t="s">
        <v>529</v>
      </c>
      <c r="HGN17" s="368" t="s">
        <v>529</v>
      </c>
      <c r="HGO17" s="368" t="s">
        <v>529</v>
      </c>
      <c r="HGP17" s="368" t="s">
        <v>529</v>
      </c>
      <c r="HGQ17" s="368" t="s">
        <v>529</v>
      </c>
      <c r="HGR17" s="368" t="s">
        <v>529</v>
      </c>
      <c r="HGS17" s="368" t="s">
        <v>529</v>
      </c>
      <c r="HGT17" s="368" t="s">
        <v>529</v>
      </c>
      <c r="HGU17" s="368" t="s">
        <v>529</v>
      </c>
      <c r="HGV17" s="368" t="s">
        <v>529</v>
      </c>
      <c r="HGW17" s="368" t="s">
        <v>529</v>
      </c>
      <c r="HGX17" s="368" t="s">
        <v>529</v>
      </c>
      <c r="HGY17" s="368" t="s">
        <v>529</v>
      </c>
      <c r="HGZ17" s="368" t="s">
        <v>529</v>
      </c>
      <c r="HHA17" s="368" t="s">
        <v>529</v>
      </c>
      <c r="HHB17" s="368" t="s">
        <v>529</v>
      </c>
      <c r="HHC17" s="368" t="s">
        <v>529</v>
      </c>
      <c r="HHD17" s="368" t="s">
        <v>529</v>
      </c>
      <c r="HHE17" s="368" t="s">
        <v>529</v>
      </c>
      <c r="HHF17" s="368" t="s">
        <v>529</v>
      </c>
      <c r="HHG17" s="368" t="s">
        <v>529</v>
      </c>
      <c r="HHH17" s="368" t="s">
        <v>529</v>
      </c>
      <c r="HHI17" s="368" t="s">
        <v>529</v>
      </c>
      <c r="HHJ17" s="368" t="s">
        <v>529</v>
      </c>
      <c r="HHK17" s="368" t="s">
        <v>529</v>
      </c>
      <c r="HHL17" s="368" t="s">
        <v>529</v>
      </c>
      <c r="HHM17" s="368" t="s">
        <v>529</v>
      </c>
      <c r="HHN17" s="368" t="s">
        <v>529</v>
      </c>
      <c r="HHO17" s="368" t="s">
        <v>529</v>
      </c>
      <c r="HHP17" s="368" t="s">
        <v>529</v>
      </c>
      <c r="HHQ17" s="368" t="s">
        <v>529</v>
      </c>
      <c r="HHR17" s="368" t="s">
        <v>529</v>
      </c>
      <c r="HHS17" s="368" t="s">
        <v>529</v>
      </c>
      <c r="HHT17" s="368" t="s">
        <v>529</v>
      </c>
      <c r="HHU17" s="368" t="s">
        <v>529</v>
      </c>
      <c r="HHV17" s="368" t="s">
        <v>529</v>
      </c>
      <c r="HHW17" s="368" t="s">
        <v>529</v>
      </c>
      <c r="HHX17" s="368" t="s">
        <v>529</v>
      </c>
      <c r="HHY17" s="368" t="s">
        <v>529</v>
      </c>
      <c r="HHZ17" s="368" t="s">
        <v>529</v>
      </c>
      <c r="HIA17" s="368" t="s">
        <v>529</v>
      </c>
      <c r="HIB17" s="368" t="s">
        <v>529</v>
      </c>
      <c r="HIC17" s="368" t="s">
        <v>529</v>
      </c>
      <c r="HID17" s="368" t="s">
        <v>529</v>
      </c>
      <c r="HIE17" s="368" t="s">
        <v>529</v>
      </c>
      <c r="HIF17" s="368" t="s">
        <v>529</v>
      </c>
      <c r="HIG17" s="368" t="s">
        <v>529</v>
      </c>
      <c r="HIH17" s="368" t="s">
        <v>529</v>
      </c>
      <c r="HII17" s="368" t="s">
        <v>529</v>
      </c>
      <c r="HIJ17" s="368" t="s">
        <v>529</v>
      </c>
      <c r="HIK17" s="368" t="s">
        <v>529</v>
      </c>
      <c r="HIL17" s="368" t="s">
        <v>529</v>
      </c>
      <c r="HIM17" s="368" t="s">
        <v>529</v>
      </c>
      <c r="HIN17" s="368" t="s">
        <v>529</v>
      </c>
      <c r="HIO17" s="368" t="s">
        <v>529</v>
      </c>
      <c r="HIP17" s="368" t="s">
        <v>529</v>
      </c>
      <c r="HIQ17" s="368" t="s">
        <v>529</v>
      </c>
      <c r="HIR17" s="368" t="s">
        <v>529</v>
      </c>
      <c r="HIS17" s="368" t="s">
        <v>529</v>
      </c>
      <c r="HIT17" s="368" t="s">
        <v>529</v>
      </c>
      <c r="HIU17" s="368" t="s">
        <v>529</v>
      </c>
      <c r="HIV17" s="368" t="s">
        <v>529</v>
      </c>
      <c r="HIW17" s="368" t="s">
        <v>529</v>
      </c>
      <c r="HIX17" s="368" t="s">
        <v>529</v>
      </c>
      <c r="HIY17" s="368" t="s">
        <v>529</v>
      </c>
      <c r="HIZ17" s="368" t="s">
        <v>529</v>
      </c>
      <c r="HJA17" s="368" t="s">
        <v>529</v>
      </c>
      <c r="HJB17" s="368" t="s">
        <v>529</v>
      </c>
      <c r="HJC17" s="368" t="s">
        <v>529</v>
      </c>
      <c r="HJD17" s="368" t="s">
        <v>529</v>
      </c>
      <c r="HJE17" s="368" t="s">
        <v>529</v>
      </c>
      <c r="HJF17" s="368" t="s">
        <v>529</v>
      </c>
      <c r="HJG17" s="368" t="s">
        <v>529</v>
      </c>
      <c r="HJH17" s="368" t="s">
        <v>529</v>
      </c>
      <c r="HJI17" s="368" t="s">
        <v>529</v>
      </c>
      <c r="HJJ17" s="368" t="s">
        <v>529</v>
      </c>
      <c r="HJK17" s="368" t="s">
        <v>529</v>
      </c>
      <c r="HJL17" s="368" t="s">
        <v>529</v>
      </c>
      <c r="HJM17" s="368" t="s">
        <v>529</v>
      </c>
      <c r="HJN17" s="368" t="s">
        <v>529</v>
      </c>
      <c r="HJO17" s="368" t="s">
        <v>529</v>
      </c>
      <c r="HJP17" s="368" t="s">
        <v>529</v>
      </c>
      <c r="HJQ17" s="368" t="s">
        <v>529</v>
      </c>
      <c r="HJR17" s="368" t="s">
        <v>529</v>
      </c>
      <c r="HJS17" s="368" t="s">
        <v>529</v>
      </c>
      <c r="HJT17" s="368" t="s">
        <v>529</v>
      </c>
      <c r="HJU17" s="368" t="s">
        <v>529</v>
      </c>
      <c r="HJV17" s="368" t="s">
        <v>529</v>
      </c>
      <c r="HJW17" s="368" t="s">
        <v>529</v>
      </c>
      <c r="HJX17" s="368" t="s">
        <v>529</v>
      </c>
      <c r="HJY17" s="368" t="s">
        <v>529</v>
      </c>
      <c r="HJZ17" s="368" t="s">
        <v>529</v>
      </c>
      <c r="HKA17" s="368" t="s">
        <v>529</v>
      </c>
      <c r="HKB17" s="368" t="s">
        <v>529</v>
      </c>
      <c r="HKC17" s="368" t="s">
        <v>529</v>
      </c>
      <c r="HKD17" s="368" t="s">
        <v>529</v>
      </c>
      <c r="HKE17" s="368" t="s">
        <v>529</v>
      </c>
      <c r="HKF17" s="368" t="s">
        <v>529</v>
      </c>
      <c r="HKG17" s="368" t="s">
        <v>529</v>
      </c>
      <c r="HKH17" s="368" t="s">
        <v>529</v>
      </c>
      <c r="HKI17" s="368" t="s">
        <v>529</v>
      </c>
      <c r="HKJ17" s="368" t="s">
        <v>529</v>
      </c>
      <c r="HKK17" s="368" t="s">
        <v>529</v>
      </c>
      <c r="HKL17" s="368" t="s">
        <v>529</v>
      </c>
      <c r="HKM17" s="368" t="s">
        <v>529</v>
      </c>
      <c r="HKN17" s="368" t="s">
        <v>529</v>
      </c>
      <c r="HKO17" s="368" t="s">
        <v>529</v>
      </c>
      <c r="HKP17" s="368" t="s">
        <v>529</v>
      </c>
      <c r="HKQ17" s="368" t="s">
        <v>529</v>
      </c>
      <c r="HKR17" s="368" t="s">
        <v>529</v>
      </c>
      <c r="HKS17" s="368" t="s">
        <v>529</v>
      </c>
      <c r="HKT17" s="368" t="s">
        <v>529</v>
      </c>
      <c r="HKU17" s="368" t="s">
        <v>529</v>
      </c>
      <c r="HKV17" s="368" t="s">
        <v>529</v>
      </c>
      <c r="HKW17" s="368" t="s">
        <v>529</v>
      </c>
      <c r="HKX17" s="368" t="s">
        <v>529</v>
      </c>
      <c r="HKY17" s="368" t="s">
        <v>529</v>
      </c>
      <c r="HKZ17" s="368" t="s">
        <v>529</v>
      </c>
      <c r="HLA17" s="368" t="s">
        <v>529</v>
      </c>
      <c r="HLB17" s="368" t="s">
        <v>529</v>
      </c>
      <c r="HLC17" s="368" t="s">
        <v>529</v>
      </c>
      <c r="HLD17" s="368" t="s">
        <v>529</v>
      </c>
      <c r="HLE17" s="368" t="s">
        <v>529</v>
      </c>
      <c r="HLF17" s="368" t="s">
        <v>529</v>
      </c>
      <c r="HLG17" s="368" t="s">
        <v>529</v>
      </c>
      <c r="HLH17" s="368" t="s">
        <v>529</v>
      </c>
      <c r="HLI17" s="368" t="s">
        <v>529</v>
      </c>
      <c r="HLJ17" s="368" t="s">
        <v>529</v>
      </c>
      <c r="HLK17" s="368" t="s">
        <v>529</v>
      </c>
      <c r="HLL17" s="368" t="s">
        <v>529</v>
      </c>
      <c r="HLM17" s="368" t="s">
        <v>529</v>
      </c>
      <c r="HLN17" s="368" t="s">
        <v>529</v>
      </c>
      <c r="HLO17" s="368" t="s">
        <v>529</v>
      </c>
      <c r="HLP17" s="368" t="s">
        <v>529</v>
      </c>
      <c r="HLQ17" s="368" t="s">
        <v>529</v>
      </c>
      <c r="HLR17" s="368" t="s">
        <v>529</v>
      </c>
      <c r="HLS17" s="368" t="s">
        <v>529</v>
      </c>
      <c r="HLT17" s="368" t="s">
        <v>529</v>
      </c>
      <c r="HLU17" s="368" t="s">
        <v>529</v>
      </c>
      <c r="HLV17" s="368" t="s">
        <v>529</v>
      </c>
      <c r="HLW17" s="368" t="s">
        <v>529</v>
      </c>
      <c r="HLX17" s="368" t="s">
        <v>529</v>
      </c>
      <c r="HLY17" s="368" t="s">
        <v>529</v>
      </c>
      <c r="HLZ17" s="368" t="s">
        <v>529</v>
      </c>
      <c r="HMA17" s="368" t="s">
        <v>529</v>
      </c>
      <c r="HMB17" s="368" t="s">
        <v>529</v>
      </c>
      <c r="HMC17" s="368" t="s">
        <v>529</v>
      </c>
      <c r="HMD17" s="368" t="s">
        <v>529</v>
      </c>
      <c r="HME17" s="368" t="s">
        <v>529</v>
      </c>
      <c r="HMF17" s="368" t="s">
        <v>529</v>
      </c>
      <c r="HMG17" s="368" t="s">
        <v>529</v>
      </c>
      <c r="HMH17" s="368" t="s">
        <v>529</v>
      </c>
      <c r="HMI17" s="368" t="s">
        <v>529</v>
      </c>
      <c r="HMJ17" s="368" t="s">
        <v>529</v>
      </c>
      <c r="HMK17" s="368" t="s">
        <v>529</v>
      </c>
      <c r="HML17" s="368" t="s">
        <v>529</v>
      </c>
      <c r="HMM17" s="368" t="s">
        <v>529</v>
      </c>
      <c r="HMN17" s="368" t="s">
        <v>529</v>
      </c>
      <c r="HMO17" s="368" t="s">
        <v>529</v>
      </c>
      <c r="HMP17" s="368" t="s">
        <v>529</v>
      </c>
      <c r="HMQ17" s="368" t="s">
        <v>529</v>
      </c>
      <c r="HMR17" s="368" t="s">
        <v>529</v>
      </c>
      <c r="HMS17" s="368" t="s">
        <v>529</v>
      </c>
      <c r="HMT17" s="368" t="s">
        <v>529</v>
      </c>
      <c r="HMU17" s="368" t="s">
        <v>529</v>
      </c>
      <c r="HMV17" s="368" t="s">
        <v>529</v>
      </c>
      <c r="HMW17" s="368" t="s">
        <v>529</v>
      </c>
      <c r="HMX17" s="368" t="s">
        <v>529</v>
      </c>
      <c r="HMY17" s="368" t="s">
        <v>529</v>
      </c>
      <c r="HMZ17" s="368" t="s">
        <v>529</v>
      </c>
      <c r="HNA17" s="368" t="s">
        <v>529</v>
      </c>
      <c r="HNB17" s="368" t="s">
        <v>529</v>
      </c>
      <c r="HNC17" s="368" t="s">
        <v>529</v>
      </c>
      <c r="HND17" s="368" t="s">
        <v>529</v>
      </c>
      <c r="HNE17" s="368" t="s">
        <v>529</v>
      </c>
      <c r="HNF17" s="368" t="s">
        <v>529</v>
      </c>
      <c r="HNG17" s="368" t="s">
        <v>529</v>
      </c>
      <c r="HNH17" s="368" t="s">
        <v>529</v>
      </c>
      <c r="HNI17" s="368" t="s">
        <v>529</v>
      </c>
      <c r="HNJ17" s="368" t="s">
        <v>529</v>
      </c>
      <c r="HNK17" s="368" t="s">
        <v>529</v>
      </c>
      <c r="HNL17" s="368" t="s">
        <v>529</v>
      </c>
      <c r="HNM17" s="368" t="s">
        <v>529</v>
      </c>
      <c r="HNN17" s="368" t="s">
        <v>529</v>
      </c>
      <c r="HNO17" s="368" t="s">
        <v>529</v>
      </c>
      <c r="HNP17" s="368" t="s">
        <v>529</v>
      </c>
      <c r="HNQ17" s="368" t="s">
        <v>529</v>
      </c>
      <c r="HNR17" s="368" t="s">
        <v>529</v>
      </c>
      <c r="HNS17" s="368" t="s">
        <v>529</v>
      </c>
      <c r="HNT17" s="368" t="s">
        <v>529</v>
      </c>
      <c r="HNU17" s="368" t="s">
        <v>529</v>
      </c>
      <c r="HNV17" s="368" t="s">
        <v>529</v>
      </c>
      <c r="HNW17" s="368" t="s">
        <v>529</v>
      </c>
      <c r="HNX17" s="368" t="s">
        <v>529</v>
      </c>
      <c r="HNY17" s="368" t="s">
        <v>529</v>
      </c>
      <c r="HNZ17" s="368" t="s">
        <v>529</v>
      </c>
      <c r="HOA17" s="368" t="s">
        <v>529</v>
      </c>
      <c r="HOB17" s="368" t="s">
        <v>529</v>
      </c>
      <c r="HOC17" s="368" t="s">
        <v>529</v>
      </c>
      <c r="HOD17" s="368" t="s">
        <v>529</v>
      </c>
      <c r="HOE17" s="368" t="s">
        <v>529</v>
      </c>
      <c r="HOF17" s="368" t="s">
        <v>529</v>
      </c>
      <c r="HOG17" s="368" t="s">
        <v>529</v>
      </c>
      <c r="HOH17" s="368" t="s">
        <v>529</v>
      </c>
      <c r="HOI17" s="368" t="s">
        <v>529</v>
      </c>
      <c r="HOJ17" s="368" t="s">
        <v>529</v>
      </c>
      <c r="HOK17" s="368" t="s">
        <v>529</v>
      </c>
      <c r="HOL17" s="368" t="s">
        <v>529</v>
      </c>
      <c r="HOM17" s="368" t="s">
        <v>529</v>
      </c>
      <c r="HON17" s="368" t="s">
        <v>529</v>
      </c>
      <c r="HOO17" s="368" t="s">
        <v>529</v>
      </c>
      <c r="HOP17" s="368" t="s">
        <v>529</v>
      </c>
      <c r="HOQ17" s="368" t="s">
        <v>529</v>
      </c>
      <c r="HOR17" s="368" t="s">
        <v>529</v>
      </c>
      <c r="HOS17" s="368" t="s">
        <v>529</v>
      </c>
      <c r="HOT17" s="368" t="s">
        <v>529</v>
      </c>
      <c r="HOU17" s="368" t="s">
        <v>529</v>
      </c>
      <c r="HOV17" s="368" t="s">
        <v>529</v>
      </c>
      <c r="HOW17" s="368" t="s">
        <v>529</v>
      </c>
      <c r="HOX17" s="368" t="s">
        <v>529</v>
      </c>
      <c r="HOY17" s="368" t="s">
        <v>529</v>
      </c>
      <c r="HOZ17" s="368" t="s">
        <v>529</v>
      </c>
      <c r="HPA17" s="368" t="s">
        <v>529</v>
      </c>
      <c r="HPB17" s="368" t="s">
        <v>529</v>
      </c>
      <c r="HPC17" s="368" t="s">
        <v>529</v>
      </c>
      <c r="HPD17" s="368" t="s">
        <v>529</v>
      </c>
      <c r="HPE17" s="368" t="s">
        <v>529</v>
      </c>
      <c r="HPF17" s="368" t="s">
        <v>529</v>
      </c>
      <c r="HPG17" s="368" t="s">
        <v>529</v>
      </c>
      <c r="HPH17" s="368" t="s">
        <v>529</v>
      </c>
      <c r="HPI17" s="368" t="s">
        <v>529</v>
      </c>
      <c r="HPJ17" s="368" t="s">
        <v>529</v>
      </c>
      <c r="HPK17" s="368" t="s">
        <v>529</v>
      </c>
      <c r="HPL17" s="368" t="s">
        <v>529</v>
      </c>
      <c r="HPM17" s="368" t="s">
        <v>529</v>
      </c>
      <c r="HPN17" s="368" t="s">
        <v>529</v>
      </c>
      <c r="HPO17" s="368" t="s">
        <v>529</v>
      </c>
      <c r="HPP17" s="368" t="s">
        <v>529</v>
      </c>
      <c r="HPQ17" s="368" t="s">
        <v>529</v>
      </c>
      <c r="HPR17" s="368" t="s">
        <v>529</v>
      </c>
      <c r="HPS17" s="368" t="s">
        <v>529</v>
      </c>
      <c r="HPT17" s="368" t="s">
        <v>529</v>
      </c>
      <c r="HPU17" s="368" t="s">
        <v>529</v>
      </c>
      <c r="HPV17" s="368" t="s">
        <v>529</v>
      </c>
      <c r="HPW17" s="368" t="s">
        <v>529</v>
      </c>
      <c r="HPX17" s="368" t="s">
        <v>529</v>
      </c>
      <c r="HPY17" s="368" t="s">
        <v>529</v>
      </c>
      <c r="HPZ17" s="368" t="s">
        <v>529</v>
      </c>
      <c r="HQA17" s="368" t="s">
        <v>529</v>
      </c>
      <c r="HQB17" s="368" t="s">
        <v>529</v>
      </c>
      <c r="HQC17" s="368" t="s">
        <v>529</v>
      </c>
      <c r="HQD17" s="368" t="s">
        <v>529</v>
      </c>
      <c r="HQE17" s="368" t="s">
        <v>529</v>
      </c>
      <c r="HQF17" s="368" t="s">
        <v>529</v>
      </c>
      <c r="HQG17" s="368" t="s">
        <v>529</v>
      </c>
      <c r="HQH17" s="368" t="s">
        <v>529</v>
      </c>
      <c r="HQI17" s="368" t="s">
        <v>529</v>
      </c>
      <c r="HQJ17" s="368" t="s">
        <v>529</v>
      </c>
      <c r="HQK17" s="368" t="s">
        <v>529</v>
      </c>
      <c r="HQL17" s="368" t="s">
        <v>529</v>
      </c>
      <c r="HQM17" s="368" t="s">
        <v>529</v>
      </c>
      <c r="HQN17" s="368" t="s">
        <v>529</v>
      </c>
      <c r="HQO17" s="368" t="s">
        <v>529</v>
      </c>
      <c r="HQP17" s="368" t="s">
        <v>529</v>
      </c>
      <c r="HQQ17" s="368" t="s">
        <v>529</v>
      </c>
      <c r="HQR17" s="368" t="s">
        <v>529</v>
      </c>
      <c r="HQS17" s="368" t="s">
        <v>529</v>
      </c>
      <c r="HQT17" s="368" t="s">
        <v>529</v>
      </c>
      <c r="HQU17" s="368" t="s">
        <v>529</v>
      </c>
      <c r="HQV17" s="368" t="s">
        <v>529</v>
      </c>
      <c r="HQW17" s="368" t="s">
        <v>529</v>
      </c>
      <c r="HQX17" s="368" t="s">
        <v>529</v>
      </c>
      <c r="HQY17" s="368" t="s">
        <v>529</v>
      </c>
      <c r="HQZ17" s="368" t="s">
        <v>529</v>
      </c>
      <c r="HRA17" s="368" t="s">
        <v>529</v>
      </c>
      <c r="HRB17" s="368" t="s">
        <v>529</v>
      </c>
      <c r="HRC17" s="368" t="s">
        <v>529</v>
      </c>
      <c r="HRD17" s="368" t="s">
        <v>529</v>
      </c>
      <c r="HRE17" s="368" t="s">
        <v>529</v>
      </c>
      <c r="HRF17" s="368" t="s">
        <v>529</v>
      </c>
      <c r="HRG17" s="368" t="s">
        <v>529</v>
      </c>
      <c r="HRH17" s="368" t="s">
        <v>529</v>
      </c>
      <c r="HRI17" s="368" t="s">
        <v>529</v>
      </c>
      <c r="HRJ17" s="368" t="s">
        <v>529</v>
      </c>
      <c r="HRK17" s="368" t="s">
        <v>529</v>
      </c>
      <c r="HRL17" s="368" t="s">
        <v>529</v>
      </c>
      <c r="HRM17" s="368" t="s">
        <v>529</v>
      </c>
      <c r="HRN17" s="368" t="s">
        <v>529</v>
      </c>
      <c r="HRO17" s="368" t="s">
        <v>529</v>
      </c>
      <c r="HRP17" s="368" t="s">
        <v>529</v>
      </c>
      <c r="HRQ17" s="368" t="s">
        <v>529</v>
      </c>
      <c r="HRR17" s="368" t="s">
        <v>529</v>
      </c>
      <c r="HRS17" s="368" t="s">
        <v>529</v>
      </c>
      <c r="HRT17" s="368" t="s">
        <v>529</v>
      </c>
      <c r="HRU17" s="368" t="s">
        <v>529</v>
      </c>
      <c r="HRV17" s="368" t="s">
        <v>529</v>
      </c>
      <c r="HRW17" s="368" t="s">
        <v>529</v>
      </c>
      <c r="HRX17" s="368" t="s">
        <v>529</v>
      </c>
      <c r="HRY17" s="368" t="s">
        <v>529</v>
      </c>
      <c r="HRZ17" s="368" t="s">
        <v>529</v>
      </c>
      <c r="HSA17" s="368" t="s">
        <v>529</v>
      </c>
      <c r="HSB17" s="368" t="s">
        <v>529</v>
      </c>
      <c r="HSC17" s="368" t="s">
        <v>529</v>
      </c>
      <c r="HSD17" s="368" t="s">
        <v>529</v>
      </c>
      <c r="HSE17" s="368" t="s">
        <v>529</v>
      </c>
      <c r="HSF17" s="368" t="s">
        <v>529</v>
      </c>
      <c r="HSG17" s="368" t="s">
        <v>529</v>
      </c>
      <c r="HSH17" s="368" t="s">
        <v>529</v>
      </c>
      <c r="HSI17" s="368" t="s">
        <v>529</v>
      </c>
      <c r="HSJ17" s="368" t="s">
        <v>529</v>
      </c>
      <c r="HSK17" s="368" t="s">
        <v>529</v>
      </c>
      <c r="HSL17" s="368" t="s">
        <v>529</v>
      </c>
      <c r="HSM17" s="368" t="s">
        <v>529</v>
      </c>
      <c r="HSN17" s="368" t="s">
        <v>529</v>
      </c>
      <c r="HSO17" s="368" t="s">
        <v>529</v>
      </c>
      <c r="HSP17" s="368" t="s">
        <v>529</v>
      </c>
      <c r="HSQ17" s="368" t="s">
        <v>529</v>
      </c>
      <c r="HSR17" s="368" t="s">
        <v>529</v>
      </c>
      <c r="HSS17" s="368" t="s">
        <v>529</v>
      </c>
      <c r="HST17" s="368" t="s">
        <v>529</v>
      </c>
      <c r="HSU17" s="368" t="s">
        <v>529</v>
      </c>
      <c r="HSV17" s="368" t="s">
        <v>529</v>
      </c>
      <c r="HSW17" s="368" t="s">
        <v>529</v>
      </c>
      <c r="HSX17" s="368" t="s">
        <v>529</v>
      </c>
      <c r="HSY17" s="368" t="s">
        <v>529</v>
      </c>
      <c r="HSZ17" s="368" t="s">
        <v>529</v>
      </c>
      <c r="HTA17" s="368" t="s">
        <v>529</v>
      </c>
      <c r="HTB17" s="368" t="s">
        <v>529</v>
      </c>
      <c r="HTC17" s="368" t="s">
        <v>529</v>
      </c>
      <c r="HTD17" s="368" t="s">
        <v>529</v>
      </c>
      <c r="HTE17" s="368" t="s">
        <v>529</v>
      </c>
      <c r="HTF17" s="368" t="s">
        <v>529</v>
      </c>
      <c r="HTG17" s="368" t="s">
        <v>529</v>
      </c>
      <c r="HTH17" s="368" t="s">
        <v>529</v>
      </c>
      <c r="HTI17" s="368" t="s">
        <v>529</v>
      </c>
      <c r="HTJ17" s="368" t="s">
        <v>529</v>
      </c>
      <c r="HTK17" s="368" t="s">
        <v>529</v>
      </c>
      <c r="HTL17" s="368" t="s">
        <v>529</v>
      </c>
      <c r="HTM17" s="368" t="s">
        <v>529</v>
      </c>
      <c r="HTN17" s="368" t="s">
        <v>529</v>
      </c>
      <c r="HTO17" s="368" t="s">
        <v>529</v>
      </c>
      <c r="HTP17" s="368" t="s">
        <v>529</v>
      </c>
      <c r="HTQ17" s="368" t="s">
        <v>529</v>
      </c>
      <c r="HTR17" s="368" t="s">
        <v>529</v>
      </c>
      <c r="HTS17" s="368" t="s">
        <v>529</v>
      </c>
      <c r="HTT17" s="368" t="s">
        <v>529</v>
      </c>
      <c r="HTU17" s="368" t="s">
        <v>529</v>
      </c>
      <c r="HTV17" s="368" t="s">
        <v>529</v>
      </c>
      <c r="HTW17" s="368" t="s">
        <v>529</v>
      </c>
      <c r="HTX17" s="368" t="s">
        <v>529</v>
      </c>
      <c r="HTY17" s="368" t="s">
        <v>529</v>
      </c>
      <c r="HTZ17" s="368" t="s">
        <v>529</v>
      </c>
      <c r="HUA17" s="368" t="s">
        <v>529</v>
      </c>
      <c r="HUB17" s="368" t="s">
        <v>529</v>
      </c>
      <c r="HUC17" s="368" t="s">
        <v>529</v>
      </c>
      <c r="HUD17" s="368" t="s">
        <v>529</v>
      </c>
      <c r="HUE17" s="368" t="s">
        <v>529</v>
      </c>
      <c r="HUF17" s="368" t="s">
        <v>529</v>
      </c>
      <c r="HUG17" s="368" t="s">
        <v>529</v>
      </c>
      <c r="HUH17" s="368" t="s">
        <v>529</v>
      </c>
      <c r="HUI17" s="368" t="s">
        <v>529</v>
      </c>
      <c r="HUJ17" s="368" t="s">
        <v>529</v>
      </c>
      <c r="HUK17" s="368" t="s">
        <v>529</v>
      </c>
      <c r="HUL17" s="368" t="s">
        <v>529</v>
      </c>
      <c r="HUM17" s="368" t="s">
        <v>529</v>
      </c>
      <c r="HUN17" s="368" t="s">
        <v>529</v>
      </c>
      <c r="HUO17" s="368" t="s">
        <v>529</v>
      </c>
      <c r="HUP17" s="368" t="s">
        <v>529</v>
      </c>
      <c r="HUQ17" s="368" t="s">
        <v>529</v>
      </c>
      <c r="HUR17" s="368" t="s">
        <v>529</v>
      </c>
      <c r="HUS17" s="368" t="s">
        <v>529</v>
      </c>
      <c r="HUT17" s="368" t="s">
        <v>529</v>
      </c>
      <c r="HUU17" s="368" t="s">
        <v>529</v>
      </c>
      <c r="HUV17" s="368" t="s">
        <v>529</v>
      </c>
      <c r="HUW17" s="368" t="s">
        <v>529</v>
      </c>
      <c r="HUX17" s="368" t="s">
        <v>529</v>
      </c>
      <c r="HUY17" s="368" t="s">
        <v>529</v>
      </c>
      <c r="HUZ17" s="368" t="s">
        <v>529</v>
      </c>
      <c r="HVA17" s="368" t="s">
        <v>529</v>
      </c>
      <c r="HVB17" s="368" t="s">
        <v>529</v>
      </c>
      <c r="HVC17" s="368" t="s">
        <v>529</v>
      </c>
      <c r="HVD17" s="368" t="s">
        <v>529</v>
      </c>
      <c r="HVE17" s="368" t="s">
        <v>529</v>
      </c>
      <c r="HVF17" s="368" t="s">
        <v>529</v>
      </c>
      <c r="HVG17" s="368" t="s">
        <v>529</v>
      </c>
      <c r="HVH17" s="368" t="s">
        <v>529</v>
      </c>
      <c r="HVI17" s="368" t="s">
        <v>529</v>
      </c>
      <c r="HVJ17" s="368" t="s">
        <v>529</v>
      </c>
      <c r="HVK17" s="368" t="s">
        <v>529</v>
      </c>
      <c r="HVL17" s="368" t="s">
        <v>529</v>
      </c>
      <c r="HVM17" s="368" t="s">
        <v>529</v>
      </c>
      <c r="HVN17" s="368" t="s">
        <v>529</v>
      </c>
      <c r="HVO17" s="368" t="s">
        <v>529</v>
      </c>
      <c r="HVP17" s="368" t="s">
        <v>529</v>
      </c>
      <c r="HVQ17" s="368" t="s">
        <v>529</v>
      </c>
      <c r="HVR17" s="368" t="s">
        <v>529</v>
      </c>
      <c r="HVS17" s="368" t="s">
        <v>529</v>
      </c>
      <c r="HVT17" s="368" t="s">
        <v>529</v>
      </c>
      <c r="HVU17" s="368" t="s">
        <v>529</v>
      </c>
      <c r="HVV17" s="368" t="s">
        <v>529</v>
      </c>
      <c r="HVW17" s="368" t="s">
        <v>529</v>
      </c>
      <c r="HVX17" s="368" t="s">
        <v>529</v>
      </c>
      <c r="HVY17" s="368" t="s">
        <v>529</v>
      </c>
      <c r="HVZ17" s="368" t="s">
        <v>529</v>
      </c>
      <c r="HWA17" s="368" t="s">
        <v>529</v>
      </c>
      <c r="HWB17" s="368" t="s">
        <v>529</v>
      </c>
      <c r="HWC17" s="368" t="s">
        <v>529</v>
      </c>
      <c r="HWD17" s="368" t="s">
        <v>529</v>
      </c>
      <c r="HWE17" s="368" t="s">
        <v>529</v>
      </c>
      <c r="HWF17" s="368" t="s">
        <v>529</v>
      </c>
      <c r="HWG17" s="368" t="s">
        <v>529</v>
      </c>
      <c r="HWH17" s="368" t="s">
        <v>529</v>
      </c>
      <c r="HWI17" s="368" t="s">
        <v>529</v>
      </c>
      <c r="HWJ17" s="368" t="s">
        <v>529</v>
      </c>
      <c r="HWK17" s="368" t="s">
        <v>529</v>
      </c>
      <c r="HWL17" s="368" t="s">
        <v>529</v>
      </c>
      <c r="HWM17" s="368" t="s">
        <v>529</v>
      </c>
      <c r="HWN17" s="368" t="s">
        <v>529</v>
      </c>
      <c r="HWO17" s="368" t="s">
        <v>529</v>
      </c>
      <c r="HWP17" s="368" t="s">
        <v>529</v>
      </c>
      <c r="HWQ17" s="368" t="s">
        <v>529</v>
      </c>
      <c r="HWR17" s="368" t="s">
        <v>529</v>
      </c>
      <c r="HWS17" s="368" t="s">
        <v>529</v>
      </c>
      <c r="HWT17" s="368" t="s">
        <v>529</v>
      </c>
      <c r="HWU17" s="368" t="s">
        <v>529</v>
      </c>
      <c r="HWV17" s="368" t="s">
        <v>529</v>
      </c>
      <c r="HWW17" s="368" t="s">
        <v>529</v>
      </c>
      <c r="HWX17" s="368" t="s">
        <v>529</v>
      </c>
      <c r="HWY17" s="368" t="s">
        <v>529</v>
      </c>
      <c r="HWZ17" s="368" t="s">
        <v>529</v>
      </c>
      <c r="HXA17" s="368" t="s">
        <v>529</v>
      </c>
      <c r="HXB17" s="368" t="s">
        <v>529</v>
      </c>
      <c r="HXC17" s="368" t="s">
        <v>529</v>
      </c>
      <c r="HXD17" s="368" t="s">
        <v>529</v>
      </c>
      <c r="HXE17" s="368" t="s">
        <v>529</v>
      </c>
      <c r="HXF17" s="368" t="s">
        <v>529</v>
      </c>
      <c r="HXG17" s="368" t="s">
        <v>529</v>
      </c>
      <c r="HXH17" s="368" t="s">
        <v>529</v>
      </c>
      <c r="HXI17" s="368" t="s">
        <v>529</v>
      </c>
      <c r="HXJ17" s="368" t="s">
        <v>529</v>
      </c>
      <c r="HXK17" s="368" t="s">
        <v>529</v>
      </c>
      <c r="HXL17" s="368" t="s">
        <v>529</v>
      </c>
      <c r="HXM17" s="368" t="s">
        <v>529</v>
      </c>
      <c r="HXN17" s="368" t="s">
        <v>529</v>
      </c>
      <c r="HXO17" s="368" t="s">
        <v>529</v>
      </c>
      <c r="HXP17" s="368" t="s">
        <v>529</v>
      </c>
      <c r="HXQ17" s="368" t="s">
        <v>529</v>
      </c>
      <c r="HXR17" s="368" t="s">
        <v>529</v>
      </c>
      <c r="HXS17" s="368" t="s">
        <v>529</v>
      </c>
      <c r="HXT17" s="368" t="s">
        <v>529</v>
      </c>
      <c r="HXU17" s="368" t="s">
        <v>529</v>
      </c>
      <c r="HXV17" s="368" t="s">
        <v>529</v>
      </c>
      <c r="HXW17" s="368" t="s">
        <v>529</v>
      </c>
      <c r="HXX17" s="368" t="s">
        <v>529</v>
      </c>
      <c r="HXY17" s="368" t="s">
        <v>529</v>
      </c>
      <c r="HXZ17" s="368" t="s">
        <v>529</v>
      </c>
      <c r="HYA17" s="368" t="s">
        <v>529</v>
      </c>
      <c r="HYB17" s="368" t="s">
        <v>529</v>
      </c>
      <c r="HYC17" s="368" t="s">
        <v>529</v>
      </c>
      <c r="HYD17" s="368" t="s">
        <v>529</v>
      </c>
      <c r="HYE17" s="368" t="s">
        <v>529</v>
      </c>
      <c r="HYF17" s="368" t="s">
        <v>529</v>
      </c>
      <c r="HYG17" s="368" t="s">
        <v>529</v>
      </c>
      <c r="HYH17" s="368" t="s">
        <v>529</v>
      </c>
      <c r="HYI17" s="368" t="s">
        <v>529</v>
      </c>
      <c r="HYJ17" s="368" t="s">
        <v>529</v>
      </c>
      <c r="HYK17" s="368" t="s">
        <v>529</v>
      </c>
      <c r="HYL17" s="368" t="s">
        <v>529</v>
      </c>
      <c r="HYM17" s="368" t="s">
        <v>529</v>
      </c>
      <c r="HYN17" s="368" t="s">
        <v>529</v>
      </c>
      <c r="HYO17" s="368" t="s">
        <v>529</v>
      </c>
      <c r="HYP17" s="368" t="s">
        <v>529</v>
      </c>
      <c r="HYQ17" s="368" t="s">
        <v>529</v>
      </c>
      <c r="HYR17" s="368" t="s">
        <v>529</v>
      </c>
      <c r="HYS17" s="368" t="s">
        <v>529</v>
      </c>
      <c r="HYT17" s="368" t="s">
        <v>529</v>
      </c>
      <c r="HYU17" s="368" t="s">
        <v>529</v>
      </c>
      <c r="HYV17" s="368" t="s">
        <v>529</v>
      </c>
      <c r="HYW17" s="368" t="s">
        <v>529</v>
      </c>
      <c r="HYX17" s="368" t="s">
        <v>529</v>
      </c>
      <c r="HYY17" s="368" t="s">
        <v>529</v>
      </c>
      <c r="HYZ17" s="368" t="s">
        <v>529</v>
      </c>
      <c r="HZA17" s="368" t="s">
        <v>529</v>
      </c>
      <c r="HZB17" s="368" t="s">
        <v>529</v>
      </c>
      <c r="HZC17" s="368" t="s">
        <v>529</v>
      </c>
      <c r="HZD17" s="368" t="s">
        <v>529</v>
      </c>
      <c r="HZE17" s="368" t="s">
        <v>529</v>
      </c>
      <c r="HZF17" s="368" t="s">
        <v>529</v>
      </c>
      <c r="HZG17" s="368" t="s">
        <v>529</v>
      </c>
      <c r="HZH17" s="368" t="s">
        <v>529</v>
      </c>
      <c r="HZI17" s="368" t="s">
        <v>529</v>
      </c>
      <c r="HZJ17" s="368" t="s">
        <v>529</v>
      </c>
      <c r="HZK17" s="368" t="s">
        <v>529</v>
      </c>
      <c r="HZL17" s="368" t="s">
        <v>529</v>
      </c>
      <c r="HZM17" s="368" t="s">
        <v>529</v>
      </c>
      <c r="HZN17" s="368" t="s">
        <v>529</v>
      </c>
      <c r="HZO17" s="368" t="s">
        <v>529</v>
      </c>
      <c r="HZP17" s="368" t="s">
        <v>529</v>
      </c>
      <c r="HZQ17" s="368" t="s">
        <v>529</v>
      </c>
      <c r="HZR17" s="368" t="s">
        <v>529</v>
      </c>
      <c r="HZS17" s="368" t="s">
        <v>529</v>
      </c>
      <c r="HZT17" s="368" t="s">
        <v>529</v>
      </c>
      <c r="HZU17" s="368" t="s">
        <v>529</v>
      </c>
      <c r="HZV17" s="368" t="s">
        <v>529</v>
      </c>
      <c r="HZW17" s="368" t="s">
        <v>529</v>
      </c>
      <c r="HZX17" s="368" t="s">
        <v>529</v>
      </c>
      <c r="HZY17" s="368" t="s">
        <v>529</v>
      </c>
      <c r="HZZ17" s="368" t="s">
        <v>529</v>
      </c>
      <c r="IAA17" s="368" t="s">
        <v>529</v>
      </c>
      <c r="IAB17" s="368" t="s">
        <v>529</v>
      </c>
      <c r="IAC17" s="368" t="s">
        <v>529</v>
      </c>
      <c r="IAD17" s="368" t="s">
        <v>529</v>
      </c>
      <c r="IAE17" s="368" t="s">
        <v>529</v>
      </c>
      <c r="IAF17" s="368" t="s">
        <v>529</v>
      </c>
      <c r="IAG17" s="368" t="s">
        <v>529</v>
      </c>
      <c r="IAH17" s="368" t="s">
        <v>529</v>
      </c>
      <c r="IAI17" s="368" t="s">
        <v>529</v>
      </c>
      <c r="IAJ17" s="368" t="s">
        <v>529</v>
      </c>
      <c r="IAK17" s="368" t="s">
        <v>529</v>
      </c>
      <c r="IAL17" s="368" t="s">
        <v>529</v>
      </c>
      <c r="IAM17" s="368" t="s">
        <v>529</v>
      </c>
      <c r="IAN17" s="368" t="s">
        <v>529</v>
      </c>
      <c r="IAO17" s="368" t="s">
        <v>529</v>
      </c>
      <c r="IAP17" s="368" t="s">
        <v>529</v>
      </c>
      <c r="IAQ17" s="368" t="s">
        <v>529</v>
      </c>
      <c r="IAR17" s="368" t="s">
        <v>529</v>
      </c>
      <c r="IAS17" s="368" t="s">
        <v>529</v>
      </c>
      <c r="IAT17" s="368" t="s">
        <v>529</v>
      </c>
      <c r="IAU17" s="368" t="s">
        <v>529</v>
      </c>
      <c r="IAV17" s="368" t="s">
        <v>529</v>
      </c>
      <c r="IAW17" s="368" t="s">
        <v>529</v>
      </c>
      <c r="IAX17" s="368" t="s">
        <v>529</v>
      </c>
      <c r="IAY17" s="368" t="s">
        <v>529</v>
      </c>
      <c r="IAZ17" s="368" t="s">
        <v>529</v>
      </c>
      <c r="IBA17" s="368" t="s">
        <v>529</v>
      </c>
      <c r="IBB17" s="368" t="s">
        <v>529</v>
      </c>
      <c r="IBC17" s="368" t="s">
        <v>529</v>
      </c>
      <c r="IBD17" s="368" t="s">
        <v>529</v>
      </c>
      <c r="IBE17" s="368" t="s">
        <v>529</v>
      </c>
      <c r="IBF17" s="368" t="s">
        <v>529</v>
      </c>
      <c r="IBG17" s="368" t="s">
        <v>529</v>
      </c>
      <c r="IBH17" s="368" t="s">
        <v>529</v>
      </c>
      <c r="IBI17" s="368" t="s">
        <v>529</v>
      </c>
      <c r="IBJ17" s="368" t="s">
        <v>529</v>
      </c>
      <c r="IBK17" s="368" t="s">
        <v>529</v>
      </c>
      <c r="IBL17" s="368" t="s">
        <v>529</v>
      </c>
      <c r="IBM17" s="368" t="s">
        <v>529</v>
      </c>
      <c r="IBN17" s="368" t="s">
        <v>529</v>
      </c>
      <c r="IBO17" s="368" t="s">
        <v>529</v>
      </c>
      <c r="IBP17" s="368" t="s">
        <v>529</v>
      </c>
      <c r="IBQ17" s="368" t="s">
        <v>529</v>
      </c>
      <c r="IBR17" s="368" t="s">
        <v>529</v>
      </c>
      <c r="IBS17" s="368" t="s">
        <v>529</v>
      </c>
      <c r="IBT17" s="368" t="s">
        <v>529</v>
      </c>
      <c r="IBU17" s="368" t="s">
        <v>529</v>
      </c>
      <c r="IBV17" s="368" t="s">
        <v>529</v>
      </c>
      <c r="IBW17" s="368" t="s">
        <v>529</v>
      </c>
      <c r="IBX17" s="368" t="s">
        <v>529</v>
      </c>
      <c r="IBY17" s="368" t="s">
        <v>529</v>
      </c>
      <c r="IBZ17" s="368" t="s">
        <v>529</v>
      </c>
      <c r="ICA17" s="368" t="s">
        <v>529</v>
      </c>
      <c r="ICB17" s="368" t="s">
        <v>529</v>
      </c>
      <c r="ICC17" s="368" t="s">
        <v>529</v>
      </c>
      <c r="ICD17" s="368" t="s">
        <v>529</v>
      </c>
      <c r="ICE17" s="368" t="s">
        <v>529</v>
      </c>
      <c r="ICF17" s="368" t="s">
        <v>529</v>
      </c>
      <c r="ICG17" s="368" t="s">
        <v>529</v>
      </c>
      <c r="ICH17" s="368" t="s">
        <v>529</v>
      </c>
      <c r="ICI17" s="368" t="s">
        <v>529</v>
      </c>
      <c r="ICJ17" s="368" t="s">
        <v>529</v>
      </c>
      <c r="ICK17" s="368" t="s">
        <v>529</v>
      </c>
      <c r="ICL17" s="368" t="s">
        <v>529</v>
      </c>
      <c r="ICM17" s="368" t="s">
        <v>529</v>
      </c>
      <c r="ICN17" s="368" t="s">
        <v>529</v>
      </c>
      <c r="ICO17" s="368" t="s">
        <v>529</v>
      </c>
      <c r="ICP17" s="368" t="s">
        <v>529</v>
      </c>
      <c r="ICQ17" s="368" t="s">
        <v>529</v>
      </c>
      <c r="ICR17" s="368" t="s">
        <v>529</v>
      </c>
      <c r="ICS17" s="368" t="s">
        <v>529</v>
      </c>
      <c r="ICT17" s="368" t="s">
        <v>529</v>
      </c>
      <c r="ICU17" s="368" t="s">
        <v>529</v>
      </c>
      <c r="ICV17" s="368" t="s">
        <v>529</v>
      </c>
      <c r="ICW17" s="368" t="s">
        <v>529</v>
      </c>
      <c r="ICX17" s="368" t="s">
        <v>529</v>
      </c>
      <c r="ICY17" s="368" t="s">
        <v>529</v>
      </c>
      <c r="ICZ17" s="368" t="s">
        <v>529</v>
      </c>
      <c r="IDA17" s="368" t="s">
        <v>529</v>
      </c>
      <c r="IDB17" s="368" t="s">
        <v>529</v>
      </c>
      <c r="IDC17" s="368" t="s">
        <v>529</v>
      </c>
      <c r="IDD17" s="368" t="s">
        <v>529</v>
      </c>
      <c r="IDE17" s="368" t="s">
        <v>529</v>
      </c>
      <c r="IDF17" s="368" t="s">
        <v>529</v>
      </c>
      <c r="IDG17" s="368" t="s">
        <v>529</v>
      </c>
      <c r="IDH17" s="368" t="s">
        <v>529</v>
      </c>
      <c r="IDI17" s="368" t="s">
        <v>529</v>
      </c>
      <c r="IDJ17" s="368" t="s">
        <v>529</v>
      </c>
      <c r="IDK17" s="368" t="s">
        <v>529</v>
      </c>
      <c r="IDL17" s="368" t="s">
        <v>529</v>
      </c>
      <c r="IDM17" s="368" t="s">
        <v>529</v>
      </c>
      <c r="IDN17" s="368" t="s">
        <v>529</v>
      </c>
      <c r="IDO17" s="368" t="s">
        <v>529</v>
      </c>
      <c r="IDP17" s="368" t="s">
        <v>529</v>
      </c>
      <c r="IDQ17" s="368" t="s">
        <v>529</v>
      </c>
      <c r="IDR17" s="368" t="s">
        <v>529</v>
      </c>
      <c r="IDS17" s="368" t="s">
        <v>529</v>
      </c>
      <c r="IDT17" s="368" t="s">
        <v>529</v>
      </c>
      <c r="IDU17" s="368" t="s">
        <v>529</v>
      </c>
      <c r="IDV17" s="368" t="s">
        <v>529</v>
      </c>
      <c r="IDW17" s="368" t="s">
        <v>529</v>
      </c>
      <c r="IDX17" s="368" t="s">
        <v>529</v>
      </c>
      <c r="IDY17" s="368" t="s">
        <v>529</v>
      </c>
      <c r="IDZ17" s="368" t="s">
        <v>529</v>
      </c>
      <c r="IEA17" s="368" t="s">
        <v>529</v>
      </c>
      <c r="IEB17" s="368" t="s">
        <v>529</v>
      </c>
      <c r="IEC17" s="368" t="s">
        <v>529</v>
      </c>
      <c r="IED17" s="368" t="s">
        <v>529</v>
      </c>
      <c r="IEE17" s="368" t="s">
        <v>529</v>
      </c>
      <c r="IEF17" s="368" t="s">
        <v>529</v>
      </c>
      <c r="IEG17" s="368" t="s">
        <v>529</v>
      </c>
      <c r="IEH17" s="368" t="s">
        <v>529</v>
      </c>
      <c r="IEI17" s="368" t="s">
        <v>529</v>
      </c>
      <c r="IEJ17" s="368" t="s">
        <v>529</v>
      </c>
      <c r="IEK17" s="368" t="s">
        <v>529</v>
      </c>
      <c r="IEL17" s="368" t="s">
        <v>529</v>
      </c>
      <c r="IEM17" s="368" t="s">
        <v>529</v>
      </c>
      <c r="IEN17" s="368" t="s">
        <v>529</v>
      </c>
      <c r="IEO17" s="368" t="s">
        <v>529</v>
      </c>
      <c r="IEP17" s="368" t="s">
        <v>529</v>
      </c>
      <c r="IEQ17" s="368" t="s">
        <v>529</v>
      </c>
      <c r="IER17" s="368" t="s">
        <v>529</v>
      </c>
      <c r="IES17" s="368" t="s">
        <v>529</v>
      </c>
      <c r="IET17" s="368" t="s">
        <v>529</v>
      </c>
      <c r="IEU17" s="368" t="s">
        <v>529</v>
      </c>
      <c r="IEV17" s="368" t="s">
        <v>529</v>
      </c>
      <c r="IEW17" s="368" t="s">
        <v>529</v>
      </c>
      <c r="IEX17" s="368" t="s">
        <v>529</v>
      </c>
      <c r="IEY17" s="368" t="s">
        <v>529</v>
      </c>
      <c r="IEZ17" s="368" t="s">
        <v>529</v>
      </c>
      <c r="IFA17" s="368" t="s">
        <v>529</v>
      </c>
      <c r="IFB17" s="368" t="s">
        <v>529</v>
      </c>
      <c r="IFC17" s="368" t="s">
        <v>529</v>
      </c>
      <c r="IFD17" s="368" t="s">
        <v>529</v>
      </c>
      <c r="IFE17" s="368" t="s">
        <v>529</v>
      </c>
      <c r="IFF17" s="368" t="s">
        <v>529</v>
      </c>
      <c r="IFG17" s="368" t="s">
        <v>529</v>
      </c>
      <c r="IFH17" s="368" t="s">
        <v>529</v>
      </c>
      <c r="IFI17" s="368" t="s">
        <v>529</v>
      </c>
      <c r="IFJ17" s="368" t="s">
        <v>529</v>
      </c>
      <c r="IFK17" s="368" t="s">
        <v>529</v>
      </c>
      <c r="IFL17" s="368" t="s">
        <v>529</v>
      </c>
      <c r="IFM17" s="368" t="s">
        <v>529</v>
      </c>
      <c r="IFN17" s="368" t="s">
        <v>529</v>
      </c>
      <c r="IFO17" s="368" t="s">
        <v>529</v>
      </c>
      <c r="IFP17" s="368" t="s">
        <v>529</v>
      </c>
      <c r="IFQ17" s="368" t="s">
        <v>529</v>
      </c>
      <c r="IFR17" s="368" t="s">
        <v>529</v>
      </c>
      <c r="IFS17" s="368" t="s">
        <v>529</v>
      </c>
      <c r="IFT17" s="368" t="s">
        <v>529</v>
      </c>
      <c r="IFU17" s="368" t="s">
        <v>529</v>
      </c>
      <c r="IFV17" s="368" t="s">
        <v>529</v>
      </c>
      <c r="IFW17" s="368" t="s">
        <v>529</v>
      </c>
      <c r="IFX17" s="368" t="s">
        <v>529</v>
      </c>
      <c r="IFY17" s="368" t="s">
        <v>529</v>
      </c>
      <c r="IFZ17" s="368" t="s">
        <v>529</v>
      </c>
      <c r="IGA17" s="368" t="s">
        <v>529</v>
      </c>
      <c r="IGB17" s="368" t="s">
        <v>529</v>
      </c>
      <c r="IGC17" s="368" t="s">
        <v>529</v>
      </c>
      <c r="IGD17" s="368" t="s">
        <v>529</v>
      </c>
      <c r="IGE17" s="368" t="s">
        <v>529</v>
      </c>
      <c r="IGF17" s="368" t="s">
        <v>529</v>
      </c>
      <c r="IGG17" s="368" t="s">
        <v>529</v>
      </c>
      <c r="IGH17" s="368" t="s">
        <v>529</v>
      </c>
      <c r="IGI17" s="368" t="s">
        <v>529</v>
      </c>
      <c r="IGJ17" s="368" t="s">
        <v>529</v>
      </c>
      <c r="IGK17" s="368" t="s">
        <v>529</v>
      </c>
      <c r="IGL17" s="368" t="s">
        <v>529</v>
      </c>
      <c r="IGM17" s="368" t="s">
        <v>529</v>
      </c>
      <c r="IGN17" s="368" t="s">
        <v>529</v>
      </c>
      <c r="IGO17" s="368" t="s">
        <v>529</v>
      </c>
      <c r="IGP17" s="368" t="s">
        <v>529</v>
      </c>
      <c r="IGQ17" s="368" t="s">
        <v>529</v>
      </c>
      <c r="IGR17" s="368" t="s">
        <v>529</v>
      </c>
      <c r="IGS17" s="368" t="s">
        <v>529</v>
      </c>
      <c r="IGT17" s="368" t="s">
        <v>529</v>
      </c>
      <c r="IGU17" s="368" t="s">
        <v>529</v>
      </c>
      <c r="IGV17" s="368" t="s">
        <v>529</v>
      </c>
      <c r="IGW17" s="368" t="s">
        <v>529</v>
      </c>
      <c r="IGX17" s="368" t="s">
        <v>529</v>
      </c>
      <c r="IGY17" s="368" t="s">
        <v>529</v>
      </c>
      <c r="IGZ17" s="368" t="s">
        <v>529</v>
      </c>
      <c r="IHA17" s="368" t="s">
        <v>529</v>
      </c>
      <c r="IHB17" s="368" t="s">
        <v>529</v>
      </c>
      <c r="IHC17" s="368" t="s">
        <v>529</v>
      </c>
      <c r="IHD17" s="368" t="s">
        <v>529</v>
      </c>
      <c r="IHE17" s="368" t="s">
        <v>529</v>
      </c>
      <c r="IHF17" s="368" t="s">
        <v>529</v>
      </c>
      <c r="IHG17" s="368" t="s">
        <v>529</v>
      </c>
      <c r="IHH17" s="368" t="s">
        <v>529</v>
      </c>
      <c r="IHI17" s="368" t="s">
        <v>529</v>
      </c>
      <c r="IHJ17" s="368" t="s">
        <v>529</v>
      </c>
      <c r="IHK17" s="368" t="s">
        <v>529</v>
      </c>
      <c r="IHL17" s="368" t="s">
        <v>529</v>
      </c>
      <c r="IHM17" s="368" t="s">
        <v>529</v>
      </c>
      <c r="IHN17" s="368" t="s">
        <v>529</v>
      </c>
      <c r="IHO17" s="368" t="s">
        <v>529</v>
      </c>
      <c r="IHP17" s="368" t="s">
        <v>529</v>
      </c>
      <c r="IHQ17" s="368" t="s">
        <v>529</v>
      </c>
      <c r="IHR17" s="368" t="s">
        <v>529</v>
      </c>
      <c r="IHS17" s="368" t="s">
        <v>529</v>
      </c>
      <c r="IHT17" s="368" t="s">
        <v>529</v>
      </c>
      <c r="IHU17" s="368" t="s">
        <v>529</v>
      </c>
      <c r="IHV17" s="368" t="s">
        <v>529</v>
      </c>
      <c r="IHW17" s="368" t="s">
        <v>529</v>
      </c>
      <c r="IHX17" s="368" t="s">
        <v>529</v>
      </c>
      <c r="IHY17" s="368" t="s">
        <v>529</v>
      </c>
      <c r="IHZ17" s="368" t="s">
        <v>529</v>
      </c>
      <c r="IIA17" s="368" t="s">
        <v>529</v>
      </c>
      <c r="IIB17" s="368" t="s">
        <v>529</v>
      </c>
      <c r="IIC17" s="368" t="s">
        <v>529</v>
      </c>
      <c r="IID17" s="368" t="s">
        <v>529</v>
      </c>
      <c r="IIE17" s="368" t="s">
        <v>529</v>
      </c>
      <c r="IIF17" s="368" t="s">
        <v>529</v>
      </c>
      <c r="IIG17" s="368" t="s">
        <v>529</v>
      </c>
      <c r="IIH17" s="368" t="s">
        <v>529</v>
      </c>
      <c r="III17" s="368" t="s">
        <v>529</v>
      </c>
      <c r="IIJ17" s="368" t="s">
        <v>529</v>
      </c>
      <c r="IIK17" s="368" t="s">
        <v>529</v>
      </c>
      <c r="IIL17" s="368" t="s">
        <v>529</v>
      </c>
      <c r="IIM17" s="368" t="s">
        <v>529</v>
      </c>
      <c r="IIN17" s="368" t="s">
        <v>529</v>
      </c>
      <c r="IIO17" s="368" t="s">
        <v>529</v>
      </c>
      <c r="IIP17" s="368" t="s">
        <v>529</v>
      </c>
      <c r="IIQ17" s="368" t="s">
        <v>529</v>
      </c>
      <c r="IIR17" s="368" t="s">
        <v>529</v>
      </c>
      <c r="IIS17" s="368" t="s">
        <v>529</v>
      </c>
      <c r="IIT17" s="368" t="s">
        <v>529</v>
      </c>
      <c r="IIU17" s="368" t="s">
        <v>529</v>
      </c>
      <c r="IIV17" s="368" t="s">
        <v>529</v>
      </c>
      <c r="IIW17" s="368" t="s">
        <v>529</v>
      </c>
      <c r="IIX17" s="368" t="s">
        <v>529</v>
      </c>
      <c r="IIY17" s="368" t="s">
        <v>529</v>
      </c>
      <c r="IIZ17" s="368" t="s">
        <v>529</v>
      </c>
      <c r="IJA17" s="368" t="s">
        <v>529</v>
      </c>
      <c r="IJB17" s="368" t="s">
        <v>529</v>
      </c>
      <c r="IJC17" s="368" t="s">
        <v>529</v>
      </c>
      <c r="IJD17" s="368" t="s">
        <v>529</v>
      </c>
      <c r="IJE17" s="368" t="s">
        <v>529</v>
      </c>
      <c r="IJF17" s="368" t="s">
        <v>529</v>
      </c>
      <c r="IJG17" s="368" t="s">
        <v>529</v>
      </c>
      <c r="IJH17" s="368" t="s">
        <v>529</v>
      </c>
      <c r="IJI17" s="368" t="s">
        <v>529</v>
      </c>
      <c r="IJJ17" s="368" t="s">
        <v>529</v>
      </c>
      <c r="IJK17" s="368" t="s">
        <v>529</v>
      </c>
      <c r="IJL17" s="368" t="s">
        <v>529</v>
      </c>
      <c r="IJM17" s="368" t="s">
        <v>529</v>
      </c>
      <c r="IJN17" s="368" t="s">
        <v>529</v>
      </c>
      <c r="IJO17" s="368" t="s">
        <v>529</v>
      </c>
      <c r="IJP17" s="368" t="s">
        <v>529</v>
      </c>
      <c r="IJQ17" s="368" t="s">
        <v>529</v>
      </c>
      <c r="IJR17" s="368" t="s">
        <v>529</v>
      </c>
      <c r="IJS17" s="368" t="s">
        <v>529</v>
      </c>
      <c r="IJT17" s="368" t="s">
        <v>529</v>
      </c>
      <c r="IJU17" s="368" t="s">
        <v>529</v>
      </c>
      <c r="IJV17" s="368" t="s">
        <v>529</v>
      </c>
      <c r="IJW17" s="368" t="s">
        <v>529</v>
      </c>
      <c r="IJX17" s="368" t="s">
        <v>529</v>
      </c>
      <c r="IJY17" s="368" t="s">
        <v>529</v>
      </c>
      <c r="IJZ17" s="368" t="s">
        <v>529</v>
      </c>
      <c r="IKA17" s="368" t="s">
        <v>529</v>
      </c>
      <c r="IKB17" s="368" t="s">
        <v>529</v>
      </c>
      <c r="IKC17" s="368" t="s">
        <v>529</v>
      </c>
      <c r="IKD17" s="368" t="s">
        <v>529</v>
      </c>
      <c r="IKE17" s="368" t="s">
        <v>529</v>
      </c>
      <c r="IKF17" s="368" t="s">
        <v>529</v>
      </c>
      <c r="IKG17" s="368" t="s">
        <v>529</v>
      </c>
      <c r="IKH17" s="368" t="s">
        <v>529</v>
      </c>
      <c r="IKI17" s="368" t="s">
        <v>529</v>
      </c>
      <c r="IKJ17" s="368" t="s">
        <v>529</v>
      </c>
      <c r="IKK17" s="368" t="s">
        <v>529</v>
      </c>
      <c r="IKL17" s="368" t="s">
        <v>529</v>
      </c>
      <c r="IKM17" s="368" t="s">
        <v>529</v>
      </c>
      <c r="IKN17" s="368" t="s">
        <v>529</v>
      </c>
      <c r="IKO17" s="368" t="s">
        <v>529</v>
      </c>
      <c r="IKP17" s="368" t="s">
        <v>529</v>
      </c>
      <c r="IKQ17" s="368" t="s">
        <v>529</v>
      </c>
      <c r="IKR17" s="368" t="s">
        <v>529</v>
      </c>
      <c r="IKS17" s="368" t="s">
        <v>529</v>
      </c>
      <c r="IKT17" s="368" t="s">
        <v>529</v>
      </c>
      <c r="IKU17" s="368" t="s">
        <v>529</v>
      </c>
      <c r="IKV17" s="368" t="s">
        <v>529</v>
      </c>
      <c r="IKW17" s="368" t="s">
        <v>529</v>
      </c>
      <c r="IKX17" s="368" t="s">
        <v>529</v>
      </c>
      <c r="IKY17" s="368" t="s">
        <v>529</v>
      </c>
      <c r="IKZ17" s="368" t="s">
        <v>529</v>
      </c>
      <c r="ILA17" s="368" t="s">
        <v>529</v>
      </c>
      <c r="ILB17" s="368" t="s">
        <v>529</v>
      </c>
      <c r="ILC17" s="368" t="s">
        <v>529</v>
      </c>
      <c r="ILD17" s="368" t="s">
        <v>529</v>
      </c>
      <c r="ILE17" s="368" t="s">
        <v>529</v>
      </c>
      <c r="ILF17" s="368" t="s">
        <v>529</v>
      </c>
      <c r="ILG17" s="368" t="s">
        <v>529</v>
      </c>
      <c r="ILH17" s="368" t="s">
        <v>529</v>
      </c>
      <c r="ILI17" s="368" t="s">
        <v>529</v>
      </c>
      <c r="ILJ17" s="368" t="s">
        <v>529</v>
      </c>
      <c r="ILK17" s="368" t="s">
        <v>529</v>
      </c>
      <c r="ILL17" s="368" t="s">
        <v>529</v>
      </c>
      <c r="ILM17" s="368" t="s">
        <v>529</v>
      </c>
      <c r="ILN17" s="368" t="s">
        <v>529</v>
      </c>
      <c r="ILO17" s="368" t="s">
        <v>529</v>
      </c>
      <c r="ILP17" s="368" t="s">
        <v>529</v>
      </c>
      <c r="ILQ17" s="368" t="s">
        <v>529</v>
      </c>
      <c r="ILR17" s="368" t="s">
        <v>529</v>
      </c>
      <c r="ILS17" s="368" t="s">
        <v>529</v>
      </c>
      <c r="ILT17" s="368" t="s">
        <v>529</v>
      </c>
      <c r="ILU17" s="368" t="s">
        <v>529</v>
      </c>
      <c r="ILV17" s="368" t="s">
        <v>529</v>
      </c>
      <c r="ILW17" s="368" t="s">
        <v>529</v>
      </c>
      <c r="ILX17" s="368" t="s">
        <v>529</v>
      </c>
      <c r="ILY17" s="368" t="s">
        <v>529</v>
      </c>
      <c r="ILZ17" s="368" t="s">
        <v>529</v>
      </c>
      <c r="IMA17" s="368" t="s">
        <v>529</v>
      </c>
      <c r="IMB17" s="368" t="s">
        <v>529</v>
      </c>
      <c r="IMC17" s="368" t="s">
        <v>529</v>
      </c>
      <c r="IMD17" s="368" t="s">
        <v>529</v>
      </c>
      <c r="IME17" s="368" t="s">
        <v>529</v>
      </c>
      <c r="IMF17" s="368" t="s">
        <v>529</v>
      </c>
      <c r="IMG17" s="368" t="s">
        <v>529</v>
      </c>
      <c r="IMH17" s="368" t="s">
        <v>529</v>
      </c>
      <c r="IMI17" s="368" t="s">
        <v>529</v>
      </c>
      <c r="IMJ17" s="368" t="s">
        <v>529</v>
      </c>
      <c r="IMK17" s="368" t="s">
        <v>529</v>
      </c>
      <c r="IML17" s="368" t="s">
        <v>529</v>
      </c>
      <c r="IMM17" s="368" t="s">
        <v>529</v>
      </c>
      <c r="IMN17" s="368" t="s">
        <v>529</v>
      </c>
      <c r="IMO17" s="368" t="s">
        <v>529</v>
      </c>
      <c r="IMP17" s="368" t="s">
        <v>529</v>
      </c>
      <c r="IMQ17" s="368" t="s">
        <v>529</v>
      </c>
      <c r="IMR17" s="368" t="s">
        <v>529</v>
      </c>
      <c r="IMS17" s="368" t="s">
        <v>529</v>
      </c>
      <c r="IMT17" s="368" t="s">
        <v>529</v>
      </c>
      <c r="IMU17" s="368" t="s">
        <v>529</v>
      </c>
      <c r="IMV17" s="368" t="s">
        <v>529</v>
      </c>
      <c r="IMW17" s="368" t="s">
        <v>529</v>
      </c>
      <c r="IMX17" s="368" t="s">
        <v>529</v>
      </c>
      <c r="IMY17" s="368" t="s">
        <v>529</v>
      </c>
      <c r="IMZ17" s="368" t="s">
        <v>529</v>
      </c>
      <c r="INA17" s="368" t="s">
        <v>529</v>
      </c>
      <c r="INB17" s="368" t="s">
        <v>529</v>
      </c>
      <c r="INC17" s="368" t="s">
        <v>529</v>
      </c>
      <c r="IND17" s="368" t="s">
        <v>529</v>
      </c>
      <c r="INE17" s="368" t="s">
        <v>529</v>
      </c>
      <c r="INF17" s="368" t="s">
        <v>529</v>
      </c>
      <c r="ING17" s="368" t="s">
        <v>529</v>
      </c>
      <c r="INH17" s="368" t="s">
        <v>529</v>
      </c>
      <c r="INI17" s="368" t="s">
        <v>529</v>
      </c>
      <c r="INJ17" s="368" t="s">
        <v>529</v>
      </c>
      <c r="INK17" s="368" t="s">
        <v>529</v>
      </c>
      <c r="INL17" s="368" t="s">
        <v>529</v>
      </c>
      <c r="INM17" s="368" t="s">
        <v>529</v>
      </c>
      <c r="INN17" s="368" t="s">
        <v>529</v>
      </c>
      <c r="INO17" s="368" t="s">
        <v>529</v>
      </c>
      <c r="INP17" s="368" t="s">
        <v>529</v>
      </c>
      <c r="INQ17" s="368" t="s">
        <v>529</v>
      </c>
      <c r="INR17" s="368" t="s">
        <v>529</v>
      </c>
      <c r="INS17" s="368" t="s">
        <v>529</v>
      </c>
      <c r="INT17" s="368" t="s">
        <v>529</v>
      </c>
      <c r="INU17" s="368" t="s">
        <v>529</v>
      </c>
      <c r="INV17" s="368" t="s">
        <v>529</v>
      </c>
      <c r="INW17" s="368" t="s">
        <v>529</v>
      </c>
      <c r="INX17" s="368" t="s">
        <v>529</v>
      </c>
      <c r="INY17" s="368" t="s">
        <v>529</v>
      </c>
      <c r="INZ17" s="368" t="s">
        <v>529</v>
      </c>
      <c r="IOA17" s="368" t="s">
        <v>529</v>
      </c>
      <c r="IOB17" s="368" t="s">
        <v>529</v>
      </c>
      <c r="IOC17" s="368" t="s">
        <v>529</v>
      </c>
      <c r="IOD17" s="368" t="s">
        <v>529</v>
      </c>
      <c r="IOE17" s="368" t="s">
        <v>529</v>
      </c>
      <c r="IOF17" s="368" t="s">
        <v>529</v>
      </c>
      <c r="IOG17" s="368" t="s">
        <v>529</v>
      </c>
      <c r="IOH17" s="368" t="s">
        <v>529</v>
      </c>
      <c r="IOI17" s="368" t="s">
        <v>529</v>
      </c>
      <c r="IOJ17" s="368" t="s">
        <v>529</v>
      </c>
      <c r="IOK17" s="368" t="s">
        <v>529</v>
      </c>
      <c r="IOL17" s="368" t="s">
        <v>529</v>
      </c>
      <c r="IOM17" s="368" t="s">
        <v>529</v>
      </c>
      <c r="ION17" s="368" t="s">
        <v>529</v>
      </c>
      <c r="IOO17" s="368" t="s">
        <v>529</v>
      </c>
      <c r="IOP17" s="368" t="s">
        <v>529</v>
      </c>
      <c r="IOQ17" s="368" t="s">
        <v>529</v>
      </c>
      <c r="IOR17" s="368" t="s">
        <v>529</v>
      </c>
      <c r="IOS17" s="368" t="s">
        <v>529</v>
      </c>
      <c r="IOT17" s="368" t="s">
        <v>529</v>
      </c>
      <c r="IOU17" s="368" t="s">
        <v>529</v>
      </c>
      <c r="IOV17" s="368" t="s">
        <v>529</v>
      </c>
      <c r="IOW17" s="368" t="s">
        <v>529</v>
      </c>
      <c r="IOX17" s="368" t="s">
        <v>529</v>
      </c>
      <c r="IOY17" s="368" t="s">
        <v>529</v>
      </c>
      <c r="IOZ17" s="368" t="s">
        <v>529</v>
      </c>
      <c r="IPA17" s="368" t="s">
        <v>529</v>
      </c>
      <c r="IPB17" s="368" t="s">
        <v>529</v>
      </c>
      <c r="IPC17" s="368" t="s">
        <v>529</v>
      </c>
      <c r="IPD17" s="368" t="s">
        <v>529</v>
      </c>
      <c r="IPE17" s="368" t="s">
        <v>529</v>
      </c>
      <c r="IPF17" s="368" t="s">
        <v>529</v>
      </c>
      <c r="IPG17" s="368" t="s">
        <v>529</v>
      </c>
      <c r="IPH17" s="368" t="s">
        <v>529</v>
      </c>
      <c r="IPI17" s="368" t="s">
        <v>529</v>
      </c>
      <c r="IPJ17" s="368" t="s">
        <v>529</v>
      </c>
      <c r="IPK17" s="368" t="s">
        <v>529</v>
      </c>
      <c r="IPL17" s="368" t="s">
        <v>529</v>
      </c>
      <c r="IPM17" s="368" t="s">
        <v>529</v>
      </c>
      <c r="IPN17" s="368" t="s">
        <v>529</v>
      </c>
      <c r="IPO17" s="368" t="s">
        <v>529</v>
      </c>
      <c r="IPP17" s="368" t="s">
        <v>529</v>
      </c>
      <c r="IPQ17" s="368" t="s">
        <v>529</v>
      </c>
      <c r="IPR17" s="368" t="s">
        <v>529</v>
      </c>
      <c r="IPS17" s="368" t="s">
        <v>529</v>
      </c>
      <c r="IPT17" s="368" t="s">
        <v>529</v>
      </c>
      <c r="IPU17" s="368" t="s">
        <v>529</v>
      </c>
      <c r="IPV17" s="368" t="s">
        <v>529</v>
      </c>
      <c r="IPW17" s="368" t="s">
        <v>529</v>
      </c>
      <c r="IPX17" s="368" t="s">
        <v>529</v>
      </c>
      <c r="IPY17" s="368" t="s">
        <v>529</v>
      </c>
      <c r="IPZ17" s="368" t="s">
        <v>529</v>
      </c>
      <c r="IQA17" s="368" t="s">
        <v>529</v>
      </c>
      <c r="IQB17" s="368" t="s">
        <v>529</v>
      </c>
      <c r="IQC17" s="368" t="s">
        <v>529</v>
      </c>
      <c r="IQD17" s="368" t="s">
        <v>529</v>
      </c>
      <c r="IQE17" s="368" t="s">
        <v>529</v>
      </c>
      <c r="IQF17" s="368" t="s">
        <v>529</v>
      </c>
      <c r="IQG17" s="368" t="s">
        <v>529</v>
      </c>
      <c r="IQH17" s="368" t="s">
        <v>529</v>
      </c>
      <c r="IQI17" s="368" t="s">
        <v>529</v>
      </c>
      <c r="IQJ17" s="368" t="s">
        <v>529</v>
      </c>
      <c r="IQK17" s="368" t="s">
        <v>529</v>
      </c>
      <c r="IQL17" s="368" t="s">
        <v>529</v>
      </c>
      <c r="IQM17" s="368" t="s">
        <v>529</v>
      </c>
      <c r="IQN17" s="368" t="s">
        <v>529</v>
      </c>
      <c r="IQO17" s="368" t="s">
        <v>529</v>
      </c>
      <c r="IQP17" s="368" t="s">
        <v>529</v>
      </c>
      <c r="IQQ17" s="368" t="s">
        <v>529</v>
      </c>
      <c r="IQR17" s="368" t="s">
        <v>529</v>
      </c>
      <c r="IQS17" s="368" t="s">
        <v>529</v>
      </c>
      <c r="IQT17" s="368" t="s">
        <v>529</v>
      </c>
      <c r="IQU17" s="368" t="s">
        <v>529</v>
      </c>
      <c r="IQV17" s="368" t="s">
        <v>529</v>
      </c>
      <c r="IQW17" s="368" t="s">
        <v>529</v>
      </c>
      <c r="IQX17" s="368" t="s">
        <v>529</v>
      </c>
      <c r="IQY17" s="368" t="s">
        <v>529</v>
      </c>
      <c r="IQZ17" s="368" t="s">
        <v>529</v>
      </c>
      <c r="IRA17" s="368" t="s">
        <v>529</v>
      </c>
      <c r="IRB17" s="368" t="s">
        <v>529</v>
      </c>
      <c r="IRC17" s="368" t="s">
        <v>529</v>
      </c>
      <c r="IRD17" s="368" t="s">
        <v>529</v>
      </c>
      <c r="IRE17" s="368" t="s">
        <v>529</v>
      </c>
      <c r="IRF17" s="368" t="s">
        <v>529</v>
      </c>
      <c r="IRG17" s="368" t="s">
        <v>529</v>
      </c>
      <c r="IRH17" s="368" t="s">
        <v>529</v>
      </c>
      <c r="IRI17" s="368" t="s">
        <v>529</v>
      </c>
      <c r="IRJ17" s="368" t="s">
        <v>529</v>
      </c>
      <c r="IRK17" s="368" t="s">
        <v>529</v>
      </c>
      <c r="IRL17" s="368" t="s">
        <v>529</v>
      </c>
      <c r="IRM17" s="368" t="s">
        <v>529</v>
      </c>
      <c r="IRN17" s="368" t="s">
        <v>529</v>
      </c>
      <c r="IRO17" s="368" t="s">
        <v>529</v>
      </c>
      <c r="IRP17" s="368" t="s">
        <v>529</v>
      </c>
      <c r="IRQ17" s="368" t="s">
        <v>529</v>
      </c>
      <c r="IRR17" s="368" t="s">
        <v>529</v>
      </c>
      <c r="IRS17" s="368" t="s">
        <v>529</v>
      </c>
      <c r="IRT17" s="368" t="s">
        <v>529</v>
      </c>
      <c r="IRU17" s="368" t="s">
        <v>529</v>
      </c>
      <c r="IRV17" s="368" t="s">
        <v>529</v>
      </c>
      <c r="IRW17" s="368" t="s">
        <v>529</v>
      </c>
      <c r="IRX17" s="368" t="s">
        <v>529</v>
      </c>
      <c r="IRY17" s="368" t="s">
        <v>529</v>
      </c>
      <c r="IRZ17" s="368" t="s">
        <v>529</v>
      </c>
      <c r="ISA17" s="368" t="s">
        <v>529</v>
      </c>
      <c r="ISB17" s="368" t="s">
        <v>529</v>
      </c>
      <c r="ISC17" s="368" t="s">
        <v>529</v>
      </c>
      <c r="ISD17" s="368" t="s">
        <v>529</v>
      </c>
      <c r="ISE17" s="368" t="s">
        <v>529</v>
      </c>
      <c r="ISF17" s="368" t="s">
        <v>529</v>
      </c>
      <c r="ISG17" s="368" t="s">
        <v>529</v>
      </c>
      <c r="ISH17" s="368" t="s">
        <v>529</v>
      </c>
      <c r="ISI17" s="368" t="s">
        <v>529</v>
      </c>
      <c r="ISJ17" s="368" t="s">
        <v>529</v>
      </c>
      <c r="ISK17" s="368" t="s">
        <v>529</v>
      </c>
      <c r="ISL17" s="368" t="s">
        <v>529</v>
      </c>
      <c r="ISM17" s="368" t="s">
        <v>529</v>
      </c>
      <c r="ISN17" s="368" t="s">
        <v>529</v>
      </c>
      <c r="ISO17" s="368" t="s">
        <v>529</v>
      </c>
      <c r="ISP17" s="368" t="s">
        <v>529</v>
      </c>
      <c r="ISQ17" s="368" t="s">
        <v>529</v>
      </c>
      <c r="ISR17" s="368" t="s">
        <v>529</v>
      </c>
      <c r="ISS17" s="368" t="s">
        <v>529</v>
      </c>
      <c r="IST17" s="368" t="s">
        <v>529</v>
      </c>
      <c r="ISU17" s="368" t="s">
        <v>529</v>
      </c>
      <c r="ISV17" s="368" t="s">
        <v>529</v>
      </c>
      <c r="ISW17" s="368" t="s">
        <v>529</v>
      </c>
      <c r="ISX17" s="368" t="s">
        <v>529</v>
      </c>
      <c r="ISY17" s="368" t="s">
        <v>529</v>
      </c>
      <c r="ISZ17" s="368" t="s">
        <v>529</v>
      </c>
      <c r="ITA17" s="368" t="s">
        <v>529</v>
      </c>
      <c r="ITB17" s="368" t="s">
        <v>529</v>
      </c>
      <c r="ITC17" s="368" t="s">
        <v>529</v>
      </c>
      <c r="ITD17" s="368" t="s">
        <v>529</v>
      </c>
      <c r="ITE17" s="368" t="s">
        <v>529</v>
      </c>
      <c r="ITF17" s="368" t="s">
        <v>529</v>
      </c>
      <c r="ITG17" s="368" t="s">
        <v>529</v>
      </c>
      <c r="ITH17" s="368" t="s">
        <v>529</v>
      </c>
      <c r="ITI17" s="368" t="s">
        <v>529</v>
      </c>
      <c r="ITJ17" s="368" t="s">
        <v>529</v>
      </c>
      <c r="ITK17" s="368" t="s">
        <v>529</v>
      </c>
      <c r="ITL17" s="368" t="s">
        <v>529</v>
      </c>
      <c r="ITM17" s="368" t="s">
        <v>529</v>
      </c>
      <c r="ITN17" s="368" t="s">
        <v>529</v>
      </c>
      <c r="ITO17" s="368" t="s">
        <v>529</v>
      </c>
      <c r="ITP17" s="368" t="s">
        <v>529</v>
      </c>
      <c r="ITQ17" s="368" t="s">
        <v>529</v>
      </c>
      <c r="ITR17" s="368" t="s">
        <v>529</v>
      </c>
      <c r="ITS17" s="368" t="s">
        <v>529</v>
      </c>
      <c r="ITT17" s="368" t="s">
        <v>529</v>
      </c>
      <c r="ITU17" s="368" t="s">
        <v>529</v>
      </c>
      <c r="ITV17" s="368" t="s">
        <v>529</v>
      </c>
      <c r="ITW17" s="368" t="s">
        <v>529</v>
      </c>
      <c r="ITX17" s="368" t="s">
        <v>529</v>
      </c>
      <c r="ITY17" s="368" t="s">
        <v>529</v>
      </c>
      <c r="ITZ17" s="368" t="s">
        <v>529</v>
      </c>
      <c r="IUA17" s="368" t="s">
        <v>529</v>
      </c>
      <c r="IUB17" s="368" t="s">
        <v>529</v>
      </c>
      <c r="IUC17" s="368" t="s">
        <v>529</v>
      </c>
      <c r="IUD17" s="368" t="s">
        <v>529</v>
      </c>
      <c r="IUE17" s="368" t="s">
        <v>529</v>
      </c>
      <c r="IUF17" s="368" t="s">
        <v>529</v>
      </c>
      <c r="IUG17" s="368" t="s">
        <v>529</v>
      </c>
      <c r="IUH17" s="368" t="s">
        <v>529</v>
      </c>
      <c r="IUI17" s="368" t="s">
        <v>529</v>
      </c>
      <c r="IUJ17" s="368" t="s">
        <v>529</v>
      </c>
      <c r="IUK17" s="368" t="s">
        <v>529</v>
      </c>
      <c r="IUL17" s="368" t="s">
        <v>529</v>
      </c>
      <c r="IUM17" s="368" t="s">
        <v>529</v>
      </c>
      <c r="IUN17" s="368" t="s">
        <v>529</v>
      </c>
      <c r="IUO17" s="368" t="s">
        <v>529</v>
      </c>
      <c r="IUP17" s="368" t="s">
        <v>529</v>
      </c>
      <c r="IUQ17" s="368" t="s">
        <v>529</v>
      </c>
      <c r="IUR17" s="368" t="s">
        <v>529</v>
      </c>
      <c r="IUS17" s="368" t="s">
        <v>529</v>
      </c>
      <c r="IUT17" s="368" t="s">
        <v>529</v>
      </c>
      <c r="IUU17" s="368" t="s">
        <v>529</v>
      </c>
      <c r="IUV17" s="368" t="s">
        <v>529</v>
      </c>
      <c r="IUW17" s="368" t="s">
        <v>529</v>
      </c>
      <c r="IUX17" s="368" t="s">
        <v>529</v>
      </c>
      <c r="IUY17" s="368" t="s">
        <v>529</v>
      </c>
      <c r="IUZ17" s="368" t="s">
        <v>529</v>
      </c>
      <c r="IVA17" s="368" t="s">
        <v>529</v>
      </c>
      <c r="IVB17" s="368" t="s">
        <v>529</v>
      </c>
      <c r="IVC17" s="368" t="s">
        <v>529</v>
      </c>
      <c r="IVD17" s="368" t="s">
        <v>529</v>
      </c>
      <c r="IVE17" s="368" t="s">
        <v>529</v>
      </c>
      <c r="IVF17" s="368" t="s">
        <v>529</v>
      </c>
      <c r="IVG17" s="368" t="s">
        <v>529</v>
      </c>
      <c r="IVH17" s="368" t="s">
        <v>529</v>
      </c>
      <c r="IVI17" s="368" t="s">
        <v>529</v>
      </c>
      <c r="IVJ17" s="368" t="s">
        <v>529</v>
      </c>
      <c r="IVK17" s="368" t="s">
        <v>529</v>
      </c>
      <c r="IVL17" s="368" t="s">
        <v>529</v>
      </c>
      <c r="IVM17" s="368" t="s">
        <v>529</v>
      </c>
      <c r="IVN17" s="368" t="s">
        <v>529</v>
      </c>
      <c r="IVO17" s="368" t="s">
        <v>529</v>
      </c>
      <c r="IVP17" s="368" t="s">
        <v>529</v>
      </c>
      <c r="IVQ17" s="368" t="s">
        <v>529</v>
      </c>
      <c r="IVR17" s="368" t="s">
        <v>529</v>
      </c>
      <c r="IVS17" s="368" t="s">
        <v>529</v>
      </c>
      <c r="IVT17" s="368" t="s">
        <v>529</v>
      </c>
      <c r="IVU17" s="368" t="s">
        <v>529</v>
      </c>
      <c r="IVV17" s="368" t="s">
        <v>529</v>
      </c>
      <c r="IVW17" s="368" t="s">
        <v>529</v>
      </c>
      <c r="IVX17" s="368" t="s">
        <v>529</v>
      </c>
      <c r="IVY17" s="368" t="s">
        <v>529</v>
      </c>
      <c r="IVZ17" s="368" t="s">
        <v>529</v>
      </c>
      <c r="IWA17" s="368" t="s">
        <v>529</v>
      </c>
      <c r="IWB17" s="368" t="s">
        <v>529</v>
      </c>
      <c r="IWC17" s="368" t="s">
        <v>529</v>
      </c>
      <c r="IWD17" s="368" t="s">
        <v>529</v>
      </c>
      <c r="IWE17" s="368" t="s">
        <v>529</v>
      </c>
      <c r="IWF17" s="368" t="s">
        <v>529</v>
      </c>
      <c r="IWG17" s="368" t="s">
        <v>529</v>
      </c>
      <c r="IWH17" s="368" t="s">
        <v>529</v>
      </c>
      <c r="IWI17" s="368" t="s">
        <v>529</v>
      </c>
      <c r="IWJ17" s="368" t="s">
        <v>529</v>
      </c>
      <c r="IWK17" s="368" t="s">
        <v>529</v>
      </c>
      <c r="IWL17" s="368" t="s">
        <v>529</v>
      </c>
      <c r="IWM17" s="368" t="s">
        <v>529</v>
      </c>
      <c r="IWN17" s="368" t="s">
        <v>529</v>
      </c>
      <c r="IWO17" s="368" t="s">
        <v>529</v>
      </c>
      <c r="IWP17" s="368" t="s">
        <v>529</v>
      </c>
      <c r="IWQ17" s="368" t="s">
        <v>529</v>
      </c>
      <c r="IWR17" s="368" t="s">
        <v>529</v>
      </c>
      <c r="IWS17" s="368" t="s">
        <v>529</v>
      </c>
      <c r="IWT17" s="368" t="s">
        <v>529</v>
      </c>
      <c r="IWU17" s="368" t="s">
        <v>529</v>
      </c>
      <c r="IWV17" s="368" t="s">
        <v>529</v>
      </c>
      <c r="IWW17" s="368" t="s">
        <v>529</v>
      </c>
      <c r="IWX17" s="368" t="s">
        <v>529</v>
      </c>
      <c r="IWY17" s="368" t="s">
        <v>529</v>
      </c>
      <c r="IWZ17" s="368" t="s">
        <v>529</v>
      </c>
      <c r="IXA17" s="368" t="s">
        <v>529</v>
      </c>
      <c r="IXB17" s="368" t="s">
        <v>529</v>
      </c>
      <c r="IXC17" s="368" t="s">
        <v>529</v>
      </c>
      <c r="IXD17" s="368" t="s">
        <v>529</v>
      </c>
      <c r="IXE17" s="368" t="s">
        <v>529</v>
      </c>
      <c r="IXF17" s="368" t="s">
        <v>529</v>
      </c>
      <c r="IXG17" s="368" t="s">
        <v>529</v>
      </c>
      <c r="IXH17" s="368" t="s">
        <v>529</v>
      </c>
      <c r="IXI17" s="368" t="s">
        <v>529</v>
      </c>
      <c r="IXJ17" s="368" t="s">
        <v>529</v>
      </c>
      <c r="IXK17" s="368" t="s">
        <v>529</v>
      </c>
      <c r="IXL17" s="368" t="s">
        <v>529</v>
      </c>
      <c r="IXM17" s="368" t="s">
        <v>529</v>
      </c>
      <c r="IXN17" s="368" t="s">
        <v>529</v>
      </c>
      <c r="IXO17" s="368" t="s">
        <v>529</v>
      </c>
      <c r="IXP17" s="368" t="s">
        <v>529</v>
      </c>
      <c r="IXQ17" s="368" t="s">
        <v>529</v>
      </c>
      <c r="IXR17" s="368" t="s">
        <v>529</v>
      </c>
      <c r="IXS17" s="368" t="s">
        <v>529</v>
      </c>
      <c r="IXT17" s="368" t="s">
        <v>529</v>
      </c>
      <c r="IXU17" s="368" t="s">
        <v>529</v>
      </c>
      <c r="IXV17" s="368" t="s">
        <v>529</v>
      </c>
      <c r="IXW17" s="368" t="s">
        <v>529</v>
      </c>
      <c r="IXX17" s="368" t="s">
        <v>529</v>
      </c>
      <c r="IXY17" s="368" t="s">
        <v>529</v>
      </c>
      <c r="IXZ17" s="368" t="s">
        <v>529</v>
      </c>
      <c r="IYA17" s="368" t="s">
        <v>529</v>
      </c>
      <c r="IYB17" s="368" t="s">
        <v>529</v>
      </c>
      <c r="IYC17" s="368" t="s">
        <v>529</v>
      </c>
      <c r="IYD17" s="368" t="s">
        <v>529</v>
      </c>
      <c r="IYE17" s="368" t="s">
        <v>529</v>
      </c>
      <c r="IYF17" s="368" t="s">
        <v>529</v>
      </c>
      <c r="IYG17" s="368" t="s">
        <v>529</v>
      </c>
      <c r="IYH17" s="368" t="s">
        <v>529</v>
      </c>
      <c r="IYI17" s="368" t="s">
        <v>529</v>
      </c>
      <c r="IYJ17" s="368" t="s">
        <v>529</v>
      </c>
      <c r="IYK17" s="368" t="s">
        <v>529</v>
      </c>
      <c r="IYL17" s="368" t="s">
        <v>529</v>
      </c>
      <c r="IYM17" s="368" t="s">
        <v>529</v>
      </c>
      <c r="IYN17" s="368" t="s">
        <v>529</v>
      </c>
      <c r="IYO17" s="368" t="s">
        <v>529</v>
      </c>
      <c r="IYP17" s="368" t="s">
        <v>529</v>
      </c>
      <c r="IYQ17" s="368" t="s">
        <v>529</v>
      </c>
      <c r="IYR17" s="368" t="s">
        <v>529</v>
      </c>
      <c r="IYS17" s="368" t="s">
        <v>529</v>
      </c>
      <c r="IYT17" s="368" t="s">
        <v>529</v>
      </c>
      <c r="IYU17" s="368" t="s">
        <v>529</v>
      </c>
      <c r="IYV17" s="368" t="s">
        <v>529</v>
      </c>
      <c r="IYW17" s="368" t="s">
        <v>529</v>
      </c>
      <c r="IYX17" s="368" t="s">
        <v>529</v>
      </c>
      <c r="IYY17" s="368" t="s">
        <v>529</v>
      </c>
      <c r="IYZ17" s="368" t="s">
        <v>529</v>
      </c>
      <c r="IZA17" s="368" t="s">
        <v>529</v>
      </c>
      <c r="IZB17" s="368" t="s">
        <v>529</v>
      </c>
      <c r="IZC17" s="368" t="s">
        <v>529</v>
      </c>
      <c r="IZD17" s="368" t="s">
        <v>529</v>
      </c>
      <c r="IZE17" s="368" t="s">
        <v>529</v>
      </c>
      <c r="IZF17" s="368" t="s">
        <v>529</v>
      </c>
      <c r="IZG17" s="368" t="s">
        <v>529</v>
      </c>
      <c r="IZH17" s="368" t="s">
        <v>529</v>
      </c>
      <c r="IZI17" s="368" t="s">
        <v>529</v>
      </c>
      <c r="IZJ17" s="368" t="s">
        <v>529</v>
      </c>
      <c r="IZK17" s="368" t="s">
        <v>529</v>
      </c>
      <c r="IZL17" s="368" t="s">
        <v>529</v>
      </c>
      <c r="IZM17" s="368" t="s">
        <v>529</v>
      </c>
      <c r="IZN17" s="368" t="s">
        <v>529</v>
      </c>
      <c r="IZO17" s="368" t="s">
        <v>529</v>
      </c>
      <c r="IZP17" s="368" t="s">
        <v>529</v>
      </c>
      <c r="IZQ17" s="368" t="s">
        <v>529</v>
      </c>
      <c r="IZR17" s="368" t="s">
        <v>529</v>
      </c>
      <c r="IZS17" s="368" t="s">
        <v>529</v>
      </c>
      <c r="IZT17" s="368" t="s">
        <v>529</v>
      </c>
      <c r="IZU17" s="368" t="s">
        <v>529</v>
      </c>
      <c r="IZV17" s="368" t="s">
        <v>529</v>
      </c>
      <c r="IZW17" s="368" t="s">
        <v>529</v>
      </c>
      <c r="IZX17" s="368" t="s">
        <v>529</v>
      </c>
      <c r="IZY17" s="368" t="s">
        <v>529</v>
      </c>
      <c r="IZZ17" s="368" t="s">
        <v>529</v>
      </c>
      <c r="JAA17" s="368" t="s">
        <v>529</v>
      </c>
      <c r="JAB17" s="368" t="s">
        <v>529</v>
      </c>
      <c r="JAC17" s="368" t="s">
        <v>529</v>
      </c>
      <c r="JAD17" s="368" t="s">
        <v>529</v>
      </c>
      <c r="JAE17" s="368" t="s">
        <v>529</v>
      </c>
      <c r="JAF17" s="368" t="s">
        <v>529</v>
      </c>
      <c r="JAG17" s="368" t="s">
        <v>529</v>
      </c>
      <c r="JAH17" s="368" t="s">
        <v>529</v>
      </c>
      <c r="JAI17" s="368" t="s">
        <v>529</v>
      </c>
      <c r="JAJ17" s="368" t="s">
        <v>529</v>
      </c>
      <c r="JAK17" s="368" t="s">
        <v>529</v>
      </c>
      <c r="JAL17" s="368" t="s">
        <v>529</v>
      </c>
      <c r="JAM17" s="368" t="s">
        <v>529</v>
      </c>
      <c r="JAN17" s="368" t="s">
        <v>529</v>
      </c>
      <c r="JAO17" s="368" t="s">
        <v>529</v>
      </c>
      <c r="JAP17" s="368" t="s">
        <v>529</v>
      </c>
      <c r="JAQ17" s="368" t="s">
        <v>529</v>
      </c>
      <c r="JAR17" s="368" t="s">
        <v>529</v>
      </c>
      <c r="JAS17" s="368" t="s">
        <v>529</v>
      </c>
      <c r="JAT17" s="368" t="s">
        <v>529</v>
      </c>
      <c r="JAU17" s="368" t="s">
        <v>529</v>
      </c>
      <c r="JAV17" s="368" t="s">
        <v>529</v>
      </c>
      <c r="JAW17" s="368" t="s">
        <v>529</v>
      </c>
      <c r="JAX17" s="368" t="s">
        <v>529</v>
      </c>
      <c r="JAY17" s="368" t="s">
        <v>529</v>
      </c>
      <c r="JAZ17" s="368" t="s">
        <v>529</v>
      </c>
      <c r="JBA17" s="368" t="s">
        <v>529</v>
      </c>
      <c r="JBB17" s="368" t="s">
        <v>529</v>
      </c>
      <c r="JBC17" s="368" t="s">
        <v>529</v>
      </c>
      <c r="JBD17" s="368" t="s">
        <v>529</v>
      </c>
      <c r="JBE17" s="368" t="s">
        <v>529</v>
      </c>
      <c r="JBF17" s="368" t="s">
        <v>529</v>
      </c>
      <c r="JBG17" s="368" t="s">
        <v>529</v>
      </c>
      <c r="JBH17" s="368" t="s">
        <v>529</v>
      </c>
      <c r="JBI17" s="368" t="s">
        <v>529</v>
      </c>
      <c r="JBJ17" s="368" t="s">
        <v>529</v>
      </c>
      <c r="JBK17" s="368" t="s">
        <v>529</v>
      </c>
      <c r="JBL17" s="368" t="s">
        <v>529</v>
      </c>
      <c r="JBM17" s="368" t="s">
        <v>529</v>
      </c>
      <c r="JBN17" s="368" t="s">
        <v>529</v>
      </c>
      <c r="JBO17" s="368" t="s">
        <v>529</v>
      </c>
      <c r="JBP17" s="368" t="s">
        <v>529</v>
      </c>
      <c r="JBQ17" s="368" t="s">
        <v>529</v>
      </c>
      <c r="JBR17" s="368" t="s">
        <v>529</v>
      </c>
      <c r="JBS17" s="368" t="s">
        <v>529</v>
      </c>
      <c r="JBT17" s="368" t="s">
        <v>529</v>
      </c>
      <c r="JBU17" s="368" t="s">
        <v>529</v>
      </c>
      <c r="JBV17" s="368" t="s">
        <v>529</v>
      </c>
      <c r="JBW17" s="368" t="s">
        <v>529</v>
      </c>
      <c r="JBX17" s="368" t="s">
        <v>529</v>
      </c>
      <c r="JBY17" s="368" t="s">
        <v>529</v>
      </c>
      <c r="JBZ17" s="368" t="s">
        <v>529</v>
      </c>
      <c r="JCA17" s="368" t="s">
        <v>529</v>
      </c>
      <c r="JCB17" s="368" t="s">
        <v>529</v>
      </c>
      <c r="JCC17" s="368" t="s">
        <v>529</v>
      </c>
      <c r="JCD17" s="368" t="s">
        <v>529</v>
      </c>
      <c r="JCE17" s="368" t="s">
        <v>529</v>
      </c>
      <c r="JCF17" s="368" t="s">
        <v>529</v>
      </c>
      <c r="JCG17" s="368" t="s">
        <v>529</v>
      </c>
      <c r="JCH17" s="368" t="s">
        <v>529</v>
      </c>
      <c r="JCI17" s="368" t="s">
        <v>529</v>
      </c>
      <c r="JCJ17" s="368" t="s">
        <v>529</v>
      </c>
      <c r="JCK17" s="368" t="s">
        <v>529</v>
      </c>
      <c r="JCL17" s="368" t="s">
        <v>529</v>
      </c>
      <c r="JCM17" s="368" t="s">
        <v>529</v>
      </c>
      <c r="JCN17" s="368" t="s">
        <v>529</v>
      </c>
      <c r="JCO17" s="368" t="s">
        <v>529</v>
      </c>
      <c r="JCP17" s="368" t="s">
        <v>529</v>
      </c>
      <c r="JCQ17" s="368" t="s">
        <v>529</v>
      </c>
      <c r="JCR17" s="368" t="s">
        <v>529</v>
      </c>
      <c r="JCS17" s="368" t="s">
        <v>529</v>
      </c>
      <c r="JCT17" s="368" t="s">
        <v>529</v>
      </c>
      <c r="JCU17" s="368" t="s">
        <v>529</v>
      </c>
      <c r="JCV17" s="368" t="s">
        <v>529</v>
      </c>
      <c r="JCW17" s="368" t="s">
        <v>529</v>
      </c>
      <c r="JCX17" s="368" t="s">
        <v>529</v>
      </c>
      <c r="JCY17" s="368" t="s">
        <v>529</v>
      </c>
      <c r="JCZ17" s="368" t="s">
        <v>529</v>
      </c>
      <c r="JDA17" s="368" t="s">
        <v>529</v>
      </c>
      <c r="JDB17" s="368" t="s">
        <v>529</v>
      </c>
      <c r="JDC17" s="368" t="s">
        <v>529</v>
      </c>
      <c r="JDD17" s="368" t="s">
        <v>529</v>
      </c>
      <c r="JDE17" s="368" t="s">
        <v>529</v>
      </c>
      <c r="JDF17" s="368" t="s">
        <v>529</v>
      </c>
      <c r="JDG17" s="368" t="s">
        <v>529</v>
      </c>
      <c r="JDH17" s="368" t="s">
        <v>529</v>
      </c>
      <c r="JDI17" s="368" t="s">
        <v>529</v>
      </c>
      <c r="JDJ17" s="368" t="s">
        <v>529</v>
      </c>
      <c r="JDK17" s="368" t="s">
        <v>529</v>
      </c>
      <c r="JDL17" s="368" t="s">
        <v>529</v>
      </c>
      <c r="JDM17" s="368" t="s">
        <v>529</v>
      </c>
      <c r="JDN17" s="368" t="s">
        <v>529</v>
      </c>
      <c r="JDO17" s="368" t="s">
        <v>529</v>
      </c>
      <c r="JDP17" s="368" t="s">
        <v>529</v>
      </c>
      <c r="JDQ17" s="368" t="s">
        <v>529</v>
      </c>
      <c r="JDR17" s="368" t="s">
        <v>529</v>
      </c>
      <c r="JDS17" s="368" t="s">
        <v>529</v>
      </c>
      <c r="JDT17" s="368" t="s">
        <v>529</v>
      </c>
      <c r="JDU17" s="368" t="s">
        <v>529</v>
      </c>
      <c r="JDV17" s="368" t="s">
        <v>529</v>
      </c>
      <c r="JDW17" s="368" t="s">
        <v>529</v>
      </c>
      <c r="JDX17" s="368" t="s">
        <v>529</v>
      </c>
      <c r="JDY17" s="368" t="s">
        <v>529</v>
      </c>
      <c r="JDZ17" s="368" t="s">
        <v>529</v>
      </c>
      <c r="JEA17" s="368" t="s">
        <v>529</v>
      </c>
      <c r="JEB17" s="368" t="s">
        <v>529</v>
      </c>
      <c r="JEC17" s="368" t="s">
        <v>529</v>
      </c>
      <c r="JED17" s="368" t="s">
        <v>529</v>
      </c>
      <c r="JEE17" s="368" t="s">
        <v>529</v>
      </c>
      <c r="JEF17" s="368" t="s">
        <v>529</v>
      </c>
      <c r="JEG17" s="368" t="s">
        <v>529</v>
      </c>
      <c r="JEH17" s="368" t="s">
        <v>529</v>
      </c>
      <c r="JEI17" s="368" t="s">
        <v>529</v>
      </c>
      <c r="JEJ17" s="368" t="s">
        <v>529</v>
      </c>
      <c r="JEK17" s="368" t="s">
        <v>529</v>
      </c>
      <c r="JEL17" s="368" t="s">
        <v>529</v>
      </c>
      <c r="JEM17" s="368" t="s">
        <v>529</v>
      </c>
      <c r="JEN17" s="368" t="s">
        <v>529</v>
      </c>
      <c r="JEO17" s="368" t="s">
        <v>529</v>
      </c>
      <c r="JEP17" s="368" t="s">
        <v>529</v>
      </c>
      <c r="JEQ17" s="368" t="s">
        <v>529</v>
      </c>
      <c r="JER17" s="368" t="s">
        <v>529</v>
      </c>
      <c r="JES17" s="368" t="s">
        <v>529</v>
      </c>
      <c r="JET17" s="368" t="s">
        <v>529</v>
      </c>
      <c r="JEU17" s="368" t="s">
        <v>529</v>
      </c>
      <c r="JEV17" s="368" t="s">
        <v>529</v>
      </c>
      <c r="JEW17" s="368" t="s">
        <v>529</v>
      </c>
      <c r="JEX17" s="368" t="s">
        <v>529</v>
      </c>
      <c r="JEY17" s="368" t="s">
        <v>529</v>
      </c>
      <c r="JEZ17" s="368" t="s">
        <v>529</v>
      </c>
      <c r="JFA17" s="368" t="s">
        <v>529</v>
      </c>
      <c r="JFB17" s="368" t="s">
        <v>529</v>
      </c>
      <c r="JFC17" s="368" t="s">
        <v>529</v>
      </c>
      <c r="JFD17" s="368" t="s">
        <v>529</v>
      </c>
      <c r="JFE17" s="368" t="s">
        <v>529</v>
      </c>
      <c r="JFF17" s="368" t="s">
        <v>529</v>
      </c>
      <c r="JFG17" s="368" t="s">
        <v>529</v>
      </c>
      <c r="JFH17" s="368" t="s">
        <v>529</v>
      </c>
      <c r="JFI17" s="368" t="s">
        <v>529</v>
      </c>
      <c r="JFJ17" s="368" t="s">
        <v>529</v>
      </c>
      <c r="JFK17" s="368" t="s">
        <v>529</v>
      </c>
      <c r="JFL17" s="368" t="s">
        <v>529</v>
      </c>
      <c r="JFM17" s="368" t="s">
        <v>529</v>
      </c>
      <c r="JFN17" s="368" t="s">
        <v>529</v>
      </c>
      <c r="JFO17" s="368" t="s">
        <v>529</v>
      </c>
      <c r="JFP17" s="368" t="s">
        <v>529</v>
      </c>
      <c r="JFQ17" s="368" t="s">
        <v>529</v>
      </c>
      <c r="JFR17" s="368" t="s">
        <v>529</v>
      </c>
      <c r="JFS17" s="368" t="s">
        <v>529</v>
      </c>
      <c r="JFT17" s="368" t="s">
        <v>529</v>
      </c>
      <c r="JFU17" s="368" t="s">
        <v>529</v>
      </c>
      <c r="JFV17" s="368" t="s">
        <v>529</v>
      </c>
      <c r="JFW17" s="368" t="s">
        <v>529</v>
      </c>
      <c r="JFX17" s="368" t="s">
        <v>529</v>
      </c>
      <c r="JFY17" s="368" t="s">
        <v>529</v>
      </c>
      <c r="JFZ17" s="368" t="s">
        <v>529</v>
      </c>
      <c r="JGA17" s="368" t="s">
        <v>529</v>
      </c>
      <c r="JGB17" s="368" t="s">
        <v>529</v>
      </c>
      <c r="JGC17" s="368" t="s">
        <v>529</v>
      </c>
      <c r="JGD17" s="368" t="s">
        <v>529</v>
      </c>
      <c r="JGE17" s="368" t="s">
        <v>529</v>
      </c>
      <c r="JGF17" s="368" t="s">
        <v>529</v>
      </c>
      <c r="JGG17" s="368" t="s">
        <v>529</v>
      </c>
      <c r="JGH17" s="368" t="s">
        <v>529</v>
      </c>
      <c r="JGI17" s="368" t="s">
        <v>529</v>
      </c>
      <c r="JGJ17" s="368" t="s">
        <v>529</v>
      </c>
      <c r="JGK17" s="368" t="s">
        <v>529</v>
      </c>
      <c r="JGL17" s="368" t="s">
        <v>529</v>
      </c>
      <c r="JGM17" s="368" t="s">
        <v>529</v>
      </c>
      <c r="JGN17" s="368" t="s">
        <v>529</v>
      </c>
      <c r="JGO17" s="368" t="s">
        <v>529</v>
      </c>
      <c r="JGP17" s="368" t="s">
        <v>529</v>
      </c>
      <c r="JGQ17" s="368" t="s">
        <v>529</v>
      </c>
      <c r="JGR17" s="368" t="s">
        <v>529</v>
      </c>
      <c r="JGS17" s="368" t="s">
        <v>529</v>
      </c>
      <c r="JGT17" s="368" t="s">
        <v>529</v>
      </c>
      <c r="JGU17" s="368" t="s">
        <v>529</v>
      </c>
      <c r="JGV17" s="368" t="s">
        <v>529</v>
      </c>
      <c r="JGW17" s="368" t="s">
        <v>529</v>
      </c>
      <c r="JGX17" s="368" t="s">
        <v>529</v>
      </c>
      <c r="JGY17" s="368" t="s">
        <v>529</v>
      </c>
      <c r="JGZ17" s="368" t="s">
        <v>529</v>
      </c>
      <c r="JHA17" s="368" t="s">
        <v>529</v>
      </c>
      <c r="JHB17" s="368" t="s">
        <v>529</v>
      </c>
      <c r="JHC17" s="368" t="s">
        <v>529</v>
      </c>
      <c r="JHD17" s="368" t="s">
        <v>529</v>
      </c>
      <c r="JHE17" s="368" t="s">
        <v>529</v>
      </c>
      <c r="JHF17" s="368" t="s">
        <v>529</v>
      </c>
      <c r="JHG17" s="368" t="s">
        <v>529</v>
      </c>
      <c r="JHH17" s="368" t="s">
        <v>529</v>
      </c>
      <c r="JHI17" s="368" t="s">
        <v>529</v>
      </c>
      <c r="JHJ17" s="368" t="s">
        <v>529</v>
      </c>
      <c r="JHK17" s="368" t="s">
        <v>529</v>
      </c>
      <c r="JHL17" s="368" t="s">
        <v>529</v>
      </c>
      <c r="JHM17" s="368" t="s">
        <v>529</v>
      </c>
      <c r="JHN17" s="368" t="s">
        <v>529</v>
      </c>
      <c r="JHO17" s="368" t="s">
        <v>529</v>
      </c>
      <c r="JHP17" s="368" t="s">
        <v>529</v>
      </c>
      <c r="JHQ17" s="368" t="s">
        <v>529</v>
      </c>
      <c r="JHR17" s="368" t="s">
        <v>529</v>
      </c>
      <c r="JHS17" s="368" t="s">
        <v>529</v>
      </c>
      <c r="JHT17" s="368" t="s">
        <v>529</v>
      </c>
      <c r="JHU17" s="368" t="s">
        <v>529</v>
      </c>
      <c r="JHV17" s="368" t="s">
        <v>529</v>
      </c>
      <c r="JHW17" s="368" t="s">
        <v>529</v>
      </c>
      <c r="JHX17" s="368" t="s">
        <v>529</v>
      </c>
      <c r="JHY17" s="368" t="s">
        <v>529</v>
      </c>
      <c r="JHZ17" s="368" t="s">
        <v>529</v>
      </c>
      <c r="JIA17" s="368" t="s">
        <v>529</v>
      </c>
      <c r="JIB17" s="368" t="s">
        <v>529</v>
      </c>
      <c r="JIC17" s="368" t="s">
        <v>529</v>
      </c>
      <c r="JID17" s="368" t="s">
        <v>529</v>
      </c>
      <c r="JIE17" s="368" t="s">
        <v>529</v>
      </c>
      <c r="JIF17" s="368" t="s">
        <v>529</v>
      </c>
      <c r="JIG17" s="368" t="s">
        <v>529</v>
      </c>
      <c r="JIH17" s="368" t="s">
        <v>529</v>
      </c>
      <c r="JII17" s="368" t="s">
        <v>529</v>
      </c>
      <c r="JIJ17" s="368" t="s">
        <v>529</v>
      </c>
      <c r="JIK17" s="368" t="s">
        <v>529</v>
      </c>
      <c r="JIL17" s="368" t="s">
        <v>529</v>
      </c>
      <c r="JIM17" s="368" t="s">
        <v>529</v>
      </c>
      <c r="JIN17" s="368" t="s">
        <v>529</v>
      </c>
      <c r="JIO17" s="368" t="s">
        <v>529</v>
      </c>
      <c r="JIP17" s="368" t="s">
        <v>529</v>
      </c>
      <c r="JIQ17" s="368" t="s">
        <v>529</v>
      </c>
      <c r="JIR17" s="368" t="s">
        <v>529</v>
      </c>
      <c r="JIS17" s="368" t="s">
        <v>529</v>
      </c>
      <c r="JIT17" s="368" t="s">
        <v>529</v>
      </c>
      <c r="JIU17" s="368" t="s">
        <v>529</v>
      </c>
      <c r="JIV17" s="368" t="s">
        <v>529</v>
      </c>
      <c r="JIW17" s="368" t="s">
        <v>529</v>
      </c>
      <c r="JIX17" s="368" t="s">
        <v>529</v>
      </c>
      <c r="JIY17" s="368" t="s">
        <v>529</v>
      </c>
      <c r="JIZ17" s="368" t="s">
        <v>529</v>
      </c>
      <c r="JJA17" s="368" t="s">
        <v>529</v>
      </c>
      <c r="JJB17" s="368" t="s">
        <v>529</v>
      </c>
      <c r="JJC17" s="368" t="s">
        <v>529</v>
      </c>
      <c r="JJD17" s="368" t="s">
        <v>529</v>
      </c>
      <c r="JJE17" s="368" t="s">
        <v>529</v>
      </c>
      <c r="JJF17" s="368" t="s">
        <v>529</v>
      </c>
      <c r="JJG17" s="368" t="s">
        <v>529</v>
      </c>
      <c r="JJH17" s="368" t="s">
        <v>529</v>
      </c>
      <c r="JJI17" s="368" t="s">
        <v>529</v>
      </c>
      <c r="JJJ17" s="368" t="s">
        <v>529</v>
      </c>
      <c r="JJK17" s="368" t="s">
        <v>529</v>
      </c>
      <c r="JJL17" s="368" t="s">
        <v>529</v>
      </c>
      <c r="JJM17" s="368" t="s">
        <v>529</v>
      </c>
      <c r="JJN17" s="368" t="s">
        <v>529</v>
      </c>
      <c r="JJO17" s="368" t="s">
        <v>529</v>
      </c>
      <c r="JJP17" s="368" t="s">
        <v>529</v>
      </c>
      <c r="JJQ17" s="368" t="s">
        <v>529</v>
      </c>
      <c r="JJR17" s="368" t="s">
        <v>529</v>
      </c>
      <c r="JJS17" s="368" t="s">
        <v>529</v>
      </c>
      <c r="JJT17" s="368" t="s">
        <v>529</v>
      </c>
      <c r="JJU17" s="368" t="s">
        <v>529</v>
      </c>
      <c r="JJV17" s="368" t="s">
        <v>529</v>
      </c>
      <c r="JJW17" s="368" t="s">
        <v>529</v>
      </c>
      <c r="JJX17" s="368" t="s">
        <v>529</v>
      </c>
      <c r="JJY17" s="368" t="s">
        <v>529</v>
      </c>
      <c r="JJZ17" s="368" t="s">
        <v>529</v>
      </c>
      <c r="JKA17" s="368" t="s">
        <v>529</v>
      </c>
      <c r="JKB17" s="368" t="s">
        <v>529</v>
      </c>
      <c r="JKC17" s="368" t="s">
        <v>529</v>
      </c>
      <c r="JKD17" s="368" t="s">
        <v>529</v>
      </c>
      <c r="JKE17" s="368" t="s">
        <v>529</v>
      </c>
      <c r="JKF17" s="368" t="s">
        <v>529</v>
      </c>
      <c r="JKG17" s="368" t="s">
        <v>529</v>
      </c>
      <c r="JKH17" s="368" t="s">
        <v>529</v>
      </c>
      <c r="JKI17" s="368" t="s">
        <v>529</v>
      </c>
      <c r="JKJ17" s="368" t="s">
        <v>529</v>
      </c>
      <c r="JKK17" s="368" t="s">
        <v>529</v>
      </c>
      <c r="JKL17" s="368" t="s">
        <v>529</v>
      </c>
      <c r="JKM17" s="368" t="s">
        <v>529</v>
      </c>
      <c r="JKN17" s="368" t="s">
        <v>529</v>
      </c>
      <c r="JKO17" s="368" t="s">
        <v>529</v>
      </c>
      <c r="JKP17" s="368" t="s">
        <v>529</v>
      </c>
      <c r="JKQ17" s="368" t="s">
        <v>529</v>
      </c>
      <c r="JKR17" s="368" t="s">
        <v>529</v>
      </c>
      <c r="JKS17" s="368" t="s">
        <v>529</v>
      </c>
      <c r="JKT17" s="368" t="s">
        <v>529</v>
      </c>
      <c r="JKU17" s="368" t="s">
        <v>529</v>
      </c>
      <c r="JKV17" s="368" t="s">
        <v>529</v>
      </c>
      <c r="JKW17" s="368" t="s">
        <v>529</v>
      </c>
      <c r="JKX17" s="368" t="s">
        <v>529</v>
      </c>
      <c r="JKY17" s="368" t="s">
        <v>529</v>
      </c>
      <c r="JKZ17" s="368" t="s">
        <v>529</v>
      </c>
      <c r="JLA17" s="368" t="s">
        <v>529</v>
      </c>
      <c r="JLB17" s="368" t="s">
        <v>529</v>
      </c>
      <c r="JLC17" s="368" t="s">
        <v>529</v>
      </c>
      <c r="JLD17" s="368" t="s">
        <v>529</v>
      </c>
      <c r="JLE17" s="368" t="s">
        <v>529</v>
      </c>
      <c r="JLF17" s="368" t="s">
        <v>529</v>
      </c>
      <c r="JLG17" s="368" t="s">
        <v>529</v>
      </c>
      <c r="JLH17" s="368" t="s">
        <v>529</v>
      </c>
      <c r="JLI17" s="368" t="s">
        <v>529</v>
      </c>
      <c r="JLJ17" s="368" t="s">
        <v>529</v>
      </c>
      <c r="JLK17" s="368" t="s">
        <v>529</v>
      </c>
      <c r="JLL17" s="368" t="s">
        <v>529</v>
      </c>
      <c r="JLM17" s="368" t="s">
        <v>529</v>
      </c>
      <c r="JLN17" s="368" t="s">
        <v>529</v>
      </c>
      <c r="JLO17" s="368" t="s">
        <v>529</v>
      </c>
      <c r="JLP17" s="368" t="s">
        <v>529</v>
      </c>
      <c r="JLQ17" s="368" t="s">
        <v>529</v>
      </c>
      <c r="JLR17" s="368" t="s">
        <v>529</v>
      </c>
      <c r="JLS17" s="368" t="s">
        <v>529</v>
      </c>
      <c r="JLT17" s="368" t="s">
        <v>529</v>
      </c>
      <c r="JLU17" s="368" t="s">
        <v>529</v>
      </c>
      <c r="JLV17" s="368" t="s">
        <v>529</v>
      </c>
      <c r="JLW17" s="368" t="s">
        <v>529</v>
      </c>
      <c r="JLX17" s="368" t="s">
        <v>529</v>
      </c>
      <c r="JLY17" s="368" t="s">
        <v>529</v>
      </c>
      <c r="JLZ17" s="368" t="s">
        <v>529</v>
      </c>
      <c r="JMA17" s="368" t="s">
        <v>529</v>
      </c>
      <c r="JMB17" s="368" t="s">
        <v>529</v>
      </c>
      <c r="JMC17" s="368" t="s">
        <v>529</v>
      </c>
      <c r="JMD17" s="368" t="s">
        <v>529</v>
      </c>
      <c r="JME17" s="368" t="s">
        <v>529</v>
      </c>
      <c r="JMF17" s="368" t="s">
        <v>529</v>
      </c>
      <c r="JMG17" s="368" t="s">
        <v>529</v>
      </c>
      <c r="JMH17" s="368" t="s">
        <v>529</v>
      </c>
      <c r="JMI17" s="368" t="s">
        <v>529</v>
      </c>
      <c r="JMJ17" s="368" t="s">
        <v>529</v>
      </c>
      <c r="JMK17" s="368" t="s">
        <v>529</v>
      </c>
      <c r="JML17" s="368" t="s">
        <v>529</v>
      </c>
      <c r="JMM17" s="368" t="s">
        <v>529</v>
      </c>
      <c r="JMN17" s="368" t="s">
        <v>529</v>
      </c>
      <c r="JMO17" s="368" t="s">
        <v>529</v>
      </c>
      <c r="JMP17" s="368" t="s">
        <v>529</v>
      </c>
      <c r="JMQ17" s="368" t="s">
        <v>529</v>
      </c>
      <c r="JMR17" s="368" t="s">
        <v>529</v>
      </c>
      <c r="JMS17" s="368" t="s">
        <v>529</v>
      </c>
      <c r="JMT17" s="368" t="s">
        <v>529</v>
      </c>
      <c r="JMU17" s="368" t="s">
        <v>529</v>
      </c>
      <c r="JMV17" s="368" t="s">
        <v>529</v>
      </c>
      <c r="JMW17" s="368" t="s">
        <v>529</v>
      </c>
      <c r="JMX17" s="368" t="s">
        <v>529</v>
      </c>
      <c r="JMY17" s="368" t="s">
        <v>529</v>
      </c>
      <c r="JMZ17" s="368" t="s">
        <v>529</v>
      </c>
      <c r="JNA17" s="368" t="s">
        <v>529</v>
      </c>
      <c r="JNB17" s="368" t="s">
        <v>529</v>
      </c>
      <c r="JNC17" s="368" t="s">
        <v>529</v>
      </c>
      <c r="JND17" s="368" t="s">
        <v>529</v>
      </c>
      <c r="JNE17" s="368" t="s">
        <v>529</v>
      </c>
      <c r="JNF17" s="368" t="s">
        <v>529</v>
      </c>
      <c r="JNG17" s="368" t="s">
        <v>529</v>
      </c>
      <c r="JNH17" s="368" t="s">
        <v>529</v>
      </c>
      <c r="JNI17" s="368" t="s">
        <v>529</v>
      </c>
      <c r="JNJ17" s="368" t="s">
        <v>529</v>
      </c>
      <c r="JNK17" s="368" t="s">
        <v>529</v>
      </c>
      <c r="JNL17" s="368" t="s">
        <v>529</v>
      </c>
      <c r="JNM17" s="368" t="s">
        <v>529</v>
      </c>
      <c r="JNN17" s="368" t="s">
        <v>529</v>
      </c>
      <c r="JNO17" s="368" t="s">
        <v>529</v>
      </c>
      <c r="JNP17" s="368" t="s">
        <v>529</v>
      </c>
      <c r="JNQ17" s="368" t="s">
        <v>529</v>
      </c>
      <c r="JNR17" s="368" t="s">
        <v>529</v>
      </c>
      <c r="JNS17" s="368" t="s">
        <v>529</v>
      </c>
      <c r="JNT17" s="368" t="s">
        <v>529</v>
      </c>
      <c r="JNU17" s="368" t="s">
        <v>529</v>
      </c>
      <c r="JNV17" s="368" t="s">
        <v>529</v>
      </c>
      <c r="JNW17" s="368" t="s">
        <v>529</v>
      </c>
      <c r="JNX17" s="368" t="s">
        <v>529</v>
      </c>
      <c r="JNY17" s="368" t="s">
        <v>529</v>
      </c>
      <c r="JNZ17" s="368" t="s">
        <v>529</v>
      </c>
      <c r="JOA17" s="368" t="s">
        <v>529</v>
      </c>
      <c r="JOB17" s="368" t="s">
        <v>529</v>
      </c>
      <c r="JOC17" s="368" t="s">
        <v>529</v>
      </c>
      <c r="JOD17" s="368" t="s">
        <v>529</v>
      </c>
      <c r="JOE17" s="368" t="s">
        <v>529</v>
      </c>
      <c r="JOF17" s="368" t="s">
        <v>529</v>
      </c>
      <c r="JOG17" s="368" t="s">
        <v>529</v>
      </c>
      <c r="JOH17" s="368" t="s">
        <v>529</v>
      </c>
      <c r="JOI17" s="368" t="s">
        <v>529</v>
      </c>
      <c r="JOJ17" s="368" t="s">
        <v>529</v>
      </c>
      <c r="JOK17" s="368" t="s">
        <v>529</v>
      </c>
      <c r="JOL17" s="368" t="s">
        <v>529</v>
      </c>
      <c r="JOM17" s="368" t="s">
        <v>529</v>
      </c>
      <c r="JON17" s="368" t="s">
        <v>529</v>
      </c>
      <c r="JOO17" s="368" t="s">
        <v>529</v>
      </c>
      <c r="JOP17" s="368" t="s">
        <v>529</v>
      </c>
      <c r="JOQ17" s="368" t="s">
        <v>529</v>
      </c>
      <c r="JOR17" s="368" t="s">
        <v>529</v>
      </c>
      <c r="JOS17" s="368" t="s">
        <v>529</v>
      </c>
      <c r="JOT17" s="368" t="s">
        <v>529</v>
      </c>
      <c r="JOU17" s="368" t="s">
        <v>529</v>
      </c>
      <c r="JOV17" s="368" t="s">
        <v>529</v>
      </c>
      <c r="JOW17" s="368" t="s">
        <v>529</v>
      </c>
      <c r="JOX17" s="368" t="s">
        <v>529</v>
      </c>
      <c r="JOY17" s="368" t="s">
        <v>529</v>
      </c>
      <c r="JOZ17" s="368" t="s">
        <v>529</v>
      </c>
      <c r="JPA17" s="368" t="s">
        <v>529</v>
      </c>
      <c r="JPB17" s="368" t="s">
        <v>529</v>
      </c>
      <c r="JPC17" s="368" t="s">
        <v>529</v>
      </c>
      <c r="JPD17" s="368" t="s">
        <v>529</v>
      </c>
      <c r="JPE17" s="368" t="s">
        <v>529</v>
      </c>
      <c r="JPF17" s="368" t="s">
        <v>529</v>
      </c>
      <c r="JPG17" s="368" t="s">
        <v>529</v>
      </c>
      <c r="JPH17" s="368" t="s">
        <v>529</v>
      </c>
      <c r="JPI17" s="368" t="s">
        <v>529</v>
      </c>
      <c r="JPJ17" s="368" t="s">
        <v>529</v>
      </c>
      <c r="JPK17" s="368" t="s">
        <v>529</v>
      </c>
      <c r="JPL17" s="368" t="s">
        <v>529</v>
      </c>
      <c r="JPM17" s="368" t="s">
        <v>529</v>
      </c>
      <c r="JPN17" s="368" t="s">
        <v>529</v>
      </c>
      <c r="JPO17" s="368" t="s">
        <v>529</v>
      </c>
      <c r="JPP17" s="368" t="s">
        <v>529</v>
      </c>
      <c r="JPQ17" s="368" t="s">
        <v>529</v>
      </c>
      <c r="JPR17" s="368" t="s">
        <v>529</v>
      </c>
      <c r="JPS17" s="368" t="s">
        <v>529</v>
      </c>
      <c r="JPT17" s="368" t="s">
        <v>529</v>
      </c>
      <c r="JPU17" s="368" t="s">
        <v>529</v>
      </c>
      <c r="JPV17" s="368" t="s">
        <v>529</v>
      </c>
      <c r="JPW17" s="368" t="s">
        <v>529</v>
      </c>
      <c r="JPX17" s="368" t="s">
        <v>529</v>
      </c>
      <c r="JPY17" s="368" t="s">
        <v>529</v>
      </c>
      <c r="JPZ17" s="368" t="s">
        <v>529</v>
      </c>
      <c r="JQA17" s="368" t="s">
        <v>529</v>
      </c>
      <c r="JQB17" s="368" t="s">
        <v>529</v>
      </c>
      <c r="JQC17" s="368" t="s">
        <v>529</v>
      </c>
      <c r="JQD17" s="368" t="s">
        <v>529</v>
      </c>
      <c r="JQE17" s="368" t="s">
        <v>529</v>
      </c>
      <c r="JQF17" s="368" t="s">
        <v>529</v>
      </c>
      <c r="JQG17" s="368" t="s">
        <v>529</v>
      </c>
      <c r="JQH17" s="368" t="s">
        <v>529</v>
      </c>
      <c r="JQI17" s="368" t="s">
        <v>529</v>
      </c>
      <c r="JQJ17" s="368" t="s">
        <v>529</v>
      </c>
      <c r="JQK17" s="368" t="s">
        <v>529</v>
      </c>
      <c r="JQL17" s="368" t="s">
        <v>529</v>
      </c>
      <c r="JQM17" s="368" t="s">
        <v>529</v>
      </c>
      <c r="JQN17" s="368" t="s">
        <v>529</v>
      </c>
      <c r="JQO17" s="368" t="s">
        <v>529</v>
      </c>
      <c r="JQP17" s="368" t="s">
        <v>529</v>
      </c>
      <c r="JQQ17" s="368" t="s">
        <v>529</v>
      </c>
      <c r="JQR17" s="368" t="s">
        <v>529</v>
      </c>
      <c r="JQS17" s="368" t="s">
        <v>529</v>
      </c>
      <c r="JQT17" s="368" t="s">
        <v>529</v>
      </c>
      <c r="JQU17" s="368" t="s">
        <v>529</v>
      </c>
      <c r="JQV17" s="368" t="s">
        <v>529</v>
      </c>
      <c r="JQW17" s="368" t="s">
        <v>529</v>
      </c>
      <c r="JQX17" s="368" t="s">
        <v>529</v>
      </c>
      <c r="JQY17" s="368" t="s">
        <v>529</v>
      </c>
      <c r="JQZ17" s="368" t="s">
        <v>529</v>
      </c>
      <c r="JRA17" s="368" t="s">
        <v>529</v>
      </c>
      <c r="JRB17" s="368" t="s">
        <v>529</v>
      </c>
      <c r="JRC17" s="368" t="s">
        <v>529</v>
      </c>
      <c r="JRD17" s="368" t="s">
        <v>529</v>
      </c>
      <c r="JRE17" s="368" t="s">
        <v>529</v>
      </c>
      <c r="JRF17" s="368" t="s">
        <v>529</v>
      </c>
      <c r="JRG17" s="368" t="s">
        <v>529</v>
      </c>
      <c r="JRH17" s="368" t="s">
        <v>529</v>
      </c>
      <c r="JRI17" s="368" t="s">
        <v>529</v>
      </c>
      <c r="JRJ17" s="368" t="s">
        <v>529</v>
      </c>
      <c r="JRK17" s="368" t="s">
        <v>529</v>
      </c>
      <c r="JRL17" s="368" t="s">
        <v>529</v>
      </c>
      <c r="JRM17" s="368" t="s">
        <v>529</v>
      </c>
      <c r="JRN17" s="368" t="s">
        <v>529</v>
      </c>
      <c r="JRO17" s="368" t="s">
        <v>529</v>
      </c>
      <c r="JRP17" s="368" t="s">
        <v>529</v>
      </c>
      <c r="JRQ17" s="368" t="s">
        <v>529</v>
      </c>
      <c r="JRR17" s="368" t="s">
        <v>529</v>
      </c>
      <c r="JRS17" s="368" t="s">
        <v>529</v>
      </c>
      <c r="JRT17" s="368" t="s">
        <v>529</v>
      </c>
      <c r="JRU17" s="368" t="s">
        <v>529</v>
      </c>
      <c r="JRV17" s="368" t="s">
        <v>529</v>
      </c>
      <c r="JRW17" s="368" t="s">
        <v>529</v>
      </c>
      <c r="JRX17" s="368" t="s">
        <v>529</v>
      </c>
      <c r="JRY17" s="368" t="s">
        <v>529</v>
      </c>
      <c r="JRZ17" s="368" t="s">
        <v>529</v>
      </c>
      <c r="JSA17" s="368" t="s">
        <v>529</v>
      </c>
      <c r="JSB17" s="368" t="s">
        <v>529</v>
      </c>
      <c r="JSC17" s="368" t="s">
        <v>529</v>
      </c>
      <c r="JSD17" s="368" t="s">
        <v>529</v>
      </c>
      <c r="JSE17" s="368" t="s">
        <v>529</v>
      </c>
      <c r="JSF17" s="368" t="s">
        <v>529</v>
      </c>
      <c r="JSG17" s="368" t="s">
        <v>529</v>
      </c>
      <c r="JSH17" s="368" t="s">
        <v>529</v>
      </c>
      <c r="JSI17" s="368" t="s">
        <v>529</v>
      </c>
      <c r="JSJ17" s="368" t="s">
        <v>529</v>
      </c>
      <c r="JSK17" s="368" t="s">
        <v>529</v>
      </c>
      <c r="JSL17" s="368" t="s">
        <v>529</v>
      </c>
      <c r="JSM17" s="368" t="s">
        <v>529</v>
      </c>
      <c r="JSN17" s="368" t="s">
        <v>529</v>
      </c>
      <c r="JSO17" s="368" t="s">
        <v>529</v>
      </c>
      <c r="JSP17" s="368" t="s">
        <v>529</v>
      </c>
      <c r="JSQ17" s="368" t="s">
        <v>529</v>
      </c>
      <c r="JSR17" s="368" t="s">
        <v>529</v>
      </c>
      <c r="JSS17" s="368" t="s">
        <v>529</v>
      </c>
      <c r="JST17" s="368" t="s">
        <v>529</v>
      </c>
      <c r="JSU17" s="368" t="s">
        <v>529</v>
      </c>
      <c r="JSV17" s="368" t="s">
        <v>529</v>
      </c>
      <c r="JSW17" s="368" t="s">
        <v>529</v>
      </c>
      <c r="JSX17" s="368" t="s">
        <v>529</v>
      </c>
      <c r="JSY17" s="368" t="s">
        <v>529</v>
      </c>
      <c r="JSZ17" s="368" t="s">
        <v>529</v>
      </c>
      <c r="JTA17" s="368" t="s">
        <v>529</v>
      </c>
      <c r="JTB17" s="368" t="s">
        <v>529</v>
      </c>
      <c r="JTC17" s="368" t="s">
        <v>529</v>
      </c>
      <c r="JTD17" s="368" t="s">
        <v>529</v>
      </c>
      <c r="JTE17" s="368" t="s">
        <v>529</v>
      </c>
      <c r="JTF17" s="368" t="s">
        <v>529</v>
      </c>
      <c r="JTG17" s="368" t="s">
        <v>529</v>
      </c>
      <c r="JTH17" s="368" t="s">
        <v>529</v>
      </c>
      <c r="JTI17" s="368" t="s">
        <v>529</v>
      </c>
      <c r="JTJ17" s="368" t="s">
        <v>529</v>
      </c>
      <c r="JTK17" s="368" t="s">
        <v>529</v>
      </c>
      <c r="JTL17" s="368" t="s">
        <v>529</v>
      </c>
      <c r="JTM17" s="368" t="s">
        <v>529</v>
      </c>
      <c r="JTN17" s="368" t="s">
        <v>529</v>
      </c>
      <c r="JTO17" s="368" t="s">
        <v>529</v>
      </c>
      <c r="JTP17" s="368" t="s">
        <v>529</v>
      </c>
      <c r="JTQ17" s="368" t="s">
        <v>529</v>
      </c>
      <c r="JTR17" s="368" t="s">
        <v>529</v>
      </c>
      <c r="JTS17" s="368" t="s">
        <v>529</v>
      </c>
      <c r="JTT17" s="368" t="s">
        <v>529</v>
      </c>
      <c r="JTU17" s="368" t="s">
        <v>529</v>
      </c>
      <c r="JTV17" s="368" t="s">
        <v>529</v>
      </c>
      <c r="JTW17" s="368" t="s">
        <v>529</v>
      </c>
      <c r="JTX17" s="368" t="s">
        <v>529</v>
      </c>
      <c r="JTY17" s="368" t="s">
        <v>529</v>
      </c>
      <c r="JTZ17" s="368" t="s">
        <v>529</v>
      </c>
      <c r="JUA17" s="368" t="s">
        <v>529</v>
      </c>
      <c r="JUB17" s="368" t="s">
        <v>529</v>
      </c>
      <c r="JUC17" s="368" t="s">
        <v>529</v>
      </c>
      <c r="JUD17" s="368" t="s">
        <v>529</v>
      </c>
      <c r="JUE17" s="368" t="s">
        <v>529</v>
      </c>
      <c r="JUF17" s="368" t="s">
        <v>529</v>
      </c>
      <c r="JUG17" s="368" t="s">
        <v>529</v>
      </c>
      <c r="JUH17" s="368" t="s">
        <v>529</v>
      </c>
      <c r="JUI17" s="368" t="s">
        <v>529</v>
      </c>
      <c r="JUJ17" s="368" t="s">
        <v>529</v>
      </c>
      <c r="JUK17" s="368" t="s">
        <v>529</v>
      </c>
      <c r="JUL17" s="368" t="s">
        <v>529</v>
      </c>
      <c r="JUM17" s="368" t="s">
        <v>529</v>
      </c>
      <c r="JUN17" s="368" t="s">
        <v>529</v>
      </c>
      <c r="JUO17" s="368" t="s">
        <v>529</v>
      </c>
      <c r="JUP17" s="368" t="s">
        <v>529</v>
      </c>
      <c r="JUQ17" s="368" t="s">
        <v>529</v>
      </c>
      <c r="JUR17" s="368" t="s">
        <v>529</v>
      </c>
      <c r="JUS17" s="368" t="s">
        <v>529</v>
      </c>
      <c r="JUT17" s="368" t="s">
        <v>529</v>
      </c>
      <c r="JUU17" s="368" t="s">
        <v>529</v>
      </c>
      <c r="JUV17" s="368" t="s">
        <v>529</v>
      </c>
      <c r="JUW17" s="368" t="s">
        <v>529</v>
      </c>
      <c r="JUX17" s="368" t="s">
        <v>529</v>
      </c>
      <c r="JUY17" s="368" t="s">
        <v>529</v>
      </c>
      <c r="JUZ17" s="368" t="s">
        <v>529</v>
      </c>
      <c r="JVA17" s="368" t="s">
        <v>529</v>
      </c>
      <c r="JVB17" s="368" t="s">
        <v>529</v>
      </c>
      <c r="JVC17" s="368" t="s">
        <v>529</v>
      </c>
      <c r="JVD17" s="368" t="s">
        <v>529</v>
      </c>
      <c r="JVE17" s="368" t="s">
        <v>529</v>
      </c>
      <c r="JVF17" s="368" t="s">
        <v>529</v>
      </c>
      <c r="JVG17" s="368" t="s">
        <v>529</v>
      </c>
      <c r="JVH17" s="368" t="s">
        <v>529</v>
      </c>
      <c r="JVI17" s="368" t="s">
        <v>529</v>
      </c>
      <c r="JVJ17" s="368" t="s">
        <v>529</v>
      </c>
      <c r="JVK17" s="368" t="s">
        <v>529</v>
      </c>
      <c r="JVL17" s="368" t="s">
        <v>529</v>
      </c>
      <c r="JVM17" s="368" t="s">
        <v>529</v>
      </c>
      <c r="JVN17" s="368" t="s">
        <v>529</v>
      </c>
      <c r="JVO17" s="368" t="s">
        <v>529</v>
      </c>
      <c r="JVP17" s="368" t="s">
        <v>529</v>
      </c>
      <c r="JVQ17" s="368" t="s">
        <v>529</v>
      </c>
      <c r="JVR17" s="368" t="s">
        <v>529</v>
      </c>
      <c r="JVS17" s="368" t="s">
        <v>529</v>
      </c>
      <c r="JVT17" s="368" t="s">
        <v>529</v>
      </c>
      <c r="JVU17" s="368" t="s">
        <v>529</v>
      </c>
      <c r="JVV17" s="368" t="s">
        <v>529</v>
      </c>
      <c r="JVW17" s="368" t="s">
        <v>529</v>
      </c>
      <c r="JVX17" s="368" t="s">
        <v>529</v>
      </c>
      <c r="JVY17" s="368" t="s">
        <v>529</v>
      </c>
      <c r="JVZ17" s="368" t="s">
        <v>529</v>
      </c>
      <c r="JWA17" s="368" t="s">
        <v>529</v>
      </c>
      <c r="JWB17" s="368" t="s">
        <v>529</v>
      </c>
      <c r="JWC17" s="368" t="s">
        <v>529</v>
      </c>
      <c r="JWD17" s="368" t="s">
        <v>529</v>
      </c>
      <c r="JWE17" s="368" t="s">
        <v>529</v>
      </c>
      <c r="JWF17" s="368" t="s">
        <v>529</v>
      </c>
      <c r="JWG17" s="368" t="s">
        <v>529</v>
      </c>
      <c r="JWH17" s="368" t="s">
        <v>529</v>
      </c>
      <c r="JWI17" s="368" t="s">
        <v>529</v>
      </c>
      <c r="JWJ17" s="368" t="s">
        <v>529</v>
      </c>
      <c r="JWK17" s="368" t="s">
        <v>529</v>
      </c>
      <c r="JWL17" s="368" t="s">
        <v>529</v>
      </c>
      <c r="JWM17" s="368" t="s">
        <v>529</v>
      </c>
      <c r="JWN17" s="368" t="s">
        <v>529</v>
      </c>
      <c r="JWO17" s="368" t="s">
        <v>529</v>
      </c>
      <c r="JWP17" s="368" t="s">
        <v>529</v>
      </c>
      <c r="JWQ17" s="368" t="s">
        <v>529</v>
      </c>
      <c r="JWR17" s="368" t="s">
        <v>529</v>
      </c>
      <c r="JWS17" s="368" t="s">
        <v>529</v>
      </c>
      <c r="JWT17" s="368" t="s">
        <v>529</v>
      </c>
      <c r="JWU17" s="368" t="s">
        <v>529</v>
      </c>
      <c r="JWV17" s="368" t="s">
        <v>529</v>
      </c>
      <c r="JWW17" s="368" t="s">
        <v>529</v>
      </c>
      <c r="JWX17" s="368" t="s">
        <v>529</v>
      </c>
      <c r="JWY17" s="368" t="s">
        <v>529</v>
      </c>
      <c r="JWZ17" s="368" t="s">
        <v>529</v>
      </c>
      <c r="JXA17" s="368" t="s">
        <v>529</v>
      </c>
      <c r="JXB17" s="368" t="s">
        <v>529</v>
      </c>
      <c r="JXC17" s="368" t="s">
        <v>529</v>
      </c>
      <c r="JXD17" s="368" t="s">
        <v>529</v>
      </c>
      <c r="JXE17" s="368" t="s">
        <v>529</v>
      </c>
      <c r="JXF17" s="368" t="s">
        <v>529</v>
      </c>
      <c r="JXG17" s="368" t="s">
        <v>529</v>
      </c>
      <c r="JXH17" s="368" t="s">
        <v>529</v>
      </c>
      <c r="JXI17" s="368" t="s">
        <v>529</v>
      </c>
      <c r="JXJ17" s="368" t="s">
        <v>529</v>
      </c>
      <c r="JXK17" s="368" t="s">
        <v>529</v>
      </c>
      <c r="JXL17" s="368" t="s">
        <v>529</v>
      </c>
      <c r="JXM17" s="368" t="s">
        <v>529</v>
      </c>
      <c r="JXN17" s="368" t="s">
        <v>529</v>
      </c>
      <c r="JXO17" s="368" t="s">
        <v>529</v>
      </c>
      <c r="JXP17" s="368" t="s">
        <v>529</v>
      </c>
      <c r="JXQ17" s="368" t="s">
        <v>529</v>
      </c>
      <c r="JXR17" s="368" t="s">
        <v>529</v>
      </c>
      <c r="JXS17" s="368" t="s">
        <v>529</v>
      </c>
      <c r="JXT17" s="368" t="s">
        <v>529</v>
      </c>
      <c r="JXU17" s="368" t="s">
        <v>529</v>
      </c>
      <c r="JXV17" s="368" t="s">
        <v>529</v>
      </c>
      <c r="JXW17" s="368" t="s">
        <v>529</v>
      </c>
      <c r="JXX17" s="368" t="s">
        <v>529</v>
      </c>
      <c r="JXY17" s="368" t="s">
        <v>529</v>
      </c>
      <c r="JXZ17" s="368" t="s">
        <v>529</v>
      </c>
      <c r="JYA17" s="368" t="s">
        <v>529</v>
      </c>
      <c r="JYB17" s="368" t="s">
        <v>529</v>
      </c>
      <c r="JYC17" s="368" t="s">
        <v>529</v>
      </c>
      <c r="JYD17" s="368" t="s">
        <v>529</v>
      </c>
      <c r="JYE17" s="368" t="s">
        <v>529</v>
      </c>
      <c r="JYF17" s="368" t="s">
        <v>529</v>
      </c>
      <c r="JYG17" s="368" t="s">
        <v>529</v>
      </c>
      <c r="JYH17" s="368" t="s">
        <v>529</v>
      </c>
      <c r="JYI17" s="368" t="s">
        <v>529</v>
      </c>
      <c r="JYJ17" s="368" t="s">
        <v>529</v>
      </c>
      <c r="JYK17" s="368" t="s">
        <v>529</v>
      </c>
      <c r="JYL17" s="368" t="s">
        <v>529</v>
      </c>
      <c r="JYM17" s="368" t="s">
        <v>529</v>
      </c>
      <c r="JYN17" s="368" t="s">
        <v>529</v>
      </c>
      <c r="JYO17" s="368" t="s">
        <v>529</v>
      </c>
      <c r="JYP17" s="368" t="s">
        <v>529</v>
      </c>
      <c r="JYQ17" s="368" t="s">
        <v>529</v>
      </c>
      <c r="JYR17" s="368" t="s">
        <v>529</v>
      </c>
      <c r="JYS17" s="368" t="s">
        <v>529</v>
      </c>
      <c r="JYT17" s="368" t="s">
        <v>529</v>
      </c>
      <c r="JYU17" s="368" t="s">
        <v>529</v>
      </c>
      <c r="JYV17" s="368" t="s">
        <v>529</v>
      </c>
      <c r="JYW17" s="368" t="s">
        <v>529</v>
      </c>
      <c r="JYX17" s="368" t="s">
        <v>529</v>
      </c>
      <c r="JYY17" s="368" t="s">
        <v>529</v>
      </c>
      <c r="JYZ17" s="368" t="s">
        <v>529</v>
      </c>
      <c r="JZA17" s="368" t="s">
        <v>529</v>
      </c>
      <c r="JZB17" s="368" t="s">
        <v>529</v>
      </c>
      <c r="JZC17" s="368" t="s">
        <v>529</v>
      </c>
      <c r="JZD17" s="368" t="s">
        <v>529</v>
      </c>
      <c r="JZE17" s="368" t="s">
        <v>529</v>
      </c>
      <c r="JZF17" s="368" t="s">
        <v>529</v>
      </c>
      <c r="JZG17" s="368" t="s">
        <v>529</v>
      </c>
      <c r="JZH17" s="368" t="s">
        <v>529</v>
      </c>
      <c r="JZI17" s="368" t="s">
        <v>529</v>
      </c>
      <c r="JZJ17" s="368" t="s">
        <v>529</v>
      </c>
      <c r="JZK17" s="368" t="s">
        <v>529</v>
      </c>
      <c r="JZL17" s="368" t="s">
        <v>529</v>
      </c>
      <c r="JZM17" s="368" t="s">
        <v>529</v>
      </c>
      <c r="JZN17" s="368" t="s">
        <v>529</v>
      </c>
      <c r="JZO17" s="368" t="s">
        <v>529</v>
      </c>
      <c r="JZP17" s="368" t="s">
        <v>529</v>
      </c>
      <c r="JZQ17" s="368" t="s">
        <v>529</v>
      </c>
      <c r="JZR17" s="368" t="s">
        <v>529</v>
      </c>
      <c r="JZS17" s="368" t="s">
        <v>529</v>
      </c>
      <c r="JZT17" s="368" t="s">
        <v>529</v>
      </c>
      <c r="JZU17" s="368" t="s">
        <v>529</v>
      </c>
      <c r="JZV17" s="368" t="s">
        <v>529</v>
      </c>
      <c r="JZW17" s="368" t="s">
        <v>529</v>
      </c>
      <c r="JZX17" s="368" t="s">
        <v>529</v>
      </c>
      <c r="JZY17" s="368" t="s">
        <v>529</v>
      </c>
      <c r="JZZ17" s="368" t="s">
        <v>529</v>
      </c>
      <c r="KAA17" s="368" t="s">
        <v>529</v>
      </c>
      <c r="KAB17" s="368" t="s">
        <v>529</v>
      </c>
      <c r="KAC17" s="368" t="s">
        <v>529</v>
      </c>
      <c r="KAD17" s="368" t="s">
        <v>529</v>
      </c>
      <c r="KAE17" s="368" t="s">
        <v>529</v>
      </c>
      <c r="KAF17" s="368" t="s">
        <v>529</v>
      </c>
      <c r="KAG17" s="368" t="s">
        <v>529</v>
      </c>
      <c r="KAH17" s="368" t="s">
        <v>529</v>
      </c>
      <c r="KAI17" s="368" t="s">
        <v>529</v>
      </c>
      <c r="KAJ17" s="368" t="s">
        <v>529</v>
      </c>
      <c r="KAK17" s="368" t="s">
        <v>529</v>
      </c>
      <c r="KAL17" s="368" t="s">
        <v>529</v>
      </c>
      <c r="KAM17" s="368" t="s">
        <v>529</v>
      </c>
      <c r="KAN17" s="368" t="s">
        <v>529</v>
      </c>
      <c r="KAO17" s="368" t="s">
        <v>529</v>
      </c>
      <c r="KAP17" s="368" t="s">
        <v>529</v>
      </c>
      <c r="KAQ17" s="368" t="s">
        <v>529</v>
      </c>
      <c r="KAR17" s="368" t="s">
        <v>529</v>
      </c>
      <c r="KAS17" s="368" t="s">
        <v>529</v>
      </c>
      <c r="KAT17" s="368" t="s">
        <v>529</v>
      </c>
      <c r="KAU17" s="368" t="s">
        <v>529</v>
      </c>
      <c r="KAV17" s="368" t="s">
        <v>529</v>
      </c>
      <c r="KAW17" s="368" t="s">
        <v>529</v>
      </c>
      <c r="KAX17" s="368" t="s">
        <v>529</v>
      </c>
      <c r="KAY17" s="368" t="s">
        <v>529</v>
      </c>
      <c r="KAZ17" s="368" t="s">
        <v>529</v>
      </c>
      <c r="KBA17" s="368" t="s">
        <v>529</v>
      </c>
      <c r="KBB17" s="368" t="s">
        <v>529</v>
      </c>
      <c r="KBC17" s="368" t="s">
        <v>529</v>
      </c>
      <c r="KBD17" s="368" t="s">
        <v>529</v>
      </c>
      <c r="KBE17" s="368" t="s">
        <v>529</v>
      </c>
      <c r="KBF17" s="368" t="s">
        <v>529</v>
      </c>
      <c r="KBG17" s="368" t="s">
        <v>529</v>
      </c>
      <c r="KBH17" s="368" t="s">
        <v>529</v>
      </c>
      <c r="KBI17" s="368" t="s">
        <v>529</v>
      </c>
      <c r="KBJ17" s="368" t="s">
        <v>529</v>
      </c>
      <c r="KBK17" s="368" t="s">
        <v>529</v>
      </c>
      <c r="KBL17" s="368" t="s">
        <v>529</v>
      </c>
      <c r="KBM17" s="368" t="s">
        <v>529</v>
      </c>
      <c r="KBN17" s="368" t="s">
        <v>529</v>
      </c>
      <c r="KBO17" s="368" t="s">
        <v>529</v>
      </c>
      <c r="KBP17" s="368" t="s">
        <v>529</v>
      </c>
      <c r="KBQ17" s="368" t="s">
        <v>529</v>
      </c>
      <c r="KBR17" s="368" t="s">
        <v>529</v>
      </c>
      <c r="KBS17" s="368" t="s">
        <v>529</v>
      </c>
      <c r="KBT17" s="368" t="s">
        <v>529</v>
      </c>
      <c r="KBU17" s="368" t="s">
        <v>529</v>
      </c>
      <c r="KBV17" s="368" t="s">
        <v>529</v>
      </c>
      <c r="KBW17" s="368" t="s">
        <v>529</v>
      </c>
      <c r="KBX17" s="368" t="s">
        <v>529</v>
      </c>
      <c r="KBY17" s="368" t="s">
        <v>529</v>
      </c>
      <c r="KBZ17" s="368" t="s">
        <v>529</v>
      </c>
      <c r="KCA17" s="368" t="s">
        <v>529</v>
      </c>
      <c r="KCB17" s="368" t="s">
        <v>529</v>
      </c>
      <c r="KCC17" s="368" t="s">
        <v>529</v>
      </c>
      <c r="KCD17" s="368" t="s">
        <v>529</v>
      </c>
      <c r="KCE17" s="368" t="s">
        <v>529</v>
      </c>
      <c r="KCF17" s="368" t="s">
        <v>529</v>
      </c>
      <c r="KCG17" s="368" t="s">
        <v>529</v>
      </c>
      <c r="KCH17" s="368" t="s">
        <v>529</v>
      </c>
      <c r="KCI17" s="368" t="s">
        <v>529</v>
      </c>
      <c r="KCJ17" s="368" t="s">
        <v>529</v>
      </c>
      <c r="KCK17" s="368" t="s">
        <v>529</v>
      </c>
      <c r="KCL17" s="368" t="s">
        <v>529</v>
      </c>
      <c r="KCM17" s="368" t="s">
        <v>529</v>
      </c>
      <c r="KCN17" s="368" t="s">
        <v>529</v>
      </c>
      <c r="KCO17" s="368" t="s">
        <v>529</v>
      </c>
      <c r="KCP17" s="368" t="s">
        <v>529</v>
      </c>
      <c r="KCQ17" s="368" t="s">
        <v>529</v>
      </c>
      <c r="KCR17" s="368" t="s">
        <v>529</v>
      </c>
      <c r="KCS17" s="368" t="s">
        <v>529</v>
      </c>
      <c r="KCT17" s="368" t="s">
        <v>529</v>
      </c>
      <c r="KCU17" s="368" t="s">
        <v>529</v>
      </c>
      <c r="KCV17" s="368" t="s">
        <v>529</v>
      </c>
      <c r="KCW17" s="368" t="s">
        <v>529</v>
      </c>
      <c r="KCX17" s="368" t="s">
        <v>529</v>
      </c>
      <c r="KCY17" s="368" t="s">
        <v>529</v>
      </c>
      <c r="KCZ17" s="368" t="s">
        <v>529</v>
      </c>
      <c r="KDA17" s="368" t="s">
        <v>529</v>
      </c>
      <c r="KDB17" s="368" t="s">
        <v>529</v>
      </c>
      <c r="KDC17" s="368" t="s">
        <v>529</v>
      </c>
      <c r="KDD17" s="368" t="s">
        <v>529</v>
      </c>
      <c r="KDE17" s="368" t="s">
        <v>529</v>
      </c>
      <c r="KDF17" s="368" t="s">
        <v>529</v>
      </c>
      <c r="KDG17" s="368" t="s">
        <v>529</v>
      </c>
      <c r="KDH17" s="368" t="s">
        <v>529</v>
      </c>
      <c r="KDI17" s="368" t="s">
        <v>529</v>
      </c>
      <c r="KDJ17" s="368" t="s">
        <v>529</v>
      </c>
      <c r="KDK17" s="368" t="s">
        <v>529</v>
      </c>
      <c r="KDL17" s="368" t="s">
        <v>529</v>
      </c>
      <c r="KDM17" s="368" t="s">
        <v>529</v>
      </c>
      <c r="KDN17" s="368" t="s">
        <v>529</v>
      </c>
      <c r="KDO17" s="368" t="s">
        <v>529</v>
      </c>
      <c r="KDP17" s="368" t="s">
        <v>529</v>
      </c>
      <c r="KDQ17" s="368" t="s">
        <v>529</v>
      </c>
      <c r="KDR17" s="368" t="s">
        <v>529</v>
      </c>
      <c r="KDS17" s="368" t="s">
        <v>529</v>
      </c>
      <c r="KDT17" s="368" t="s">
        <v>529</v>
      </c>
      <c r="KDU17" s="368" t="s">
        <v>529</v>
      </c>
      <c r="KDV17" s="368" t="s">
        <v>529</v>
      </c>
      <c r="KDW17" s="368" t="s">
        <v>529</v>
      </c>
      <c r="KDX17" s="368" t="s">
        <v>529</v>
      </c>
      <c r="KDY17" s="368" t="s">
        <v>529</v>
      </c>
      <c r="KDZ17" s="368" t="s">
        <v>529</v>
      </c>
      <c r="KEA17" s="368" t="s">
        <v>529</v>
      </c>
      <c r="KEB17" s="368" t="s">
        <v>529</v>
      </c>
      <c r="KEC17" s="368" t="s">
        <v>529</v>
      </c>
      <c r="KED17" s="368" t="s">
        <v>529</v>
      </c>
      <c r="KEE17" s="368" t="s">
        <v>529</v>
      </c>
      <c r="KEF17" s="368" t="s">
        <v>529</v>
      </c>
      <c r="KEG17" s="368" t="s">
        <v>529</v>
      </c>
      <c r="KEH17" s="368" t="s">
        <v>529</v>
      </c>
      <c r="KEI17" s="368" t="s">
        <v>529</v>
      </c>
      <c r="KEJ17" s="368" t="s">
        <v>529</v>
      </c>
      <c r="KEK17" s="368" t="s">
        <v>529</v>
      </c>
      <c r="KEL17" s="368" t="s">
        <v>529</v>
      </c>
      <c r="KEM17" s="368" t="s">
        <v>529</v>
      </c>
      <c r="KEN17" s="368" t="s">
        <v>529</v>
      </c>
      <c r="KEO17" s="368" t="s">
        <v>529</v>
      </c>
      <c r="KEP17" s="368" t="s">
        <v>529</v>
      </c>
      <c r="KEQ17" s="368" t="s">
        <v>529</v>
      </c>
      <c r="KER17" s="368" t="s">
        <v>529</v>
      </c>
      <c r="KES17" s="368" t="s">
        <v>529</v>
      </c>
      <c r="KET17" s="368" t="s">
        <v>529</v>
      </c>
      <c r="KEU17" s="368" t="s">
        <v>529</v>
      </c>
      <c r="KEV17" s="368" t="s">
        <v>529</v>
      </c>
      <c r="KEW17" s="368" t="s">
        <v>529</v>
      </c>
      <c r="KEX17" s="368" t="s">
        <v>529</v>
      </c>
      <c r="KEY17" s="368" t="s">
        <v>529</v>
      </c>
      <c r="KEZ17" s="368" t="s">
        <v>529</v>
      </c>
      <c r="KFA17" s="368" t="s">
        <v>529</v>
      </c>
      <c r="KFB17" s="368" t="s">
        <v>529</v>
      </c>
      <c r="KFC17" s="368" t="s">
        <v>529</v>
      </c>
      <c r="KFD17" s="368" t="s">
        <v>529</v>
      </c>
      <c r="KFE17" s="368" t="s">
        <v>529</v>
      </c>
      <c r="KFF17" s="368" t="s">
        <v>529</v>
      </c>
      <c r="KFG17" s="368" t="s">
        <v>529</v>
      </c>
      <c r="KFH17" s="368" t="s">
        <v>529</v>
      </c>
      <c r="KFI17" s="368" t="s">
        <v>529</v>
      </c>
      <c r="KFJ17" s="368" t="s">
        <v>529</v>
      </c>
      <c r="KFK17" s="368" t="s">
        <v>529</v>
      </c>
      <c r="KFL17" s="368" t="s">
        <v>529</v>
      </c>
      <c r="KFM17" s="368" t="s">
        <v>529</v>
      </c>
      <c r="KFN17" s="368" t="s">
        <v>529</v>
      </c>
      <c r="KFO17" s="368" t="s">
        <v>529</v>
      </c>
      <c r="KFP17" s="368" t="s">
        <v>529</v>
      </c>
      <c r="KFQ17" s="368" t="s">
        <v>529</v>
      </c>
      <c r="KFR17" s="368" t="s">
        <v>529</v>
      </c>
      <c r="KFS17" s="368" t="s">
        <v>529</v>
      </c>
      <c r="KFT17" s="368" t="s">
        <v>529</v>
      </c>
      <c r="KFU17" s="368" t="s">
        <v>529</v>
      </c>
      <c r="KFV17" s="368" t="s">
        <v>529</v>
      </c>
      <c r="KFW17" s="368" t="s">
        <v>529</v>
      </c>
      <c r="KFX17" s="368" t="s">
        <v>529</v>
      </c>
      <c r="KFY17" s="368" t="s">
        <v>529</v>
      </c>
      <c r="KFZ17" s="368" t="s">
        <v>529</v>
      </c>
      <c r="KGA17" s="368" t="s">
        <v>529</v>
      </c>
      <c r="KGB17" s="368" t="s">
        <v>529</v>
      </c>
      <c r="KGC17" s="368" t="s">
        <v>529</v>
      </c>
      <c r="KGD17" s="368" t="s">
        <v>529</v>
      </c>
      <c r="KGE17" s="368" t="s">
        <v>529</v>
      </c>
      <c r="KGF17" s="368" t="s">
        <v>529</v>
      </c>
      <c r="KGG17" s="368" t="s">
        <v>529</v>
      </c>
      <c r="KGH17" s="368" t="s">
        <v>529</v>
      </c>
      <c r="KGI17" s="368" t="s">
        <v>529</v>
      </c>
      <c r="KGJ17" s="368" t="s">
        <v>529</v>
      </c>
      <c r="KGK17" s="368" t="s">
        <v>529</v>
      </c>
      <c r="KGL17" s="368" t="s">
        <v>529</v>
      </c>
      <c r="KGM17" s="368" t="s">
        <v>529</v>
      </c>
      <c r="KGN17" s="368" t="s">
        <v>529</v>
      </c>
      <c r="KGO17" s="368" t="s">
        <v>529</v>
      </c>
      <c r="KGP17" s="368" t="s">
        <v>529</v>
      </c>
      <c r="KGQ17" s="368" t="s">
        <v>529</v>
      </c>
      <c r="KGR17" s="368" t="s">
        <v>529</v>
      </c>
      <c r="KGS17" s="368" t="s">
        <v>529</v>
      </c>
      <c r="KGT17" s="368" t="s">
        <v>529</v>
      </c>
      <c r="KGU17" s="368" t="s">
        <v>529</v>
      </c>
      <c r="KGV17" s="368" t="s">
        <v>529</v>
      </c>
      <c r="KGW17" s="368" t="s">
        <v>529</v>
      </c>
      <c r="KGX17" s="368" t="s">
        <v>529</v>
      </c>
      <c r="KGY17" s="368" t="s">
        <v>529</v>
      </c>
      <c r="KGZ17" s="368" t="s">
        <v>529</v>
      </c>
      <c r="KHA17" s="368" t="s">
        <v>529</v>
      </c>
      <c r="KHB17" s="368" t="s">
        <v>529</v>
      </c>
      <c r="KHC17" s="368" t="s">
        <v>529</v>
      </c>
      <c r="KHD17" s="368" t="s">
        <v>529</v>
      </c>
      <c r="KHE17" s="368" t="s">
        <v>529</v>
      </c>
      <c r="KHF17" s="368" t="s">
        <v>529</v>
      </c>
      <c r="KHG17" s="368" t="s">
        <v>529</v>
      </c>
      <c r="KHH17" s="368" t="s">
        <v>529</v>
      </c>
      <c r="KHI17" s="368" t="s">
        <v>529</v>
      </c>
      <c r="KHJ17" s="368" t="s">
        <v>529</v>
      </c>
      <c r="KHK17" s="368" t="s">
        <v>529</v>
      </c>
      <c r="KHL17" s="368" t="s">
        <v>529</v>
      </c>
      <c r="KHM17" s="368" t="s">
        <v>529</v>
      </c>
      <c r="KHN17" s="368" t="s">
        <v>529</v>
      </c>
      <c r="KHO17" s="368" t="s">
        <v>529</v>
      </c>
      <c r="KHP17" s="368" t="s">
        <v>529</v>
      </c>
      <c r="KHQ17" s="368" t="s">
        <v>529</v>
      </c>
      <c r="KHR17" s="368" t="s">
        <v>529</v>
      </c>
      <c r="KHS17" s="368" t="s">
        <v>529</v>
      </c>
      <c r="KHT17" s="368" t="s">
        <v>529</v>
      </c>
      <c r="KHU17" s="368" t="s">
        <v>529</v>
      </c>
      <c r="KHV17" s="368" t="s">
        <v>529</v>
      </c>
      <c r="KHW17" s="368" t="s">
        <v>529</v>
      </c>
      <c r="KHX17" s="368" t="s">
        <v>529</v>
      </c>
      <c r="KHY17" s="368" t="s">
        <v>529</v>
      </c>
      <c r="KHZ17" s="368" t="s">
        <v>529</v>
      </c>
      <c r="KIA17" s="368" t="s">
        <v>529</v>
      </c>
      <c r="KIB17" s="368" t="s">
        <v>529</v>
      </c>
      <c r="KIC17" s="368" t="s">
        <v>529</v>
      </c>
      <c r="KID17" s="368" t="s">
        <v>529</v>
      </c>
      <c r="KIE17" s="368" t="s">
        <v>529</v>
      </c>
      <c r="KIF17" s="368" t="s">
        <v>529</v>
      </c>
      <c r="KIG17" s="368" t="s">
        <v>529</v>
      </c>
      <c r="KIH17" s="368" t="s">
        <v>529</v>
      </c>
      <c r="KII17" s="368" t="s">
        <v>529</v>
      </c>
      <c r="KIJ17" s="368" t="s">
        <v>529</v>
      </c>
      <c r="KIK17" s="368" t="s">
        <v>529</v>
      </c>
      <c r="KIL17" s="368" t="s">
        <v>529</v>
      </c>
      <c r="KIM17" s="368" t="s">
        <v>529</v>
      </c>
      <c r="KIN17" s="368" t="s">
        <v>529</v>
      </c>
      <c r="KIO17" s="368" t="s">
        <v>529</v>
      </c>
      <c r="KIP17" s="368" t="s">
        <v>529</v>
      </c>
      <c r="KIQ17" s="368" t="s">
        <v>529</v>
      </c>
      <c r="KIR17" s="368" t="s">
        <v>529</v>
      </c>
      <c r="KIS17" s="368" t="s">
        <v>529</v>
      </c>
      <c r="KIT17" s="368" t="s">
        <v>529</v>
      </c>
      <c r="KIU17" s="368" t="s">
        <v>529</v>
      </c>
      <c r="KIV17" s="368" t="s">
        <v>529</v>
      </c>
      <c r="KIW17" s="368" t="s">
        <v>529</v>
      </c>
      <c r="KIX17" s="368" t="s">
        <v>529</v>
      </c>
      <c r="KIY17" s="368" t="s">
        <v>529</v>
      </c>
      <c r="KIZ17" s="368" t="s">
        <v>529</v>
      </c>
      <c r="KJA17" s="368" t="s">
        <v>529</v>
      </c>
      <c r="KJB17" s="368" t="s">
        <v>529</v>
      </c>
      <c r="KJC17" s="368" t="s">
        <v>529</v>
      </c>
      <c r="KJD17" s="368" t="s">
        <v>529</v>
      </c>
      <c r="KJE17" s="368" t="s">
        <v>529</v>
      </c>
      <c r="KJF17" s="368" t="s">
        <v>529</v>
      </c>
      <c r="KJG17" s="368" t="s">
        <v>529</v>
      </c>
      <c r="KJH17" s="368" t="s">
        <v>529</v>
      </c>
      <c r="KJI17" s="368" t="s">
        <v>529</v>
      </c>
      <c r="KJJ17" s="368" t="s">
        <v>529</v>
      </c>
      <c r="KJK17" s="368" t="s">
        <v>529</v>
      </c>
      <c r="KJL17" s="368" t="s">
        <v>529</v>
      </c>
      <c r="KJM17" s="368" t="s">
        <v>529</v>
      </c>
      <c r="KJN17" s="368" t="s">
        <v>529</v>
      </c>
      <c r="KJO17" s="368" t="s">
        <v>529</v>
      </c>
      <c r="KJP17" s="368" t="s">
        <v>529</v>
      </c>
      <c r="KJQ17" s="368" t="s">
        <v>529</v>
      </c>
      <c r="KJR17" s="368" t="s">
        <v>529</v>
      </c>
      <c r="KJS17" s="368" t="s">
        <v>529</v>
      </c>
      <c r="KJT17" s="368" t="s">
        <v>529</v>
      </c>
      <c r="KJU17" s="368" t="s">
        <v>529</v>
      </c>
      <c r="KJV17" s="368" t="s">
        <v>529</v>
      </c>
      <c r="KJW17" s="368" t="s">
        <v>529</v>
      </c>
      <c r="KJX17" s="368" t="s">
        <v>529</v>
      </c>
      <c r="KJY17" s="368" t="s">
        <v>529</v>
      </c>
      <c r="KJZ17" s="368" t="s">
        <v>529</v>
      </c>
      <c r="KKA17" s="368" t="s">
        <v>529</v>
      </c>
      <c r="KKB17" s="368" t="s">
        <v>529</v>
      </c>
      <c r="KKC17" s="368" t="s">
        <v>529</v>
      </c>
      <c r="KKD17" s="368" t="s">
        <v>529</v>
      </c>
      <c r="KKE17" s="368" t="s">
        <v>529</v>
      </c>
      <c r="KKF17" s="368" t="s">
        <v>529</v>
      </c>
      <c r="KKG17" s="368" t="s">
        <v>529</v>
      </c>
      <c r="KKH17" s="368" t="s">
        <v>529</v>
      </c>
      <c r="KKI17" s="368" t="s">
        <v>529</v>
      </c>
      <c r="KKJ17" s="368" t="s">
        <v>529</v>
      </c>
      <c r="KKK17" s="368" t="s">
        <v>529</v>
      </c>
      <c r="KKL17" s="368" t="s">
        <v>529</v>
      </c>
      <c r="KKM17" s="368" t="s">
        <v>529</v>
      </c>
      <c r="KKN17" s="368" t="s">
        <v>529</v>
      </c>
      <c r="KKO17" s="368" t="s">
        <v>529</v>
      </c>
      <c r="KKP17" s="368" t="s">
        <v>529</v>
      </c>
      <c r="KKQ17" s="368" t="s">
        <v>529</v>
      </c>
      <c r="KKR17" s="368" t="s">
        <v>529</v>
      </c>
      <c r="KKS17" s="368" t="s">
        <v>529</v>
      </c>
      <c r="KKT17" s="368" t="s">
        <v>529</v>
      </c>
      <c r="KKU17" s="368" t="s">
        <v>529</v>
      </c>
      <c r="KKV17" s="368" t="s">
        <v>529</v>
      </c>
      <c r="KKW17" s="368" t="s">
        <v>529</v>
      </c>
      <c r="KKX17" s="368" t="s">
        <v>529</v>
      </c>
      <c r="KKY17" s="368" t="s">
        <v>529</v>
      </c>
      <c r="KKZ17" s="368" t="s">
        <v>529</v>
      </c>
      <c r="KLA17" s="368" t="s">
        <v>529</v>
      </c>
      <c r="KLB17" s="368" t="s">
        <v>529</v>
      </c>
      <c r="KLC17" s="368" t="s">
        <v>529</v>
      </c>
      <c r="KLD17" s="368" t="s">
        <v>529</v>
      </c>
      <c r="KLE17" s="368" t="s">
        <v>529</v>
      </c>
      <c r="KLF17" s="368" t="s">
        <v>529</v>
      </c>
      <c r="KLG17" s="368" t="s">
        <v>529</v>
      </c>
      <c r="KLH17" s="368" t="s">
        <v>529</v>
      </c>
      <c r="KLI17" s="368" t="s">
        <v>529</v>
      </c>
      <c r="KLJ17" s="368" t="s">
        <v>529</v>
      </c>
      <c r="KLK17" s="368" t="s">
        <v>529</v>
      </c>
      <c r="KLL17" s="368" t="s">
        <v>529</v>
      </c>
      <c r="KLM17" s="368" t="s">
        <v>529</v>
      </c>
      <c r="KLN17" s="368" t="s">
        <v>529</v>
      </c>
      <c r="KLO17" s="368" t="s">
        <v>529</v>
      </c>
      <c r="KLP17" s="368" t="s">
        <v>529</v>
      </c>
      <c r="KLQ17" s="368" t="s">
        <v>529</v>
      </c>
      <c r="KLR17" s="368" t="s">
        <v>529</v>
      </c>
      <c r="KLS17" s="368" t="s">
        <v>529</v>
      </c>
      <c r="KLT17" s="368" t="s">
        <v>529</v>
      </c>
      <c r="KLU17" s="368" t="s">
        <v>529</v>
      </c>
      <c r="KLV17" s="368" t="s">
        <v>529</v>
      </c>
      <c r="KLW17" s="368" t="s">
        <v>529</v>
      </c>
      <c r="KLX17" s="368" t="s">
        <v>529</v>
      </c>
      <c r="KLY17" s="368" t="s">
        <v>529</v>
      </c>
      <c r="KLZ17" s="368" t="s">
        <v>529</v>
      </c>
      <c r="KMA17" s="368" t="s">
        <v>529</v>
      </c>
      <c r="KMB17" s="368" t="s">
        <v>529</v>
      </c>
      <c r="KMC17" s="368" t="s">
        <v>529</v>
      </c>
      <c r="KMD17" s="368" t="s">
        <v>529</v>
      </c>
      <c r="KME17" s="368" t="s">
        <v>529</v>
      </c>
      <c r="KMF17" s="368" t="s">
        <v>529</v>
      </c>
      <c r="KMG17" s="368" t="s">
        <v>529</v>
      </c>
      <c r="KMH17" s="368" t="s">
        <v>529</v>
      </c>
      <c r="KMI17" s="368" t="s">
        <v>529</v>
      </c>
      <c r="KMJ17" s="368" t="s">
        <v>529</v>
      </c>
      <c r="KMK17" s="368" t="s">
        <v>529</v>
      </c>
      <c r="KML17" s="368" t="s">
        <v>529</v>
      </c>
      <c r="KMM17" s="368" t="s">
        <v>529</v>
      </c>
      <c r="KMN17" s="368" t="s">
        <v>529</v>
      </c>
      <c r="KMO17" s="368" t="s">
        <v>529</v>
      </c>
      <c r="KMP17" s="368" t="s">
        <v>529</v>
      </c>
      <c r="KMQ17" s="368" t="s">
        <v>529</v>
      </c>
      <c r="KMR17" s="368" t="s">
        <v>529</v>
      </c>
      <c r="KMS17" s="368" t="s">
        <v>529</v>
      </c>
      <c r="KMT17" s="368" t="s">
        <v>529</v>
      </c>
      <c r="KMU17" s="368" t="s">
        <v>529</v>
      </c>
      <c r="KMV17" s="368" t="s">
        <v>529</v>
      </c>
      <c r="KMW17" s="368" t="s">
        <v>529</v>
      </c>
      <c r="KMX17" s="368" t="s">
        <v>529</v>
      </c>
      <c r="KMY17" s="368" t="s">
        <v>529</v>
      </c>
      <c r="KMZ17" s="368" t="s">
        <v>529</v>
      </c>
      <c r="KNA17" s="368" t="s">
        <v>529</v>
      </c>
      <c r="KNB17" s="368" t="s">
        <v>529</v>
      </c>
      <c r="KNC17" s="368" t="s">
        <v>529</v>
      </c>
      <c r="KND17" s="368" t="s">
        <v>529</v>
      </c>
      <c r="KNE17" s="368" t="s">
        <v>529</v>
      </c>
      <c r="KNF17" s="368" t="s">
        <v>529</v>
      </c>
      <c r="KNG17" s="368" t="s">
        <v>529</v>
      </c>
      <c r="KNH17" s="368" t="s">
        <v>529</v>
      </c>
      <c r="KNI17" s="368" t="s">
        <v>529</v>
      </c>
      <c r="KNJ17" s="368" t="s">
        <v>529</v>
      </c>
      <c r="KNK17" s="368" t="s">
        <v>529</v>
      </c>
      <c r="KNL17" s="368" t="s">
        <v>529</v>
      </c>
      <c r="KNM17" s="368" t="s">
        <v>529</v>
      </c>
      <c r="KNN17" s="368" t="s">
        <v>529</v>
      </c>
      <c r="KNO17" s="368" t="s">
        <v>529</v>
      </c>
      <c r="KNP17" s="368" t="s">
        <v>529</v>
      </c>
      <c r="KNQ17" s="368" t="s">
        <v>529</v>
      </c>
      <c r="KNR17" s="368" t="s">
        <v>529</v>
      </c>
      <c r="KNS17" s="368" t="s">
        <v>529</v>
      </c>
      <c r="KNT17" s="368" t="s">
        <v>529</v>
      </c>
      <c r="KNU17" s="368" t="s">
        <v>529</v>
      </c>
      <c r="KNV17" s="368" t="s">
        <v>529</v>
      </c>
      <c r="KNW17" s="368" t="s">
        <v>529</v>
      </c>
      <c r="KNX17" s="368" t="s">
        <v>529</v>
      </c>
      <c r="KNY17" s="368" t="s">
        <v>529</v>
      </c>
      <c r="KNZ17" s="368" t="s">
        <v>529</v>
      </c>
      <c r="KOA17" s="368" t="s">
        <v>529</v>
      </c>
      <c r="KOB17" s="368" t="s">
        <v>529</v>
      </c>
      <c r="KOC17" s="368" t="s">
        <v>529</v>
      </c>
      <c r="KOD17" s="368" t="s">
        <v>529</v>
      </c>
      <c r="KOE17" s="368" t="s">
        <v>529</v>
      </c>
      <c r="KOF17" s="368" t="s">
        <v>529</v>
      </c>
      <c r="KOG17" s="368" t="s">
        <v>529</v>
      </c>
      <c r="KOH17" s="368" t="s">
        <v>529</v>
      </c>
      <c r="KOI17" s="368" t="s">
        <v>529</v>
      </c>
      <c r="KOJ17" s="368" t="s">
        <v>529</v>
      </c>
      <c r="KOK17" s="368" t="s">
        <v>529</v>
      </c>
      <c r="KOL17" s="368" t="s">
        <v>529</v>
      </c>
      <c r="KOM17" s="368" t="s">
        <v>529</v>
      </c>
      <c r="KON17" s="368" t="s">
        <v>529</v>
      </c>
      <c r="KOO17" s="368" t="s">
        <v>529</v>
      </c>
      <c r="KOP17" s="368" t="s">
        <v>529</v>
      </c>
      <c r="KOQ17" s="368" t="s">
        <v>529</v>
      </c>
      <c r="KOR17" s="368" t="s">
        <v>529</v>
      </c>
      <c r="KOS17" s="368" t="s">
        <v>529</v>
      </c>
      <c r="KOT17" s="368" t="s">
        <v>529</v>
      </c>
      <c r="KOU17" s="368" t="s">
        <v>529</v>
      </c>
      <c r="KOV17" s="368" t="s">
        <v>529</v>
      </c>
      <c r="KOW17" s="368" t="s">
        <v>529</v>
      </c>
      <c r="KOX17" s="368" t="s">
        <v>529</v>
      </c>
      <c r="KOY17" s="368" t="s">
        <v>529</v>
      </c>
      <c r="KOZ17" s="368" t="s">
        <v>529</v>
      </c>
      <c r="KPA17" s="368" t="s">
        <v>529</v>
      </c>
      <c r="KPB17" s="368" t="s">
        <v>529</v>
      </c>
      <c r="KPC17" s="368" t="s">
        <v>529</v>
      </c>
      <c r="KPD17" s="368" t="s">
        <v>529</v>
      </c>
      <c r="KPE17" s="368" t="s">
        <v>529</v>
      </c>
      <c r="KPF17" s="368" t="s">
        <v>529</v>
      </c>
      <c r="KPG17" s="368" t="s">
        <v>529</v>
      </c>
      <c r="KPH17" s="368" t="s">
        <v>529</v>
      </c>
      <c r="KPI17" s="368" t="s">
        <v>529</v>
      </c>
      <c r="KPJ17" s="368" t="s">
        <v>529</v>
      </c>
      <c r="KPK17" s="368" t="s">
        <v>529</v>
      </c>
      <c r="KPL17" s="368" t="s">
        <v>529</v>
      </c>
      <c r="KPM17" s="368" t="s">
        <v>529</v>
      </c>
      <c r="KPN17" s="368" t="s">
        <v>529</v>
      </c>
      <c r="KPO17" s="368" t="s">
        <v>529</v>
      </c>
      <c r="KPP17" s="368" t="s">
        <v>529</v>
      </c>
      <c r="KPQ17" s="368" t="s">
        <v>529</v>
      </c>
      <c r="KPR17" s="368" t="s">
        <v>529</v>
      </c>
      <c r="KPS17" s="368" t="s">
        <v>529</v>
      </c>
      <c r="KPT17" s="368" t="s">
        <v>529</v>
      </c>
      <c r="KPU17" s="368" t="s">
        <v>529</v>
      </c>
      <c r="KPV17" s="368" t="s">
        <v>529</v>
      </c>
      <c r="KPW17" s="368" t="s">
        <v>529</v>
      </c>
      <c r="KPX17" s="368" t="s">
        <v>529</v>
      </c>
      <c r="KPY17" s="368" t="s">
        <v>529</v>
      </c>
      <c r="KPZ17" s="368" t="s">
        <v>529</v>
      </c>
      <c r="KQA17" s="368" t="s">
        <v>529</v>
      </c>
      <c r="KQB17" s="368" t="s">
        <v>529</v>
      </c>
      <c r="KQC17" s="368" t="s">
        <v>529</v>
      </c>
      <c r="KQD17" s="368" t="s">
        <v>529</v>
      </c>
      <c r="KQE17" s="368" t="s">
        <v>529</v>
      </c>
      <c r="KQF17" s="368" t="s">
        <v>529</v>
      </c>
      <c r="KQG17" s="368" t="s">
        <v>529</v>
      </c>
      <c r="KQH17" s="368" t="s">
        <v>529</v>
      </c>
      <c r="KQI17" s="368" t="s">
        <v>529</v>
      </c>
      <c r="KQJ17" s="368" t="s">
        <v>529</v>
      </c>
      <c r="KQK17" s="368" t="s">
        <v>529</v>
      </c>
      <c r="KQL17" s="368" t="s">
        <v>529</v>
      </c>
      <c r="KQM17" s="368" t="s">
        <v>529</v>
      </c>
      <c r="KQN17" s="368" t="s">
        <v>529</v>
      </c>
      <c r="KQO17" s="368" t="s">
        <v>529</v>
      </c>
      <c r="KQP17" s="368" t="s">
        <v>529</v>
      </c>
      <c r="KQQ17" s="368" t="s">
        <v>529</v>
      </c>
      <c r="KQR17" s="368" t="s">
        <v>529</v>
      </c>
      <c r="KQS17" s="368" t="s">
        <v>529</v>
      </c>
      <c r="KQT17" s="368" t="s">
        <v>529</v>
      </c>
      <c r="KQU17" s="368" t="s">
        <v>529</v>
      </c>
      <c r="KQV17" s="368" t="s">
        <v>529</v>
      </c>
      <c r="KQW17" s="368" t="s">
        <v>529</v>
      </c>
      <c r="KQX17" s="368" t="s">
        <v>529</v>
      </c>
      <c r="KQY17" s="368" t="s">
        <v>529</v>
      </c>
      <c r="KQZ17" s="368" t="s">
        <v>529</v>
      </c>
      <c r="KRA17" s="368" t="s">
        <v>529</v>
      </c>
      <c r="KRB17" s="368" t="s">
        <v>529</v>
      </c>
      <c r="KRC17" s="368" t="s">
        <v>529</v>
      </c>
      <c r="KRD17" s="368" t="s">
        <v>529</v>
      </c>
      <c r="KRE17" s="368" t="s">
        <v>529</v>
      </c>
      <c r="KRF17" s="368" t="s">
        <v>529</v>
      </c>
      <c r="KRG17" s="368" t="s">
        <v>529</v>
      </c>
      <c r="KRH17" s="368" t="s">
        <v>529</v>
      </c>
      <c r="KRI17" s="368" t="s">
        <v>529</v>
      </c>
      <c r="KRJ17" s="368" t="s">
        <v>529</v>
      </c>
      <c r="KRK17" s="368" t="s">
        <v>529</v>
      </c>
      <c r="KRL17" s="368" t="s">
        <v>529</v>
      </c>
      <c r="KRM17" s="368" t="s">
        <v>529</v>
      </c>
      <c r="KRN17" s="368" t="s">
        <v>529</v>
      </c>
      <c r="KRO17" s="368" t="s">
        <v>529</v>
      </c>
      <c r="KRP17" s="368" t="s">
        <v>529</v>
      </c>
      <c r="KRQ17" s="368" t="s">
        <v>529</v>
      </c>
      <c r="KRR17" s="368" t="s">
        <v>529</v>
      </c>
      <c r="KRS17" s="368" t="s">
        <v>529</v>
      </c>
      <c r="KRT17" s="368" t="s">
        <v>529</v>
      </c>
      <c r="KRU17" s="368" t="s">
        <v>529</v>
      </c>
      <c r="KRV17" s="368" t="s">
        <v>529</v>
      </c>
      <c r="KRW17" s="368" t="s">
        <v>529</v>
      </c>
      <c r="KRX17" s="368" t="s">
        <v>529</v>
      </c>
      <c r="KRY17" s="368" t="s">
        <v>529</v>
      </c>
      <c r="KRZ17" s="368" t="s">
        <v>529</v>
      </c>
      <c r="KSA17" s="368" t="s">
        <v>529</v>
      </c>
      <c r="KSB17" s="368" t="s">
        <v>529</v>
      </c>
      <c r="KSC17" s="368" t="s">
        <v>529</v>
      </c>
      <c r="KSD17" s="368" t="s">
        <v>529</v>
      </c>
      <c r="KSE17" s="368" t="s">
        <v>529</v>
      </c>
      <c r="KSF17" s="368" t="s">
        <v>529</v>
      </c>
      <c r="KSG17" s="368" t="s">
        <v>529</v>
      </c>
      <c r="KSH17" s="368" t="s">
        <v>529</v>
      </c>
      <c r="KSI17" s="368" t="s">
        <v>529</v>
      </c>
      <c r="KSJ17" s="368" t="s">
        <v>529</v>
      </c>
      <c r="KSK17" s="368" t="s">
        <v>529</v>
      </c>
      <c r="KSL17" s="368" t="s">
        <v>529</v>
      </c>
      <c r="KSM17" s="368" t="s">
        <v>529</v>
      </c>
      <c r="KSN17" s="368" t="s">
        <v>529</v>
      </c>
      <c r="KSO17" s="368" t="s">
        <v>529</v>
      </c>
      <c r="KSP17" s="368" t="s">
        <v>529</v>
      </c>
      <c r="KSQ17" s="368" t="s">
        <v>529</v>
      </c>
      <c r="KSR17" s="368" t="s">
        <v>529</v>
      </c>
      <c r="KSS17" s="368" t="s">
        <v>529</v>
      </c>
      <c r="KST17" s="368" t="s">
        <v>529</v>
      </c>
      <c r="KSU17" s="368" t="s">
        <v>529</v>
      </c>
      <c r="KSV17" s="368" t="s">
        <v>529</v>
      </c>
      <c r="KSW17" s="368" t="s">
        <v>529</v>
      </c>
      <c r="KSX17" s="368" t="s">
        <v>529</v>
      </c>
      <c r="KSY17" s="368" t="s">
        <v>529</v>
      </c>
      <c r="KSZ17" s="368" t="s">
        <v>529</v>
      </c>
      <c r="KTA17" s="368" t="s">
        <v>529</v>
      </c>
      <c r="KTB17" s="368" t="s">
        <v>529</v>
      </c>
      <c r="KTC17" s="368" t="s">
        <v>529</v>
      </c>
      <c r="KTD17" s="368" t="s">
        <v>529</v>
      </c>
      <c r="KTE17" s="368" t="s">
        <v>529</v>
      </c>
      <c r="KTF17" s="368" t="s">
        <v>529</v>
      </c>
      <c r="KTG17" s="368" t="s">
        <v>529</v>
      </c>
      <c r="KTH17" s="368" t="s">
        <v>529</v>
      </c>
      <c r="KTI17" s="368" t="s">
        <v>529</v>
      </c>
      <c r="KTJ17" s="368" t="s">
        <v>529</v>
      </c>
      <c r="KTK17" s="368" t="s">
        <v>529</v>
      </c>
      <c r="KTL17" s="368" t="s">
        <v>529</v>
      </c>
      <c r="KTM17" s="368" t="s">
        <v>529</v>
      </c>
      <c r="KTN17" s="368" t="s">
        <v>529</v>
      </c>
      <c r="KTO17" s="368" t="s">
        <v>529</v>
      </c>
      <c r="KTP17" s="368" t="s">
        <v>529</v>
      </c>
      <c r="KTQ17" s="368" t="s">
        <v>529</v>
      </c>
      <c r="KTR17" s="368" t="s">
        <v>529</v>
      </c>
      <c r="KTS17" s="368" t="s">
        <v>529</v>
      </c>
      <c r="KTT17" s="368" t="s">
        <v>529</v>
      </c>
      <c r="KTU17" s="368" t="s">
        <v>529</v>
      </c>
      <c r="KTV17" s="368" t="s">
        <v>529</v>
      </c>
      <c r="KTW17" s="368" t="s">
        <v>529</v>
      </c>
      <c r="KTX17" s="368" t="s">
        <v>529</v>
      </c>
      <c r="KTY17" s="368" t="s">
        <v>529</v>
      </c>
      <c r="KTZ17" s="368" t="s">
        <v>529</v>
      </c>
      <c r="KUA17" s="368" t="s">
        <v>529</v>
      </c>
      <c r="KUB17" s="368" t="s">
        <v>529</v>
      </c>
      <c r="KUC17" s="368" t="s">
        <v>529</v>
      </c>
      <c r="KUD17" s="368" t="s">
        <v>529</v>
      </c>
      <c r="KUE17" s="368" t="s">
        <v>529</v>
      </c>
      <c r="KUF17" s="368" t="s">
        <v>529</v>
      </c>
      <c r="KUG17" s="368" t="s">
        <v>529</v>
      </c>
      <c r="KUH17" s="368" t="s">
        <v>529</v>
      </c>
      <c r="KUI17" s="368" t="s">
        <v>529</v>
      </c>
      <c r="KUJ17" s="368" t="s">
        <v>529</v>
      </c>
      <c r="KUK17" s="368" t="s">
        <v>529</v>
      </c>
      <c r="KUL17" s="368" t="s">
        <v>529</v>
      </c>
      <c r="KUM17" s="368" t="s">
        <v>529</v>
      </c>
      <c r="KUN17" s="368" t="s">
        <v>529</v>
      </c>
      <c r="KUO17" s="368" t="s">
        <v>529</v>
      </c>
      <c r="KUP17" s="368" t="s">
        <v>529</v>
      </c>
      <c r="KUQ17" s="368" t="s">
        <v>529</v>
      </c>
      <c r="KUR17" s="368" t="s">
        <v>529</v>
      </c>
      <c r="KUS17" s="368" t="s">
        <v>529</v>
      </c>
      <c r="KUT17" s="368" t="s">
        <v>529</v>
      </c>
      <c r="KUU17" s="368" t="s">
        <v>529</v>
      </c>
      <c r="KUV17" s="368" t="s">
        <v>529</v>
      </c>
      <c r="KUW17" s="368" t="s">
        <v>529</v>
      </c>
      <c r="KUX17" s="368" t="s">
        <v>529</v>
      </c>
      <c r="KUY17" s="368" t="s">
        <v>529</v>
      </c>
      <c r="KUZ17" s="368" t="s">
        <v>529</v>
      </c>
      <c r="KVA17" s="368" t="s">
        <v>529</v>
      </c>
      <c r="KVB17" s="368" t="s">
        <v>529</v>
      </c>
      <c r="KVC17" s="368" t="s">
        <v>529</v>
      </c>
      <c r="KVD17" s="368" t="s">
        <v>529</v>
      </c>
      <c r="KVE17" s="368" t="s">
        <v>529</v>
      </c>
      <c r="KVF17" s="368" t="s">
        <v>529</v>
      </c>
      <c r="KVG17" s="368" t="s">
        <v>529</v>
      </c>
      <c r="KVH17" s="368" t="s">
        <v>529</v>
      </c>
      <c r="KVI17" s="368" t="s">
        <v>529</v>
      </c>
      <c r="KVJ17" s="368" t="s">
        <v>529</v>
      </c>
      <c r="KVK17" s="368" t="s">
        <v>529</v>
      </c>
      <c r="KVL17" s="368" t="s">
        <v>529</v>
      </c>
      <c r="KVM17" s="368" t="s">
        <v>529</v>
      </c>
      <c r="KVN17" s="368" t="s">
        <v>529</v>
      </c>
      <c r="KVO17" s="368" t="s">
        <v>529</v>
      </c>
      <c r="KVP17" s="368" t="s">
        <v>529</v>
      </c>
      <c r="KVQ17" s="368" t="s">
        <v>529</v>
      </c>
      <c r="KVR17" s="368" t="s">
        <v>529</v>
      </c>
      <c r="KVS17" s="368" t="s">
        <v>529</v>
      </c>
      <c r="KVT17" s="368" t="s">
        <v>529</v>
      </c>
      <c r="KVU17" s="368" t="s">
        <v>529</v>
      </c>
      <c r="KVV17" s="368" t="s">
        <v>529</v>
      </c>
      <c r="KVW17" s="368" t="s">
        <v>529</v>
      </c>
      <c r="KVX17" s="368" t="s">
        <v>529</v>
      </c>
      <c r="KVY17" s="368" t="s">
        <v>529</v>
      </c>
      <c r="KVZ17" s="368" t="s">
        <v>529</v>
      </c>
      <c r="KWA17" s="368" t="s">
        <v>529</v>
      </c>
      <c r="KWB17" s="368" t="s">
        <v>529</v>
      </c>
      <c r="KWC17" s="368" t="s">
        <v>529</v>
      </c>
      <c r="KWD17" s="368" t="s">
        <v>529</v>
      </c>
      <c r="KWE17" s="368" t="s">
        <v>529</v>
      </c>
      <c r="KWF17" s="368" t="s">
        <v>529</v>
      </c>
      <c r="KWG17" s="368" t="s">
        <v>529</v>
      </c>
      <c r="KWH17" s="368" t="s">
        <v>529</v>
      </c>
      <c r="KWI17" s="368" t="s">
        <v>529</v>
      </c>
      <c r="KWJ17" s="368" t="s">
        <v>529</v>
      </c>
      <c r="KWK17" s="368" t="s">
        <v>529</v>
      </c>
      <c r="KWL17" s="368" t="s">
        <v>529</v>
      </c>
      <c r="KWM17" s="368" t="s">
        <v>529</v>
      </c>
      <c r="KWN17" s="368" t="s">
        <v>529</v>
      </c>
      <c r="KWO17" s="368" t="s">
        <v>529</v>
      </c>
      <c r="KWP17" s="368" t="s">
        <v>529</v>
      </c>
      <c r="KWQ17" s="368" t="s">
        <v>529</v>
      </c>
      <c r="KWR17" s="368" t="s">
        <v>529</v>
      </c>
      <c r="KWS17" s="368" t="s">
        <v>529</v>
      </c>
      <c r="KWT17" s="368" t="s">
        <v>529</v>
      </c>
      <c r="KWU17" s="368" t="s">
        <v>529</v>
      </c>
      <c r="KWV17" s="368" t="s">
        <v>529</v>
      </c>
      <c r="KWW17" s="368" t="s">
        <v>529</v>
      </c>
      <c r="KWX17" s="368" t="s">
        <v>529</v>
      </c>
      <c r="KWY17" s="368" t="s">
        <v>529</v>
      </c>
      <c r="KWZ17" s="368" t="s">
        <v>529</v>
      </c>
      <c r="KXA17" s="368" t="s">
        <v>529</v>
      </c>
      <c r="KXB17" s="368" t="s">
        <v>529</v>
      </c>
      <c r="KXC17" s="368" t="s">
        <v>529</v>
      </c>
      <c r="KXD17" s="368" t="s">
        <v>529</v>
      </c>
      <c r="KXE17" s="368" t="s">
        <v>529</v>
      </c>
      <c r="KXF17" s="368" t="s">
        <v>529</v>
      </c>
      <c r="KXG17" s="368" t="s">
        <v>529</v>
      </c>
      <c r="KXH17" s="368" t="s">
        <v>529</v>
      </c>
      <c r="KXI17" s="368" t="s">
        <v>529</v>
      </c>
      <c r="KXJ17" s="368" t="s">
        <v>529</v>
      </c>
      <c r="KXK17" s="368" t="s">
        <v>529</v>
      </c>
      <c r="KXL17" s="368" t="s">
        <v>529</v>
      </c>
      <c r="KXM17" s="368" t="s">
        <v>529</v>
      </c>
      <c r="KXN17" s="368" t="s">
        <v>529</v>
      </c>
      <c r="KXO17" s="368" t="s">
        <v>529</v>
      </c>
      <c r="KXP17" s="368" t="s">
        <v>529</v>
      </c>
      <c r="KXQ17" s="368" t="s">
        <v>529</v>
      </c>
      <c r="KXR17" s="368" t="s">
        <v>529</v>
      </c>
      <c r="KXS17" s="368" t="s">
        <v>529</v>
      </c>
      <c r="KXT17" s="368" t="s">
        <v>529</v>
      </c>
      <c r="KXU17" s="368" t="s">
        <v>529</v>
      </c>
      <c r="KXV17" s="368" t="s">
        <v>529</v>
      </c>
      <c r="KXW17" s="368" t="s">
        <v>529</v>
      </c>
      <c r="KXX17" s="368" t="s">
        <v>529</v>
      </c>
      <c r="KXY17" s="368" t="s">
        <v>529</v>
      </c>
      <c r="KXZ17" s="368" t="s">
        <v>529</v>
      </c>
      <c r="KYA17" s="368" t="s">
        <v>529</v>
      </c>
      <c r="KYB17" s="368" t="s">
        <v>529</v>
      </c>
      <c r="KYC17" s="368" t="s">
        <v>529</v>
      </c>
      <c r="KYD17" s="368" t="s">
        <v>529</v>
      </c>
      <c r="KYE17" s="368" t="s">
        <v>529</v>
      </c>
      <c r="KYF17" s="368" t="s">
        <v>529</v>
      </c>
      <c r="KYG17" s="368" t="s">
        <v>529</v>
      </c>
      <c r="KYH17" s="368" t="s">
        <v>529</v>
      </c>
      <c r="KYI17" s="368" t="s">
        <v>529</v>
      </c>
      <c r="KYJ17" s="368" t="s">
        <v>529</v>
      </c>
      <c r="KYK17" s="368" t="s">
        <v>529</v>
      </c>
      <c r="KYL17" s="368" t="s">
        <v>529</v>
      </c>
      <c r="KYM17" s="368" t="s">
        <v>529</v>
      </c>
      <c r="KYN17" s="368" t="s">
        <v>529</v>
      </c>
      <c r="KYO17" s="368" t="s">
        <v>529</v>
      </c>
      <c r="KYP17" s="368" t="s">
        <v>529</v>
      </c>
      <c r="KYQ17" s="368" t="s">
        <v>529</v>
      </c>
      <c r="KYR17" s="368" t="s">
        <v>529</v>
      </c>
      <c r="KYS17" s="368" t="s">
        <v>529</v>
      </c>
      <c r="KYT17" s="368" t="s">
        <v>529</v>
      </c>
      <c r="KYU17" s="368" t="s">
        <v>529</v>
      </c>
      <c r="KYV17" s="368" t="s">
        <v>529</v>
      </c>
      <c r="KYW17" s="368" t="s">
        <v>529</v>
      </c>
      <c r="KYX17" s="368" t="s">
        <v>529</v>
      </c>
      <c r="KYY17" s="368" t="s">
        <v>529</v>
      </c>
      <c r="KYZ17" s="368" t="s">
        <v>529</v>
      </c>
      <c r="KZA17" s="368" t="s">
        <v>529</v>
      </c>
      <c r="KZB17" s="368" t="s">
        <v>529</v>
      </c>
      <c r="KZC17" s="368" t="s">
        <v>529</v>
      </c>
      <c r="KZD17" s="368" t="s">
        <v>529</v>
      </c>
      <c r="KZE17" s="368" t="s">
        <v>529</v>
      </c>
      <c r="KZF17" s="368" t="s">
        <v>529</v>
      </c>
      <c r="KZG17" s="368" t="s">
        <v>529</v>
      </c>
      <c r="KZH17" s="368" t="s">
        <v>529</v>
      </c>
      <c r="KZI17" s="368" t="s">
        <v>529</v>
      </c>
      <c r="KZJ17" s="368" t="s">
        <v>529</v>
      </c>
      <c r="KZK17" s="368" t="s">
        <v>529</v>
      </c>
      <c r="KZL17" s="368" t="s">
        <v>529</v>
      </c>
      <c r="KZM17" s="368" t="s">
        <v>529</v>
      </c>
      <c r="KZN17" s="368" t="s">
        <v>529</v>
      </c>
      <c r="KZO17" s="368" t="s">
        <v>529</v>
      </c>
      <c r="KZP17" s="368" t="s">
        <v>529</v>
      </c>
      <c r="KZQ17" s="368" t="s">
        <v>529</v>
      </c>
      <c r="KZR17" s="368" t="s">
        <v>529</v>
      </c>
      <c r="KZS17" s="368" t="s">
        <v>529</v>
      </c>
      <c r="KZT17" s="368" t="s">
        <v>529</v>
      </c>
      <c r="KZU17" s="368" t="s">
        <v>529</v>
      </c>
      <c r="KZV17" s="368" t="s">
        <v>529</v>
      </c>
      <c r="KZW17" s="368" t="s">
        <v>529</v>
      </c>
      <c r="KZX17" s="368" t="s">
        <v>529</v>
      </c>
      <c r="KZY17" s="368" t="s">
        <v>529</v>
      </c>
      <c r="KZZ17" s="368" t="s">
        <v>529</v>
      </c>
      <c r="LAA17" s="368" t="s">
        <v>529</v>
      </c>
      <c r="LAB17" s="368" t="s">
        <v>529</v>
      </c>
      <c r="LAC17" s="368" t="s">
        <v>529</v>
      </c>
      <c r="LAD17" s="368" t="s">
        <v>529</v>
      </c>
      <c r="LAE17" s="368" t="s">
        <v>529</v>
      </c>
      <c r="LAF17" s="368" t="s">
        <v>529</v>
      </c>
      <c r="LAG17" s="368" t="s">
        <v>529</v>
      </c>
      <c r="LAH17" s="368" t="s">
        <v>529</v>
      </c>
      <c r="LAI17" s="368" t="s">
        <v>529</v>
      </c>
      <c r="LAJ17" s="368" t="s">
        <v>529</v>
      </c>
      <c r="LAK17" s="368" t="s">
        <v>529</v>
      </c>
      <c r="LAL17" s="368" t="s">
        <v>529</v>
      </c>
      <c r="LAM17" s="368" t="s">
        <v>529</v>
      </c>
      <c r="LAN17" s="368" t="s">
        <v>529</v>
      </c>
      <c r="LAO17" s="368" t="s">
        <v>529</v>
      </c>
      <c r="LAP17" s="368" t="s">
        <v>529</v>
      </c>
      <c r="LAQ17" s="368" t="s">
        <v>529</v>
      </c>
      <c r="LAR17" s="368" t="s">
        <v>529</v>
      </c>
      <c r="LAS17" s="368" t="s">
        <v>529</v>
      </c>
      <c r="LAT17" s="368" t="s">
        <v>529</v>
      </c>
      <c r="LAU17" s="368" t="s">
        <v>529</v>
      </c>
      <c r="LAV17" s="368" t="s">
        <v>529</v>
      </c>
      <c r="LAW17" s="368" t="s">
        <v>529</v>
      </c>
      <c r="LAX17" s="368" t="s">
        <v>529</v>
      </c>
      <c r="LAY17" s="368" t="s">
        <v>529</v>
      </c>
      <c r="LAZ17" s="368" t="s">
        <v>529</v>
      </c>
      <c r="LBA17" s="368" t="s">
        <v>529</v>
      </c>
      <c r="LBB17" s="368" t="s">
        <v>529</v>
      </c>
      <c r="LBC17" s="368" t="s">
        <v>529</v>
      </c>
      <c r="LBD17" s="368" t="s">
        <v>529</v>
      </c>
      <c r="LBE17" s="368" t="s">
        <v>529</v>
      </c>
      <c r="LBF17" s="368" t="s">
        <v>529</v>
      </c>
      <c r="LBG17" s="368" t="s">
        <v>529</v>
      </c>
      <c r="LBH17" s="368" t="s">
        <v>529</v>
      </c>
      <c r="LBI17" s="368" t="s">
        <v>529</v>
      </c>
      <c r="LBJ17" s="368" t="s">
        <v>529</v>
      </c>
      <c r="LBK17" s="368" t="s">
        <v>529</v>
      </c>
      <c r="LBL17" s="368" t="s">
        <v>529</v>
      </c>
      <c r="LBM17" s="368" t="s">
        <v>529</v>
      </c>
      <c r="LBN17" s="368" t="s">
        <v>529</v>
      </c>
      <c r="LBO17" s="368" t="s">
        <v>529</v>
      </c>
      <c r="LBP17" s="368" t="s">
        <v>529</v>
      </c>
      <c r="LBQ17" s="368" t="s">
        <v>529</v>
      </c>
      <c r="LBR17" s="368" t="s">
        <v>529</v>
      </c>
      <c r="LBS17" s="368" t="s">
        <v>529</v>
      </c>
      <c r="LBT17" s="368" t="s">
        <v>529</v>
      </c>
      <c r="LBU17" s="368" t="s">
        <v>529</v>
      </c>
      <c r="LBV17" s="368" t="s">
        <v>529</v>
      </c>
      <c r="LBW17" s="368" t="s">
        <v>529</v>
      </c>
      <c r="LBX17" s="368" t="s">
        <v>529</v>
      </c>
      <c r="LBY17" s="368" t="s">
        <v>529</v>
      </c>
      <c r="LBZ17" s="368" t="s">
        <v>529</v>
      </c>
      <c r="LCA17" s="368" t="s">
        <v>529</v>
      </c>
      <c r="LCB17" s="368" t="s">
        <v>529</v>
      </c>
      <c r="LCC17" s="368" t="s">
        <v>529</v>
      </c>
      <c r="LCD17" s="368" t="s">
        <v>529</v>
      </c>
      <c r="LCE17" s="368" t="s">
        <v>529</v>
      </c>
      <c r="LCF17" s="368" t="s">
        <v>529</v>
      </c>
      <c r="LCG17" s="368" t="s">
        <v>529</v>
      </c>
      <c r="LCH17" s="368" t="s">
        <v>529</v>
      </c>
      <c r="LCI17" s="368" t="s">
        <v>529</v>
      </c>
      <c r="LCJ17" s="368" t="s">
        <v>529</v>
      </c>
      <c r="LCK17" s="368" t="s">
        <v>529</v>
      </c>
      <c r="LCL17" s="368" t="s">
        <v>529</v>
      </c>
      <c r="LCM17" s="368" t="s">
        <v>529</v>
      </c>
      <c r="LCN17" s="368" t="s">
        <v>529</v>
      </c>
      <c r="LCO17" s="368" t="s">
        <v>529</v>
      </c>
      <c r="LCP17" s="368" t="s">
        <v>529</v>
      </c>
      <c r="LCQ17" s="368" t="s">
        <v>529</v>
      </c>
      <c r="LCR17" s="368" t="s">
        <v>529</v>
      </c>
      <c r="LCS17" s="368" t="s">
        <v>529</v>
      </c>
      <c r="LCT17" s="368" t="s">
        <v>529</v>
      </c>
      <c r="LCU17" s="368" t="s">
        <v>529</v>
      </c>
      <c r="LCV17" s="368" t="s">
        <v>529</v>
      </c>
      <c r="LCW17" s="368" t="s">
        <v>529</v>
      </c>
      <c r="LCX17" s="368" t="s">
        <v>529</v>
      </c>
      <c r="LCY17" s="368" t="s">
        <v>529</v>
      </c>
      <c r="LCZ17" s="368" t="s">
        <v>529</v>
      </c>
      <c r="LDA17" s="368" t="s">
        <v>529</v>
      </c>
      <c r="LDB17" s="368" t="s">
        <v>529</v>
      </c>
      <c r="LDC17" s="368" t="s">
        <v>529</v>
      </c>
      <c r="LDD17" s="368" t="s">
        <v>529</v>
      </c>
      <c r="LDE17" s="368" t="s">
        <v>529</v>
      </c>
      <c r="LDF17" s="368" t="s">
        <v>529</v>
      </c>
      <c r="LDG17" s="368" t="s">
        <v>529</v>
      </c>
      <c r="LDH17" s="368" t="s">
        <v>529</v>
      </c>
      <c r="LDI17" s="368" t="s">
        <v>529</v>
      </c>
      <c r="LDJ17" s="368" t="s">
        <v>529</v>
      </c>
      <c r="LDK17" s="368" t="s">
        <v>529</v>
      </c>
      <c r="LDL17" s="368" t="s">
        <v>529</v>
      </c>
      <c r="LDM17" s="368" t="s">
        <v>529</v>
      </c>
      <c r="LDN17" s="368" t="s">
        <v>529</v>
      </c>
      <c r="LDO17" s="368" t="s">
        <v>529</v>
      </c>
      <c r="LDP17" s="368" t="s">
        <v>529</v>
      </c>
      <c r="LDQ17" s="368" t="s">
        <v>529</v>
      </c>
      <c r="LDR17" s="368" t="s">
        <v>529</v>
      </c>
      <c r="LDS17" s="368" t="s">
        <v>529</v>
      </c>
      <c r="LDT17" s="368" t="s">
        <v>529</v>
      </c>
      <c r="LDU17" s="368" t="s">
        <v>529</v>
      </c>
      <c r="LDV17" s="368" t="s">
        <v>529</v>
      </c>
      <c r="LDW17" s="368" t="s">
        <v>529</v>
      </c>
      <c r="LDX17" s="368" t="s">
        <v>529</v>
      </c>
      <c r="LDY17" s="368" t="s">
        <v>529</v>
      </c>
      <c r="LDZ17" s="368" t="s">
        <v>529</v>
      </c>
      <c r="LEA17" s="368" t="s">
        <v>529</v>
      </c>
      <c r="LEB17" s="368" t="s">
        <v>529</v>
      </c>
      <c r="LEC17" s="368" t="s">
        <v>529</v>
      </c>
      <c r="LED17" s="368" t="s">
        <v>529</v>
      </c>
      <c r="LEE17" s="368" t="s">
        <v>529</v>
      </c>
      <c r="LEF17" s="368" t="s">
        <v>529</v>
      </c>
      <c r="LEG17" s="368" t="s">
        <v>529</v>
      </c>
      <c r="LEH17" s="368" t="s">
        <v>529</v>
      </c>
      <c r="LEI17" s="368" t="s">
        <v>529</v>
      </c>
      <c r="LEJ17" s="368" t="s">
        <v>529</v>
      </c>
      <c r="LEK17" s="368" t="s">
        <v>529</v>
      </c>
      <c r="LEL17" s="368" t="s">
        <v>529</v>
      </c>
      <c r="LEM17" s="368" t="s">
        <v>529</v>
      </c>
      <c r="LEN17" s="368" t="s">
        <v>529</v>
      </c>
      <c r="LEO17" s="368" t="s">
        <v>529</v>
      </c>
      <c r="LEP17" s="368" t="s">
        <v>529</v>
      </c>
      <c r="LEQ17" s="368" t="s">
        <v>529</v>
      </c>
      <c r="LER17" s="368" t="s">
        <v>529</v>
      </c>
      <c r="LES17" s="368" t="s">
        <v>529</v>
      </c>
      <c r="LET17" s="368" t="s">
        <v>529</v>
      </c>
      <c r="LEU17" s="368" t="s">
        <v>529</v>
      </c>
      <c r="LEV17" s="368" t="s">
        <v>529</v>
      </c>
      <c r="LEW17" s="368" t="s">
        <v>529</v>
      </c>
      <c r="LEX17" s="368" t="s">
        <v>529</v>
      </c>
      <c r="LEY17" s="368" t="s">
        <v>529</v>
      </c>
      <c r="LEZ17" s="368" t="s">
        <v>529</v>
      </c>
      <c r="LFA17" s="368" t="s">
        <v>529</v>
      </c>
      <c r="LFB17" s="368" t="s">
        <v>529</v>
      </c>
      <c r="LFC17" s="368" t="s">
        <v>529</v>
      </c>
      <c r="LFD17" s="368" t="s">
        <v>529</v>
      </c>
      <c r="LFE17" s="368" t="s">
        <v>529</v>
      </c>
      <c r="LFF17" s="368" t="s">
        <v>529</v>
      </c>
      <c r="LFG17" s="368" t="s">
        <v>529</v>
      </c>
      <c r="LFH17" s="368" t="s">
        <v>529</v>
      </c>
      <c r="LFI17" s="368" t="s">
        <v>529</v>
      </c>
      <c r="LFJ17" s="368" t="s">
        <v>529</v>
      </c>
      <c r="LFK17" s="368" t="s">
        <v>529</v>
      </c>
      <c r="LFL17" s="368" t="s">
        <v>529</v>
      </c>
      <c r="LFM17" s="368" t="s">
        <v>529</v>
      </c>
      <c r="LFN17" s="368" t="s">
        <v>529</v>
      </c>
      <c r="LFO17" s="368" t="s">
        <v>529</v>
      </c>
      <c r="LFP17" s="368" t="s">
        <v>529</v>
      </c>
      <c r="LFQ17" s="368" t="s">
        <v>529</v>
      </c>
      <c r="LFR17" s="368" t="s">
        <v>529</v>
      </c>
      <c r="LFS17" s="368" t="s">
        <v>529</v>
      </c>
      <c r="LFT17" s="368" t="s">
        <v>529</v>
      </c>
      <c r="LFU17" s="368" t="s">
        <v>529</v>
      </c>
      <c r="LFV17" s="368" t="s">
        <v>529</v>
      </c>
      <c r="LFW17" s="368" t="s">
        <v>529</v>
      </c>
      <c r="LFX17" s="368" t="s">
        <v>529</v>
      </c>
      <c r="LFY17" s="368" t="s">
        <v>529</v>
      </c>
      <c r="LFZ17" s="368" t="s">
        <v>529</v>
      </c>
      <c r="LGA17" s="368" t="s">
        <v>529</v>
      </c>
      <c r="LGB17" s="368" t="s">
        <v>529</v>
      </c>
      <c r="LGC17" s="368" t="s">
        <v>529</v>
      </c>
      <c r="LGD17" s="368" t="s">
        <v>529</v>
      </c>
      <c r="LGE17" s="368" t="s">
        <v>529</v>
      </c>
      <c r="LGF17" s="368" t="s">
        <v>529</v>
      </c>
      <c r="LGG17" s="368" t="s">
        <v>529</v>
      </c>
      <c r="LGH17" s="368" t="s">
        <v>529</v>
      </c>
      <c r="LGI17" s="368" t="s">
        <v>529</v>
      </c>
      <c r="LGJ17" s="368" t="s">
        <v>529</v>
      </c>
      <c r="LGK17" s="368" t="s">
        <v>529</v>
      </c>
      <c r="LGL17" s="368" t="s">
        <v>529</v>
      </c>
      <c r="LGM17" s="368" t="s">
        <v>529</v>
      </c>
      <c r="LGN17" s="368" t="s">
        <v>529</v>
      </c>
      <c r="LGO17" s="368" t="s">
        <v>529</v>
      </c>
      <c r="LGP17" s="368" t="s">
        <v>529</v>
      </c>
      <c r="LGQ17" s="368" t="s">
        <v>529</v>
      </c>
      <c r="LGR17" s="368" t="s">
        <v>529</v>
      </c>
      <c r="LGS17" s="368" t="s">
        <v>529</v>
      </c>
      <c r="LGT17" s="368" t="s">
        <v>529</v>
      </c>
      <c r="LGU17" s="368" t="s">
        <v>529</v>
      </c>
      <c r="LGV17" s="368" t="s">
        <v>529</v>
      </c>
      <c r="LGW17" s="368" t="s">
        <v>529</v>
      </c>
      <c r="LGX17" s="368" t="s">
        <v>529</v>
      </c>
      <c r="LGY17" s="368" t="s">
        <v>529</v>
      </c>
      <c r="LGZ17" s="368" t="s">
        <v>529</v>
      </c>
      <c r="LHA17" s="368" t="s">
        <v>529</v>
      </c>
      <c r="LHB17" s="368" t="s">
        <v>529</v>
      </c>
      <c r="LHC17" s="368" t="s">
        <v>529</v>
      </c>
      <c r="LHD17" s="368" t="s">
        <v>529</v>
      </c>
      <c r="LHE17" s="368" t="s">
        <v>529</v>
      </c>
      <c r="LHF17" s="368" t="s">
        <v>529</v>
      </c>
      <c r="LHG17" s="368" t="s">
        <v>529</v>
      </c>
      <c r="LHH17" s="368" t="s">
        <v>529</v>
      </c>
      <c r="LHI17" s="368" t="s">
        <v>529</v>
      </c>
      <c r="LHJ17" s="368" t="s">
        <v>529</v>
      </c>
      <c r="LHK17" s="368" t="s">
        <v>529</v>
      </c>
      <c r="LHL17" s="368" t="s">
        <v>529</v>
      </c>
      <c r="LHM17" s="368" t="s">
        <v>529</v>
      </c>
      <c r="LHN17" s="368" t="s">
        <v>529</v>
      </c>
      <c r="LHO17" s="368" t="s">
        <v>529</v>
      </c>
      <c r="LHP17" s="368" t="s">
        <v>529</v>
      </c>
      <c r="LHQ17" s="368" t="s">
        <v>529</v>
      </c>
      <c r="LHR17" s="368" t="s">
        <v>529</v>
      </c>
      <c r="LHS17" s="368" t="s">
        <v>529</v>
      </c>
      <c r="LHT17" s="368" t="s">
        <v>529</v>
      </c>
      <c r="LHU17" s="368" t="s">
        <v>529</v>
      </c>
      <c r="LHV17" s="368" t="s">
        <v>529</v>
      </c>
      <c r="LHW17" s="368" t="s">
        <v>529</v>
      </c>
      <c r="LHX17" s="368" t="s">
        <v>529</v>
      </c>
      <c r="LHY17" s="368" t="s">
        <v>529</v>
      </c>
      <c r="LHZ17" s="368" t="s">
        <v>529</v>
      </c>
      <c r="LIA17" s="368" t="s">
        <v>529</v>
      </c>
      <c r="LIB17" s="368" t="s">
        <v>529</v>
      </c>
      <c r="LIC17" s="368" t="s">
        <v>529</v>
      </c>
      <c r="LID17" s="368" t="s">
        <v>529</v>
      </c>
      <c r="LIE17" s="368" t="s">
        <v>529</v>
      </c>
      <c r="LIF17" s="368" t="s">
        <v>529</v>
      </c>
      <c r="LIG17" s="368" t="s">
        <v>529</v>
      </c>
      <c r="LIH17" s="368" t="s">
        <v>529</v>
      </c>
      <c r="LII17" s="368" t="s">
        <v>529</v>
      </c>
      <c r="LIJ17" s="368" t="s">
        <v>529</v>
      </c>
      <c r="LIK17" s="368" t="s">
        <v>529</v>
      </c>
      <c r="LIL17" s="368" t="s">
        <v>529</v>
      </c>
      <c r="LIM17" s="368" t="s">
        <v>529</v>
      </c>
      <c r="LIN17" s="368" t="s">
        <v>529</v>
      </c>
      <c r="LIO17" s="368" t="s">
        <v>529</v>
      </c>
      <c r="LIP17" s="368" t="s">
        <v>529</v>
      </c>
      <c r="LIQ17" s="368" t="s">
        <v>529</v>
      </c>
      <c r="LIR17" s="368" t="s">
        <v>529</v>
      </c>
      <c r="LIS17" s="368" t="s">
        <v>529</v>
      </c>
      <c r="LIT17" s="368" t="s">
        <v>529</v>
      </c>
      <c r="LIU17" s="368" t="s">
        <v>529</v>
      </c>
      <c r="LIV17" s="368" t="s">
        <v>529</v>
      </c>
      <c r="LIW17" s="368" t="s">
        <v>529</v>
      </c>
      <c r="LIX17" s="368" t="s">
        <v>529</v>
      </c>
      <c r="LIY17" s="368" t="s">
        <v>529</v>
      </c>
      <c r="LIZ17" s="368" t="s">
        <v>529</v>
      </c>
      <c r="LJA17" s="368" t="s">
        <v>529</v>
      </c>
      <c r="LJB17" s="368" t="s">
        <v>529</v>
      </c>
      <c r="LJC17" s="368" t="s">
        <v>529</v>
      </c>
      <c r="LJD17" s="368" t="s">
        <v>529</v>
      </c>
      <c r="LJE17" s="368" t="s">
        <v>529</v>
      </c>
      <c r="LJF17" s="368" t="s">
        <v>529</v>
      </c>
      <c r="LJG17" s="368" t="s">
        <v>529</v>
      </c>
      <c r="LJH17" s="368" t="s">
        <v>529</v>
      </c>
      <c r="LJI17" s="368" t="s">
        <v>529</v>
      </c>
      <c r="LJJ17" s="368" t="s">
        <v>529</v>
      </c>
      <c r="LJK17" s="368" t="s">
        <v>529</v>
      </c>
      <c r="LJL17" s="368" t="s">
        <v>529</v>
      </c>
      <c r="LJM17" s="368" t="s">
        <v>529</v>
      </c>
      <c r="LJN17" s="368" t="s">
        <v>529</v>
      </c>
      <c r="LJO17" s="368" t="s">
        <v>529</v>
      </c>
      <c r="LJP17" s="368" t="s">
        <v>529</v>
      </c>
      <c r="LJQ17" s="368" t="s">
        <v>529</v>
      </c>
      <c r="LJR17" s="368" t="s">
        <v>529</v>
      </c>
      <c r="LJS17" s="368" t="s">
        <v>529</v>
      </c>
      <c r="LJT17" s="368" t="s">
        <v>529</v>
      </c>
      <c r="LJU17" s="368" t="s">
        <v>529</v>
      </c>
      <c r="LJV17" s="368" t="s">
        <v>529</v>
      </c>
      <c r="LJW17" s="368" t="s">
        <v>529</v>
      </c>
      <c r="LJX17" s="368" t="s">
        <v>529</v>
      </c>
      <c r="LJY17" s="368" t="s">
        <v>529</v>
      </c>
      <c r="LJZ17" s="368" t="s">
        <v>529</v>
      </c>
      <c r="LKA17" s="368" t="s">
        <v>529</v>
      </c>
      <c r="LKB17" s="368" t="s">
        <v>529</v>
      </c>
      <c r="LKC17" s="368" t="s">
        <v>529</v>
      </c>
      <c r="LKD17" s="368" t="s">
        <v>529</v>
      </c>
      <c r="LKE17" s="368" t="s">
        <v>529</v>
      </c>
      <c r="LKF17" s="368" t="s">
        <v>529</v>
      </c>
      <c r="LKG17" s="368" t="s">
        <v>529</v>
      </c>
      <c r="LKH17" s="368" t="s">
        <v>529</v>
      </c>
      <c r="LKI17" s="368" t="s">
        <v>529</v>
      </c>
      <c r="LKJ17" s="368" t="s">
        <v>529</v>
      </c>
      <c r="LKK17" s="368" t="s">
        <v>529</v>
      </c>
      <c r="LKL17" s="368" t="s">
        <v>529</v>
      </c>
      <c r="LKM17" s="368" t="s">
        <v>529</v>
      </c>
      <c r="LKN17" s="368" t="s">
        <v>529</v>
      </c>
      <c r="LKO17" s="368" t="s">
        <v>529</v>
      </c>
      <c r="LKP17" s="368" t="s">
        <v>529</v>
      </c>
      <c r="LKQ17" s="368" t="s">
        <v>529</v>
      </c>
      <c r="LKR17" s="368" t="s">
        <v>529</v>
      </c>
      <c r="LKS17" s="368" t="s">
        <v>529</v>
      </c>
      <c r="LKT17" s="368" t="s">
        <v>529</v>
      </c>
      <c r="LKU17" s="368" t="s">
        <v>529</v>
      </c>
      <c r="LKV17" s="368" t="s">
        <v>529</v>
      </c>
      <c r="LKW17" s="368" t="s">
        <v>529</v>
      </c>
      <c r="LKX17" s="368" t="s">
        <v>529</v>
      </c>
      <c r="LKY17" s="368" t="s">
        <v>529</v>
      </c>
      <c r="LKZ17" s="368" t="s">
        <v>529</v>
      </c>
      <c r="LLA17" s="368" t="s">
        <v>529</v>
      </c>
      <c r="LLB17" s="368" t="s">
        <v>529</v>
      </c>
      <c r="LLC17" s="368" t="s">
        <v>529</v>
      </c>
      <c r="LLD17" s="368" t="s">
        <v>529</v>
      </c>
      <c r="LLE17" s="368" t="s">
        <v>529</v>
      </c>
      <c r="LLF17" s="368" t="s">
        <v>529</v>
      </c>
      <c r="LLG17" s="368" t="s">
        <v>529</v>
      </c>
      <c r="LLH17" s="368" t="s">
        <v>529</v>
      </c>
      <c r="LLI17" s="368" t="s">
        <v>529</v>
      </c>
      <c r="LLJ17" s="368" t="s">
        <v>529</v>
      </c>
      <c r="LLK17" s="368" t="s">
        <v>529</v>
      </c>
      <c r="LLL17" s="368" t="s">
        <v>529</v>
      </c>
      <c r="LLM17" s="368" t="s">
        <v>529</v>
      </c>
      <c r="LLN17" s="368" t="s">
        <v>529</v>
      </c>
      <c r="LLO17" s="368" t="s">
        <v>529</v>
      </c>
      <c r="LLP17" s="368" t="s">
        <v>529</v>
      </c>
      <c r="LLQ17" s="368" t="s">
        <v>529</v>
      </c>
      <c r="LLR17" s="368" t="s">
        <v>529</v>
      </c>
      <c r="LLS17" s="368" t="s">
        <v>529</v>
      </c>
      <c r="LLT17" s="368" t="s">
        <v>529</v>
      </c>
      <c r="LLU17" s="368" t="s">
        <v>529</v>
      </c>
      <c r="LLV17" s="368" t="s">
        <v>529</v>
      </c>
      <c r="LLW17" s="368" t="s">
        <v>529</v>
      </c>
      <c r="LLX17" s="368" t="s">
        <v>529</v>
      </c>
      <c r="LLY17" s="368" t="s">
        <v>529</v>
      </c>
      <c r="LLZ17" s="368" t="s">
        <v>529</v>
      </c>
      <c r="LMA17" s="368" t="s">
        <v>529</v>
      </c>
      <c r="LMB17" s="368" t="s">
        <v>529</v>
      </c>
      <c r="LMC17" s="368" t="s">
        <v>529</v>
      </c>
      <c r="LMD17" s="368" t="s">
        <v>529</v>
      </c>
      <c r="LME17" s="368" t="s">
        <v>529</v>
      </c>
      <c r="LMF17" s="368" t="s">
        <v>529</v>
      </c>
      <c r="LMG17" s="368" t="s">
        <v>529</v>
      </c>
      <c r="LMH17" s="368" t="s">
        <v>529</v>
      </c>
      <c r="LMI17" s="368" t="s">
        <v>529</v>
      </c>
      <c r="LMJ17" s="368" t="s">
        <v>529</v>
      </c>
      <c r="LMK17" s="368" t="s">
        <v>529</v>
      </c>
      <c r="LML17" s="368" t="s">
        <v>529</v>
      </c>
      <c r="LMM17" s="368" t="s">
        <v>529</v>
      </c>
      <c r="LMN17" s="368" t="s">
        <v>529</v>
      </c>
      <c r="LMO17" s="368" t="s">
        <v>529</v>
      </c>
      <c r="LMP17" s="368" t="s">
        <v>529</v>
      </c>
      <c r="LMQ17" s="368" t="s">
        <v>529</v>
      </c>
      <c r="LMR17" s="368" t="s">
        <v>529</v>
      </c>
      <c r="LMS17" s="368" t="s">
        <v>529</v>
      </c>
      <c r="LMT17" s="368" t="s">
        <v>529</v>
      </c>
      <c r="LMU17" s="368" t="s">
        <v>529</v>
      </c>
      <c r="LMV17" s="368" t="s">
        <v>529</v>
      </c>
      <c r="LMW17" s="368" t="s">
        <v>529</v>
      </c>
      <c r="LMX17" s="368" t="s">
        <v>529</v>
      </c>
      <c r="LMY17" s="368" t="s">
        <v>529</v>
      </c>
      <c r="LMZ17" s="368" t="s">
        <v>529</v>
      </c>
      <c r="LNA17" s="368" t="s">
        <v>529</v>
      </c>
      <c r="LNB17" s="368" t="s">
        <v>529</v>
      </c>
      <c r="LNC17" s="368" t="s">
        <v>529</v>
      </c>
      <c r="LND17" s="368" t="s">
        <v>529</v>
      </c>
      <c r="LNE17" s="368" t="s">
        <v>529</v>
      </c>
      <c r="LNF17" s="368" t="s">
        <v>529</v>
      </c>
      <c r="LNG17" s="368" t="s">
        <v>529</v>
      </c>
      <c r="LNH17" s="368" t="s">
        <v>529</v>
      </c>
      <c r="LNI17" s="368" t="s">
        <v>529</v>
      </c>
      <c r="LNJ17" s="368" t="s">
        <v>529</v>
      </c>
      <c r="LNK17" s="368" t="s">
        <v>529</v>
      </c>
      <c r="LNL17" s="368" t="s">
        <v>529</v>
      </c>
      <c r="LNM17" s="368" t="s">
        <v>529</v>
      </c>
      <c r="LNN17" s="368" t="s">
        <v>529</v>
      </c>
      <c r="LNO17" s="368" t="s">
        <v>529</v>
      </c>
      <c r="LNP17" s="368" t="s">
        <v>529</v>
      </c>
      <c r="LNQ17" s="368" t="s">
        <v>529</v>
      </c>
      <c r="LNR17" s="368" t="s">
        <v>529</v>
      </c>
      <c r="LNS17" s="368" t="s">
        <v>529</v>
      </c>
      <c r="LNT17" s="368" t="s">
        <v>529</v>
      </c>
      <c r="LNU17" s="368" t="s">
        <v>529</v>
      </c>
      <c r="LNV17" s="368" t="s">
        <v>529</v>
      </c>
      <c r="LNW17" s="368" t="s">
        <v>529</v>
      </c>
      <c r="LNX17" s="368" t="s">
        <v>529</v>
      </c>
      <c r="LNY17" s="368" t="s">
        <v>529</v>
      </c>
      <c r="LNZ17" s="368" t="s">
        <v>529</v>
      </c>
      <c r="LOA17" s="368" t="s">
        <v>529</v>
      </c>
      <c r="LOB17" s="368" t="s">
        <v>529</v>
      </c>
      <c r="LOC17" s="368" t="s">
        <v>529</v>
      </c>
      <c r="LOD17" s="368" t="s">
        <v>529</v>
      </c>
      <c r="LOE17" s="368" t="s">
        <v>529</v>
      </c>
      <c r="LOF17" s="368" t="s">
        <v>529</v>
      </c>
      <c r="LOG17" s="368" t="s">
        <v>529</v>
      </c>
      <c r="LOH17" s="368" t="s">
        <v>529</v>
      </c>
      <c r="LOI17" s="368" t="s">
        <v>529</v>
      </c>
      <c r="LOJ17" s="368" t="s">
        <v>529</v>
      </c>
      <c r="LOK17" s="368" t="s">
        <v>529</v>
      </c>
      <c r="LOL17" s="368" t="s">
        <v>529</v>
      </c>
      <c r="LOM17" s="368" t="s">
        <v>529</v>
      </c>
      <c r="LON17" s="368" t="s">
        <v>529</v>
      </c>
      <c r="LOO17" s="368" t="s">
        <v>529</v>
      </c>
      <c r="LOP17" s="368" t="s">
        <v>529</v>
      </c>
      <c r="LOQ17" s="368" t="s">
        <v>529</v>
      </c>
      <c r="LOR17" s="368" t="s">
        <v>529</v>
      </c>
      <c r="LOS17" s="368" t="s">
        <v>529</v>
      </c>
      <c r="LOT17" s="368" t="s">
        <v>529</v>
      </c>
      <c r="LOU17" s="368" t="s">
        <v>529</v>
      </c>
      <c r="LOV17" s="368" t="s">
        <v>529</v>
      </c>
      <c r="LOW17" s="368" t="s">
        <v>529</v>
      </c>
      <c r="LOX17" s="368" t="s">
        <v>529</v>
      </c>
      <c r="LOY17" s="368" t="s">
        <v>529</v>
      </c>
      <c r="LOZ17" s="368" t="s">
        <v>529</v>
      </c>
      <c r="LPA17" s="368" t="s">
        <v>529</v>
      </c>
      <c r="LPB17" s="368" t="s">
        <v>529</v>
      </c>
      <c r="LPC17" s="368" t="s">
        <v>529</v>
      </c>
      <c r="LPD17" s="368" t="s">
        <v>529</v>
      </c>
      <c r="LPE17" s="368" t="s">
        <v>529</v>
      </c>
      <c r="LPF17" s="368" t="s">
        <v>529</v>
      </c>
      <c r="LPG17" s="368" t="s">
        <v>529</v>
      </c>
      <c r="LPH17" s="368" t="s">
        <v>529</v>
      </c>
      <c r="LPI17" s="368" t="s">
        <v>529</v>
      </c>
      <c r="LPJ17" s="368" t="s">
        <v>529</v>
      </c>
      <c r="LPK17" s="368" t="s">
        <v>529</v>
      </c>
      <c r="LPL17" s="368" t="s">
        <v>529</v>
      </c>
      <c r="LPM17" s="368" t="s">
        <v>529</v>
      </c>
      <c r="LPN17" s="368" t="s">
        <v>529</v>
      </c>
      <c r="LPO17" s="368" t="s">
        <v>529</v>
      </c>
      <c r="LPP17" s="368" t="s">
        <v>529</v>
      </c>
      <c r="LPQ17" s="368" t="s">
        <v>529</v>
      </c>
      <c r="LPR17" s="368" t="s">
        <v>529</v>
      </c>
      <c r="LPS17" s="368" t="s">
        <v>529</v>
      </c>
      <c r="LPT17" s="368" t="s">
        <v>529</v>
      </c>
      <c r="LPU17" s="368" t="s">
        <v>529</v>
      </c>
      <c r="LPV17" s="368" t="s">
        <v>529</v>
      </c>
      <c r="LPW17" s="368" t="s">
        <v>529</v>
      </c>
      <c r="LPX17" s="368" t="s">
        <v>529</v>
      </c>
      <c r="LPY17" s="368" t="s">
        <v>529</v>
      </c>
      <c r="LPZ17" s="368" t="s">
        <v>529</v>
      </c>
      <c r="LQA17" s="368" t="s">
        <v>529</v>
      </c>
      <c r="LQB17" s="368" t="s">
        <v>529</v>
      </c>
      <c r="LQC17" s="368" t="s">
        <v>529</v>
      </c>
      <c r="LQD17" s="368" t="s">
        <v>529</v>
      </c>
      <c r="LQE17" s="368" t="s">
        <v>529</v>
      </c>
      <c r="LQF17" s="368" t="s">
        <v>529</v>
      </c>
      <c r="LQG17" s="368" t="s">
        <v>529</v>
      </c>
      <c r="LQH17" s="368" t="s">
        <v>529</v>
      </c>
      <c r="LQI17" s="368" t="s">
        <v>529</v>
      </c>
      <c r="LQJ17" s="368" t="s">
        <v>529</v>
      </c>
      <c r="LQK17" s="368" t="s">
        <v>529</v>
      </c>
      <c r="LQL17" s="368" t="s">
        <v>529</v>
      </c>
      <c r="LQM17" s="368" t="s">
        <v>529</v>
      </c>
      <c r="LQN17" s="368" t="s">
        <v>529</v>
      </c>
      <c r="LQO17" s="368" t="s">
        <v>529</v>
      </c>
      <c r="LQP17" s="368" t="s">
        <v>529</v>
      </c>
      <c r="LQQ17" s="368" t="s">
        <v>529</v>
      </c>
      <c r="LQR17" s="368" t="s">
        <v>529</v>
      </c>
      <c r="LQS17" s="368" t="s">
        <v>529</v>
      </c>
      <c r="LQT17" s="368" t="s">
        <v>529</v>
      </c>
      <c r="LQU17" s="368" t="s">
        <v>529</v>
      </c>
      <c r="LQV17" s="368" t="s">
        <v>529</v>
      </c>
      <c r="LQW17" s="368" t="s">
        <v>529</v>
      </c>
      <c r="LQX17" s="368" t="s">
        <v>529</v>
      </c>
      <c r="LQY17" s="368" t="s">
        <v>529</v>
      </c>
      <c r="LQZ17" s="368" t="s">
        <v>529</v>
      </c>
      <c r="LRA17" s="368" t="s">
        <v>529</v>
      </c>
      <c r="LRB17" s="368" t="s">
        <v>529</v>
      </c>
      <c r="LRC17" s="368" t="s">
        <v>529</v>
      </c>
      <c r="LRD17" s="368" t="s">
        <v>529</v>
      </c>
      <c r="LRE17" s="368" t="s">
        <v>529</v>
      </c>
      <c r="LRF17" s="368" t="s">
        <v>529</v>
      </c>
      <c r="LRG17" s="368" t="s">
        <v>529</v>
      </c>
      <c r="LRH17" s="368" t="s">
        <v>529</v>
      </c>
      <c r="LRI17" s="368" t="s">
        <v>529</v>
      </c>
      <c r="LRJ17" s="368" t="s">
        <v>529</v>
      </c>
      <c r="LRK17" s="368" t="s">
        <v>529</v>
      </c>
      <c r="LRL17" s="368" t="s">
        <v>529</v>
      </c>
      <c r="LRM17" s="368" t="s">
        <v>529</v>
      </c>
      <c r="LRN17" s="368" t="s">
        <v>529</v>
      </c>
      <c r="LRO17" s="368" t="s">
        <v>529</v>
      </c>
      <c r="LRP17" s="368" t="s">
        <v>529</v>
      </c>
      <c r="LRQ17" s="368" t="s">
        <v>529</v>
      </c>
      <c r="LRR17" s="368" t="s">
        <v>529</v>
      </c>
      <c r="LRS17" s="368" t="s">
        <v>529</v>
      </c>
      <c r="LRT17" s="368" t="s">
        <v>529</v>
      </c>
      <c r="LRU17" s="368" t="s">
        <v>529</v>
      </c>
      <c r="LRV17" s="368" t="s">
        <v>529</v>
      </c>
      <c r="LRW17" s="368" t="s">
        <v>529</v>
      </c>
      <c r="LRX17" s="368" t="s">
        <v>529</v>
      </c>
      <c r="LRY17" s="368" t="s">
        <v>529</v>
      </c>
      <c r="LRZ17" s="368" t="s">
        <v>529</v>
      </c>
      <c r="LSA17" s="368" t="s">
        <v>529</v>
      </c>
      <c r="LSB17" s="368" t="s">
        <v>529</v>
      </c>
      <c r="LSC17" s="368" t="s">
        <v>529</v>
      </c>
      <c r="LSD17" s="368" t="s">
        <v>529</v>
      </c>
      <c r="LSE17" s="368" t="s">
        <v>529</v>
      </c>
      <c r="LSF17" s="368" t="s">
        <v>529</v>
      </c>
      <c r="LSG17" s="368" t="s">
        <v>529</v>
      </c>
      <c r="LSH17" s="368" t="s">
        <v>529</v>
      </c>
      <c r="LSI17" s="368" t="s">
        <v>529</v>
      </c>
      <c r="LSJ17" s="368" t="s">
        <v>529</v>
      </c>
      <c r="LSK17" s="368" t="s">
        <v>529</v>
      </c>
      <c r="LSL17" s="368" t="s">
        <v>529</v>
      </c>
      <c r="LSM17" s="368" t="s">
        <v>529</v>
      </c>
      <c r="LSN17" s="368" t="s">
        <v>529</v>
      </c>
      <c r="LSO17" s="368" t="s">
        <v>529</v>
      </c>
      <c r="LSP17" s="368" t="s">
        <v>529</v>
      </c>
      <c r="LSQ17" s="368" t="s">
        <v>529</v>
      </c>
      <c r="LSR17" s="368" t="s">
        <v>529</v>
      </c>
      <c r="LSS17" s="368" t="s">
        <v>529</v>
      </c>
      <c r="LST17" s="368" t="s">
        <v>529</v>
      </c>
      <c r="LSU17" s="368" t="s">
        <v>529</v>
      </c>
      <c r="LSV17" s="368" t="s">
        <v>529</v>
      </c>
      <c r="LSW17" s="368" t="s">
        <v>529</v>
      </c>
      <c r="LSX17" s="368" t="s">
        <v>529</v>
      </c>
      <c r="LSY17" s="368" t="s">
        <v>529</v>
      </c>
      <c r="LSZ17" s="368" t="s">
        <v>529</v>
      </c>
      <c r="LTA17" s="368" t="s">
        <v>529</v>
      </c>
      <c r="LTB17" s="368" t="s">
        <v>529</v>
      </c>
      <c r="LTC17" s="368" t="s">
        <v>529</v>
      </c>
      <c r="LTD17" s="368" t="s">
        <v>529</v>
      </c>
      <c r="LTE17" s="368" t="s">
        <v>529</v>
      </c>
      <c r="LTF17" s="368" t="s">
        <v>529</v>
      </c>
      <c r="LTG17" s="368" t="s">
        <v>529</v>
      </c>
      <c r="LTH17" s="368" t="s">
        <v>529</v>
      </c>
      <c r="LTI17" s="368" t="s">
        <v>529</v>
      </c>
      <c r="LTJ17" s="368" t="s">
        <v>529</v>
      </c>
      <c r="LTK17" s="368" t="s">
        <v>529</v>
      </c>
      <c r="LTL17" s="368" t="s">
        <v>529</v>
      </c>
      <c r="LTM17" s="368" t="s">
        <v>529</v>
      </c>
      <c r="LTN17" s="368" t="s">
        <v>529</v>
      </c>
      <c r="LTO17" s="368" t="s">
        <v>529</v>
      </c>
      <c r="LTP17" s="368" t="s">
        <v>529</v>
      </c>
      <c r="LTQ17" s="368" t="s">
        <v>529</v>
      </c>
      <c r="LTR17" s="368" t="s">
        <v>529</v>
      </c>
      <c r="LTS17" s="368" t="s">
        <v>529</v>
      </c>
      <c r="LTT17" s="368" t="s">
        <v>529</v>
      </c>
      <c r="LTU17" s="368" t="s">
        <v>529</v>
      </c>
      <c r="LTV17" s="368" t="s">
        <v>529</v>
      </c>
      <c r="LTW17" s="368" t="s">
        <v>529</v>
      </c>
      <c r="LTX17" s="368" t="s">
        <v>529</v>
      </c>
      <c r="LTY17" s="368" t="s">
        <v>529</v>
      </c>
      <c r="LTZ17" s="368" t="s">
        <v>529</v>
      </c>
      <c r="LUA17" s="368" t="s">
        <v>529</v>
      </c>
      <c r="LUB17" s="368" t="s">
        <v>529</v>
      </c>
      <c r="LUC17" s="368" t="s">
        <v>529</v>
      </c>
      <c r="LUD17" s="368" t="s">
        <v>529</v>
      </c>
      <c r="LUE17" s="368" t="s">
        <v>529</v>
      </c>
      <c r="LUF17" s="368" t="s">
        <v>529</v>
      </c>
      <c r="LUG17" s="368" t="s">
        <v>529</v>
      </c>
      <c r="LUH17" s="368" t="s">
        <v>529</v>
      </c>
      <c r="LUI17" s="368" t="s">
        <v>529</v>
      </c>
      <c r="LUJ17" s="368" t="s">
        <v>529</v>
      </c>
      <c r="LUK17" s="368" t="s">
        <v>529</v>
      </c>
      <c r="LUL17" s="368" t="s">
        <v>529</v>
      </c>
      <c r="LUM17" s="368" t="s">
        <v>529</v>
      </c>
      <c r="LUN17" s="368" t="s">
        <v>529</v>
      </c>
      <c r="LUO17" s="368" t="s">
        <v>529</v>
      </c>
      <c r="LUP17" s="368" t="s">
        <v>529</v>
      </c>
      <c r="LUQ17" s="368" t="s">
        <v>529</v>
      </c>
      <c r="LUR17" s="368" t="s">
        <v>529</v>
      </c>
      <c r="LUS17" s="368" t="s">
        <v>529</v>
      </c>
      <c r="LUT17" s="368" t="s">
        <v>529</v>
      </c>
      <c r="LUU17" s="368" t="s">
        <v>529</v>
      </c>
      <c r="LUV17" s="368" t="s">
        <v>529</v>
      </c>
      <c r="LUW17" s="368" t="s">
        <v>529</v>
      </c>
      <c r="LUX17" s="368" t="s">
        <v>529</v>
      </c>
      <c r="LUY17" s="368" t="s">
        <v>529</v>
      </c>
      <c r="LUZ17" s="368" t="s">
        <v>529</v>
      </c>
      <c r="LVA17" s="368" t="s">
        <v>529</v>
      </c>
      <c r="LVB17" s="368" t="s">
        <v>529</v>
      </c>
      <c r="LVC17" s="368" t="s">
        <v>529</v>
      </c>
      <c r="LVD17" s="368" t="s">
        <v>529</v>
      </c>
      <c r="LVE17" s="368" t="s">
        <v>529</v>
      </c>
      <c r="LVF17" s="368" t="s">
        <v>529</v>
      </c>
      <c r="LVG17" s="368" t="s">
        <v>529</v>
      </c>
      <c r="LVH17" s="368" t="s">
        <v>529</v>
      </c>
      <c r="LVI17" s="368" t="s">
        <v>529</v>
      </c>
      <c r="LVJ17" s="368" t="s">
        <v>529</v>
      </c>
      <c r="LVK17" s="368" t="s">
        <v>529</v>
      </c>
      <c r="LVL17" s="368" t="s">
        <v>529</v>
      </c>
      <c r="LVM17" s="368" t="s">
        <v>529</v>
      </c>
      <c r="LVN17" s="368" t="s">
        <v>529</v>
      </c>
      <c r="LVO17" s="368" t="s">
        <v>529</v>
      </c>
      <c r="LVP17" s="368" t="s">
        <v>529</v>
      </c>
      <c r="LVQ17" s="368" t="s">
        <v>529</v>
      </c>
      <c r="LVR17" s="368" t="s">
        <v>529</v>
      </c>
      <c r="LVS17" s="368" t="s">
        <v>529</v>
      </c>
      <c r="LVT17" s="368" t="s">
        <v>529</v>
      </c>
      <c r="LVU17" s="368" t="s">
        <v>529</v>
      </c>
      <c r="LVV17" s="368" t="s">
        <v>529</v>
      </c>
      <c r="LVW17" s="368" t="s">
        <v>529</v>
      </c>
      <c r="LVX17" s="368" t="s">
        <v>529</v>
      </c>
      <c r="LVY17" s="368" t="s">
        <v>529</v>
      </c>
      <c r="LVZ17" s="368" t="s">
        <v>529</v>
      </c>
      <c r="LWA17" s="368" t="s">
        <v>529</v>
      </c>
      <c r="LWB17" s="368" t="s">
        <v>529</v>
      </c>
      <c r="LWC17" s="368" t="s">
        <v>529</v>
      </c>
      <c r="LWD17" s="368" t="s">
        <v>529</v>
      </c>
      <c r="LWE17" s="368" t="s">
        <v>529</v>
      </c>
      <c r="LWF17" s="368" t="s">
        <v>529</v>
      </c>
      <c r="LWG17" s="368" t="s">
        <v>529</v>
      </c>
      <c r="LWH17" s="368" t="s">
        <v>529</v>
      </c>
      <c r="LWI17" s="368" t="s">
        <v>529</v>
      </c>
      <c r="LWJ17" s="368" t="s">
        <v>529</v>
      </c>
      <c r="LWK17" s="368" t="s">
        <v>529</v>
      </c>
      <c r="LWL17" s="368" t="s">
        <v>529</v>
      </c>
      <c r="LWM17" s="368" t="s">
        <v>529</v>
      </c>
      <c r="LWN17" s="368" t="s">
        <v>529</v>
      </c>
      <c r="LWO17" s="368" t="s">
        <v>529</v>
      </c>
      <c r="LWP17" s="368" t="s">
        <v>529</v>
      </c>
      <c r="LWQ17" s="368" t="s">
        <v>529</v>
      </c>
      <c r="LWR17" s="368" t="s">
        <v>529</v>
      </c>
      <c r="LWS17" s="368" t="s">
        <v>529</v>
      </c>
      <c r="LWT17" s="368" t="s">
        <v>529</v>
      </c>
      <c r="LWU17" s="368" t="s">
        <v>529</v>
      </c>
      <c r="LWV17" s="368" t="s">
        <v>529</v>
      </c>
      <c r="LWW17" s="368" t="s">
        <v>529</v>
      </c>
      <c r="LWX17" s="368" t="s">
        <v>529</v>
      </c>
      <c r="LWY17" s="368" t="s">
        <v>529</v>
      </c>
      <c r="LWZ17" s="368" t="s">
        <v>529</v>
      </c>
      <c r="LXA17" s="368" t="s">
        <v>529</v>
      </c>
      <c r="LXB17" s="368" t="s">
        <v>529</v>
      </c>
      <c r="LXC17" s="368" t="s">
        <v>529</v>
      </c>
      <c r="LXD17" s="368" t="s">
        <v>529</v>
      </c>
      <c r="LXE17" s="368" t="s">
        <v>529</v>
      </c>
      <c r="LXF17" s="368" t="s">
        <v>529</v>
      </c>
      <c r="LXG17" s="368" t="s">
        <v>529</v>
      </c>
      <c r="LXH17" s="368" t="s">
        <v>529</v>
      </c>
      <c r="LXI17" s="368" t="s">
        <v>529</v>
      </c>
      <c r="LXJ17" s="368" t="s">
        <v>529</v>
      </c>
      <c r="LXK17" s="368" t="s">
        <v>529</v>
      </c>
      <c r="LXL17" s="368" t="s">
        <v>529</v>
      </c>
      <c r="LXM17" s="368" t="s">
        <v>529</v>
      </c>
      <c r="LXN17" s="368" t="s">
        <v>529</v>
      </c>
      <c r="LXO17" s="368" t="s">
        <v>529</v>
      </c>
      <c r="LXP17" s="368" t="s">
        <v>529</v>
      </c>
      <c r="LXQ17" s="368" t="s">
        <v>529</v>
      </c>
      <c r="LXR17" s="368" t="s">
        <v>529</v>
      </c>
      <c r="LXS17" s="368" t="s">
        <v>529</v>
      </c>
      <c r="LXT17" s="368" t="s">
        <v>529</v>
      </c>
      <c r="LXU17" s="368" t="s">
        <v>529</v>
      </c>
      <c r="LXV17" s="368" t="s">
        <v>529</v>
      </c>
      <c r="LXW17" s="368" t="s">
        <v>529</v>
      </c>
      <c r="LXX17" s="368" t="s">
        <v>529</v>
      </c>
      <c r="LXY17" s="368" t="s">
        <v>529</v>
      </c>
      <c r="LXZ17" s="368" t="s">
        <v>529</v>
      </c>
      <c r="LYA17" s="368" t="s">
        <v>529</v>
      </c>
      <c r="LYB17" s="368" t="s">
        <v>529</v>
      </c>
      <c r="LYC17" s="368" t="s">
        <v>529</v>
      </c>
      <c r="LYD17" s="368" t="s">
        <v>529</v>
      </c>
      <c r="LYE17" s="368" t="s">
        <v>529</v>
      </c>
      <c r="LYF17" s="368" t="s">
        <v>529</v>
      </c>
      <c r="LYG17" s="368" t="s">
        <v>529</v>
      </c>
      <c r="LYH17" s="368" t="s">
        <v>529</v>
      </c>
      <c r="LYI17" s="368" t="s">
        <v>529</v>
      </c>
      <c r="LYJ17" s="368" t="s">
        <v>529</v>
      </c>
      <c r="LYK17" s="368" t="s">
        <v>529</v>
      </c>
      <c r="LYL17" s="368" t="s">
        <v>529</v>
      </c>
      <c r="LYM17" s="368" t="s">
        <v>529</v>
      </c>
      <c r="LYN17" s="368" t="s">
        <v>529</v>
      </c>
      <c r="LYO17" s="368" t="s">
        <v>529</v>
      </c>
      <c r="LYP17" s="368" t="s">
        <v>529</v>
      </c>
      <c r="LYQ17" s="368" t="s">
        <v>529</v>
      </c>
      <c r="LYR17" s="368" t="s">
        <v>529</v>
      </c>
      <c r="LYS17" s="368" t="s">
        <v>529</v>
      </c>
      <c r="LYT17" s="368" t="s">
        <v>529</v>
      </c>
      <c r="LYU17" s="368" t="s">
        <v>529</v>
      </c>
      <c r="LYV17" s="368" t="s">
        <v>529</v>
      </c>
      <c r="LYW17" s="368" t="s">
        <v>529</v>
      </c>
      <c r="LYX17" s="368" t="s">
        <v>529</v>
      </c>
      <c r="LYY17" s="368" t="s">
        <v>529</v>
      </c>
      <c r="LYZ17" s="368" t="s">
        <v>529</v>
      </c>
      <c r="LZA17" s="368" t="s">
        <v>529</v>
      </c>
      <c r="LZB17" s="368" t="s">
        <v>529</v>
      </c>
      <c r="LZC17" s="368" t="s">
        <v>529</v>
      </c>
      <c r="LZD17" s="368" t="s">
        <v>529</v>
      </c>
      <c r="LZE17" s="368" t="s">
        <v>529</v>
      </c>
      <c r="LZF17" s="368" t="s">
        <v>529</v>
      </c>
      <c r="LZG17" s="368" t="s">
        <v>529</v>
      </c>
      <c r="LZH17" s="368" t="s">
        <v>529</v>
      </c>
      <c r="LZI17" s="368" t="s">
        <v>529</v>
      </c>
      <c r="LZJ17" s="368" t="s">
        <v>529</v>
      </c>
      <c r="LZK17" s="368" t="s">
        <v>529</v>
      </c>
      <c r="LZL17" s="368" t="s">
        <v>529</v>
      </c>
      <c r="LZM17" s="368" t="s">
        <v>529</v>
      </c>
      <c r="LZN17" s="368" t="s">
        <v>529</v>
      </c>
      <c r="LZO17" s="368" t="s">
        <v>529</v>
      </c>
      <c r="LZP17" s="368" t="s">
        <v>529</v>
      </c>
      <c r="LZQ17" s="368" t="s">
        <v>529</v>
      </c>
      <c r="LZR17" s="368" t="s">
        <v>529</v>
      </c>
      <c r="LZS17" s="368" t="s">
        <v>529</v>
      </c>
      <c r="LZT17" s="368" t="s">
        <v>529</v>
      </c>
      <c r="LZU17" s="368" t="s">
        <v>529</v>
      </c>
      <c r="LZV17" s="368" t="s">
        <v>529</v>
      </c>
      <c r="LZW17" s="368" t="s">
        <v>529</v>
      </c>
      <c r="LZX17" s="368" t="s">
        <v>529</v>
      </c>
      <c r="LZY17" s="368" t="s">
        <v>529</v>
      </c>
      <c r="LZZ17" s="368" t="s">
        <v>529</v>
      </c>
      <c r="MAA17" s="368" t="s">
        <v>529</v>
      </c>
      <c r="MAB17" s="368" t="s">
        <v>529</v>
      </c>
      <c r="MAC17" s="368" t="s">
        <v>529</v>
      </c>
      <c r="MAD17" s="368" t="s">
        <v>529</v>
      </c>
      <c r="MAE17" s="368" t="s">
        <v>529</v>
      </c>
      <c r="MAF17" s="368" t="s">
        <v>529</v>
      </c>
      <c r="MAG17" s="368" t="s">
        <v>529</v>
      </c>
      <c r="MAH17" s="368" t="s">
        <v>529</v>
      </c>
      <c r="MAI17" s="368" t="s">
        <v>529</v>
      </c>
      <c r="MAJ17" s="368" t="s">
        <v>529</v>
      </c>
      <c r="MAK17" s="368" t="s">
        <v>529</v>
      </c>
      <c r="MAL17" s="368" t="s">
        <v>529</v>
      </c>
      <c r="MAM17" s="368" t="s">
        <v>529</v>
      </c>
      <c r="MAN17" s="368" t="s">
        <v>529</v>
      </c>
      <c r="MAO17" s="368" t="s">
        <v>529</v>
      </c>
      <c r="MAP17" s="368" t="s">
        <v>529</v>
      </c>
      <c r="MAQ17" s="368" t="s">
        <v>529</v>
      </c>
      <c r="MAR17" s="368" t="s">
        <v>529</v>
      </c>
      <c r="MAS17" s="368" t="s">
        <v>529</v>
      </c>
      <c r="MAT17" s="368" t="s">
        <v>529</v>
      </c>
      <c r="MAU17" s="368" t="s">
        <v>529</v>
      </c>
      <c r="MAV17" s="368" t="s">
        <v>529</v>
      </c>
      <c r="MAW17" s="368" t="s">
        <v>529</v>
      </c>
      <c r="MAX17" s="368" t="s">
        <v>529</v>
      </c>
      <c r="MAY17" s="368" t="s">
        <v>529</v>
      </c>
      <c r="MAZ17" s="368" t="s">
        <v>529</v>
      </c>
      <c r="MBA17" s="368" t="s">
        <v>529</v>
      </c>
      <c r="MBB17" s="368" t="s">
        <v>529</v>
      </c>
      <c r="MBC17" s="368" t="s">
        <v>529</v>
      </c>
      <c r="MBD17" s="368" t="s">
        <v>529</v>
      </c>
      <c r="MBE17" s="368" t="s">
        <v>529</v>
      </c>
      <c r="MBF17" s="368" t="s">
        <v>529</v>
      </c>
      <c r="MBG17" s="368" t="s">
        <v>529</v>
      </c>
      <c r="MBH17" s="368" t="s">
        <v>529</v>
      </c>
      <c r="MBI17" s="368" t="s">
        <v>529</v>
      </c>
      <c r="MBJ17" s="368" t="s">
        <v>529</v>
      </c>
      <c r="MBK17" s="368" t="s">
        <v>529</v>
      </c>
      <c r="MBL17" s="368" t="s">
        <v>529</v>
      </c>
      <c r="MBM17" s="368" t="s">
        <v>529</v>
      </c>
      <c r="MBN17" s="368" t="s">
        <v>529</v>
      </c>
      <c r="MBO17" s="368" t="s">
        <v>529</v>
      </c>
      <c r="MBP17" s="368" t="s">
        <v>529</v>
      </c>
      <c r="MBQ17" s="368" t="s">
        <v>529</v>
      </c>
      <c r="MBR17" s="368" t="s">
        <v>529</v>
      </c>
      <c r="MBS17" s="368" t="s">
        <v>529</v>
      </c>
      <c r="MBT17" s="368" t="s">
        <v>529</v>
      </c>
      <c r="MBU17" s="368" t="s">
        <v>529</v>
      </c>
      <c r="MBV17" s="368" t="s">
        <v>529</v>
      </c>
      <c r="MBW17" s="368" t="s">
        <v>529</v>
      </c>
      <c r="MBX17" s="368" t="s">
        <v>529</v>
      </c>
      <c r="MBY17" s="368" t="s">
        <v>529</v>
      </c>
      <c r="MBZ17" s="368" t="s">
        <v>529</v>
      </c>
      <c r="MCA17" s="368" t="s">
        <v>529</v>
      </c>
      <c r="MCB17" s="368" t="s">
        <v>529</v>
      </c>
      <c r="MCC17" s="368" t="s">
        <v>529</v>
      </c>
      <c r="MCD17" s="368" t="s">
        <v>529</v>
      </c>
      <c r="MCE17" s="368" t="s">
        <v>529</v>
      </c>
      <c r="MCF17" s="368" t="s">
        <v>529</v>
      </c>
      <c r="MCG17" s="368" t="s">
        <v>529</v>
      </c>
      <c r="MCH17" s="368" t="s">
        <v>529</v>
      </c>
      <c r="MCI17" s="368" t="s">
        <v>529</v>
      </c>
      <c r="MCJ17" s="368" t="s">
        <v>529</v>
      </c>
      <c r="MCK17" s="368" t="s">
        <v>529</v>
      </c>
      <c r="MCL17" s="368" t="s">
        <v>529</v>
      </c>
      <c r="MCM17" s="368" t="s">
        <v>529</v>
      </c>
      <c r="MCN17" s="368" t="s">
        <v>529</v>
      </c>
      <c r="MCO17" s="368" t="s">
        <v>529</v>
      </c>
      <c r="MCP17" s="368" t="s">
        <v>529</v>
      </c>
      <c r="MCQ17" s="368" t="s">
        <v>529</v>
      </c>
      <c r="MCR17" s="368" t="s">
        <v>529</v>
      </c>
      <c r="MCS17" s="368" t="s">
        <v>529</v>
      </c>
      <c r="MCT17" s="368" t="s">
        <v>529</v>
      </c>
      <c r="MCU17" s="368" t="s">
        <v>529</v>
      </c>
      <c r="MCV17" s="368" t="s">
        <v>529</v>
      </c>
      <c r="MCW17" s="368" t="s">
        <v>529</v>
      </c>
      <c r="MCX17" s="368" t="s">
        <v>529</v>
      </c>
      <c r="MCY17" s="368" t="s">
        <v>529</v>
      </c>
      <c r="MCZ17" s="368" t="s">
        <v>529</v>
      </c>
      <c r="MDA17" s="368" t="s">
        <v>529</v>
      </c>
      <c r="MDB17" s="368" t="s">
        <v>529</v>
      </c>
      <c r="MDC17" s="368" t="s">
        <v>529</v>
      </c>
      <c r="MDD17" s="368" t="s">
        <v>529</v>
      </c>
      <c r="MDE17" s="368" t="s">
        <v>529</v>
      </c>
      <c r="MDF17" s="368" t="s">
        <v>529</v>
      </c>
      <c r="MDG17" s="368" t="s">
        <v>529</v>
      </c>
      <c r="MDH17" s="368" t="s">
        <v>529</v>
      </c>
      <c r="MDI17" s="368" t="s">
        <v>529</v>
      </c>
      <c r="MDJ17" s="368" t="s">
        <v>529</v>
      </c>
      <c r="MDK17" s="368" t="s">
        <v>529</v>
      </c>
      <c r="MDL17" s="368" t="s">
        <v>529</v>
      </c>
      <c r="MDM17" s="368" t="s">
        <v>529</v>
      </c>
      <c r="MDN17" s="368" t="s">
        <v>529</v>
      </c>
      <c r="MDO17" s="368" t="s">
        <v>529</v>
      </c>
      <c r="MDP17" s="368" t="s">
        <v>529</v>
      </c>
      <c r="MDQ17" s="368" t="s">
        <v>529</v>
      </c>
      <c r="MDR17" s="368" t="s">
        <v>529</v>
      </c>
      <c r="MDS17" s="368" t="s">
        <v>529</v>
      </c>
      <c r="MDT17" s="368" t="s">
        <v>529</v>
      </c>
      <c r="MDU17" s="368" t="s">
        <v>529</v>
      </c>
      <c r="MDV17" s="368" t="s">
        <v>529</v>
      </c>
      <c r="MDW17" s="368" t="s">
        <v>529</v>
      </c>
      <c r="MDX17" s="368" t="s">
        <v>529</v>
      </c>
      <c r="MDY17" s="368" t="s">
        <v>529</v>
      </c>
      <c r="MDZ17" s="368" t="s">
        <v>529</v>
      </c>
      <c r="MEA17" s="368" t="s">
        <v>529</v>
      </c>
      <c r="MEB17" s="368" t="s">
        <v>529</v>
      </c>
      <c r="MEC17" s="368" t="s">
        <v>529</v>
      </c>
      <c r="MED17" s="368" t="s">
        <v>529</v>
      </c>
      <c r="MEE17" s="368" t="s">
        <v>529</v>
      </c>
      <c r="MEF17" s="368" t="s">
        <v>529</v>
      </c>
      <c r="MEG17" s="368" t="s">
        <v>529</v>
      </c>
      <c r="MEH17" s="368" t="s">
        <v>529</v>
      </c>
      <c r="MEI17" s="368" t="s">
        <v>529</v>
      </c>
      <c r="MEJ17" s="368" t="s">
        <v>529</v>
      </c>
      <c r="MEK17" s="368" t="s">
        <v>529</v>
      </c>
      <c r="MEL17" s="368" t="s">
        <v>529</v>
      </c>
      <c r="MEM17" s="368" t="s">
        <v>529</v>
      </c>
      <c r="MEN17" s="368" t="s">
        <v>529</v>
      </c>
      <c r="MEO17" s="368" t="s">
        <v>529</v>
      </c>
      <c r="MEP17" s="368" t="s">
        <v>529</v>
      </c>
      <c r="MEQ17" s="368" t="s">
        <v>529</v>
      </c>
      <c r="MER17" s="368" t="s">
        <v>529</v>
      </c>
      <c r="MES17" s="368" t="s">
        <v>529</v>
      </c>
      <c r="MET17" s="368" t="s">
        <v>529</v>
      </c>
      <c r="MEU17" s="368" t="s">
        <v>529</v>
      </c>
      <c r="MEV17" s="368" t="s">
        <v>529</v>
      </c>
      <c r="MEW17" s="368" t="s">
        <v>529</v>
      </c>
      <c r="MEX17" s="368" t="s">
        <v>529</v>
      </c>
      <c r="MEY17" s="368" t="s">
        <v>529</v>
      </c>
      <c r="MEZ17" s="368" t="s">
        <v>529</v>
      </c>
      <c r="MFA17" s="368" t="s">
        <v>529</v>
      </c>
      <c r="MFB17" s="368" t="s">
        <v>529</v>
      </c>
      <c r="MFC17" s="368" t="s">
        <v>529</v>
      </c>
      <c r="MFD17" s="368" t="s">
        <v>529</v>
      </c>
      <c r="MFE17" s="368" t="s">
        <v>529</v>
      </c>
      <c r="MFF17" s="368" t="s">
        <v>529</v>
      </c>
      <c r="MFG17" s="368" t="s">
        <v>529</v>
      </c>
      <c r="MFH17" s="368" t="s">
        <v>529</v>
      </c>
      <c r="MFI17" s="368" t="s">
        <v>529</v>
      </c>
      <c r="MFJ17" s="368" t="s">
        <v>529</v>
      </c>
      <c r="MFK17" s="368" t="s">
        <v>529</v>
      </c>
      <c r="MFL17" s="368" t="s">
        <v>529</v>
      </c>
      <c r="MFM17" s="368" t="s">
        <v>529</v>
      </c>
      <c r="MFN17" s="368" t="s">
        <v>529</v>
      </c>
      <c r="MFO17" s="368" t="s">
        <v>529</v>
      </c>
      <c r="MFP17" s="368" t="s">
        <v>529</v>
      </c>
      <c r="MFQ17" s="368" t="s">
        <v>529</v>
      </c>
      <c r="MFR17" s="368" t="s">
        <v>529</v>
      </c>
      <c r="MFS17" s="368" t="s">
        <v>529</v>
      </c>
      <c r="MFT17" s="368" t="s">
        <v>529</v>
      </c>
      <c r="MFU17" s="368" t="s">
        <v>529</v>
      </c>
      <c r="MFV17" s="368" t="s">
        <v>529</v>
      </c>
      <c r="MFW17" s="368" t="s">
        <v>529</v>
      </c>
      <c r="MFX17" s="368" t="s">
        <v>529</v>
      </c>
      <c r="MFY17" s="368" t="s">
        <v>529</v>
      </c>
      <c r="MFZ17" s="368" t="s">
        <v>529</v>
      </c>
      <c r="MGA17" s="368" t="s">
        <v>529</v>
      </c>
      <c r="MGB17" s="368" t="s">
        <v>529</v>
      </c>
      <c r="MGC17" s="368" t="s">
        <v>529</v>
      </c>
      <c r="MGD17" s="368" t="s">
        <v>529</v>
      </c>
      <c r="MGE17" s="368" t="s">
        <v>529</v>
      </c>
      <c r="MGF17" s="368" t="s">
        <v>529</v>
      </c>
      <c r="MGG17" s="368" t="s">
        <v>529</v>
      </c>
      <c r="MGH17" s="368" t="s">
        <v>529</v>
      </c>
      <c r="MGI17" s="368" t="s">
        <v>529</v>
      </c>
      <c r="MGJ17" s="368" t="s">
        <v>529</v>
      </c>
      <c r="MGK17" s="368" t="s">
        <v>529</v>
      </c>
      <c r="MGL17" s="368" t="s">
        <v>529</v>
      </c>
      <c r="MGM17" s="368" t="s">
        <v>529</v>
      </c>
      <c r="MGN17" s="368" t="s">
        <v>529</v>
      </c>
      <c r="MGO17" s="368" t="s">
        <v>529</v>
      </c>
      <c r="MGP17" s="368" t="s">
        <v>529</v>
      </c>
      <c r="MGQ17" s="368" t="s">
        <v>529</v>
      </c>
      <c r="MGR17" s="368" t="s">
        <v>529</v>
      </c>
      <c r="MGS17" s="368" t="s">
        <v>529</v>
      </c>
      <c r="MGT17" s="368" t="s">
        <v>529</v>
      </c>
      <c r="MGU17" s="368" t="s">
        <v>529</v>
      </c>
      <c r="MGV17" s="368" t="s">
        <v>529</v>
      </c>
      <c r="MGW17" s="368" t="s">
        <v>529</v>
      </c>
      <c r="MGX17" s="368" t="s">
        <v>529</v>
      </c>
      <c r="MGY17" s="368" t="s">
        <v>529</v>
      </c>
      <c r="MGZ17" s="368" t="s">
        <v>529</v>
      </c>
      <c r="MHA17" s="368" t="s">
        <v>529</v>
      </c>
      <c r="MHB17" s="368" t="s">
        <v>529</v>
      </c>
      <c r="MHC17" s="368" t="s">
        <v>529</v>
      </c>
      <c r="MHD17" s="368" t="s">
        <v>529</v>
      </c>
      <c r="MHE17" s="368" t="s">
        <v>529</v>
      </c>
      <c r="MHF17" s="368" t="s">
        <v>529</v>
      </c>
      <c r="MHG17" s="368" t="s">
        <v>529</v>
      </c>
      <c r="MHH17" s="368" t="s">
        <v>529</v>
      </c>
      <c r="MHI17" s="368" t="s">
        <v>529</v>
      </c>
      <c r="MHJ17" s="368" t="s">
        <v>529</v>
      </c>
      <c r="MHK17" s="368" t="s">
        <v>529</v>
      </c>
      <c r="MHL17" s="368" t="s">
        <v>529</v>
      </c>
      <c r="MHM17" s="368" t="s">
        <v>529</v>
      </c>
      <c r="MHN17" s="368" t="s">
        <v>529</v>
      </c>
      <c r="MHO17" s="368" t="s">
        <v>529</v>
      </c>
      <c r="MHP17" s="368" t="s">
        <v>529</v>
      </c>
      <c r="MHQ17" s="368" t="s">
        <v>529</v>
      </c>
      <c r="MHR17" s="368" t="s">
        <v>529</v>
      </c>
      <c r="MHS17" s="368" t="s">
        <v>529</v>
      </c>
      <c r="MHT17" s="368" t="s">
        <v>529</v>
      </c>
      <c r="MHU17" s="368" t="s">
        <v>529</v>
      </c>
      <c r="MHV17" s="368" t="s">
        <v>529</v>
      </c>
      <c r="MHW17" s="368" t="s">
        <v>529</v>
      </c>
      <c r="MHX17" s="368" t="s">
        <v>529</v>
      </c>
      <c r="MHY17" s="368" t="s">
        <v>529</v>
      </c>
      <c r="MHZ17" s="368" t="s">
        <v>529</v>
      </c>
      <c r="MIA17" s="368" t="s">
        <v>529</v>
      </c>
      <c r="MIB17" s="368" t="s">
        <v>529</v>
      </c>
      <c r="MIC17" s="368" t="s">
        <v>529</v>
      </c>
      <c r="MID17" s="368" t="s">
        <v>529</v>
      </c>
      <c r="MIE17" s="368" t="s">
        <v>529</v>
      </c>
      <c r="MIF17" s="368" t="s">
        <v>529</v>
      </c>
      <c r="MIG17" s="368" t="s">
        <v>529</v>
      </c>
      <c r="MIH17" s="368" t="s">
        <v>529</v>
      </c>
      <c r="MII17" s="368" t="s">
        <v>529</v>
      </c>
      <c r="MIJ17" s="368" t="s">
        <v>529</v>
      </c>
      <c r="MIK17" s="368" t="s">
        <v>529</v>
      </c>
      <c r="MIL17" s="368" t="s">
        <v>529</v>
      </c>
      <c r="MIM17" s="368" t="s">
        <v>529</v>
      </c>
      <c r="MIN17" s="368" t="s">
        <v>529</v>
      </c>
      <c r="MIO17" s="368" t="s">
        <v>529</v>
      </c>
      <c r="MIP17" s="368" t="s">
        <v>529</v>
      </c>
      <c r="MIQ17" s="368" t="s">
        <v>529</v>
      </c>
      <c r="MIR17" s="368" t="s">
        <v>529</v>
      </c>
      <c r="MIS17" s="368" t="s">
        <v>529</v>
      </c>
      <c r="MIT17" s="368" t="s">
        <v>529</v>
      </c>
      <c r="MIU17" s="368" t="s">
        <v>529</v>
      </c>
      <c r="MIV17" s="368" t="s">
        <v>529</v>
      </c>
      <c r="MIW17" s="368" t="s">
        <v>529</v>
      </c>
      <c r="MIX17" s="368" t="s">
        <v>529</v>
      </c>
      <c r="MIY17" s="368" t="s">
        <v>529</v>
      </c>
      <c r="MIZ17" s="368" t="s">
        <v>529</v>
      </c>
      <c r="MJA17" s="368" t="s">
        <v>529</v>
      </c>
      <c r="MJB17" s="368" t="s">
        <v>529</v>
      </c>
      <c r="MJC17" s="368" t="s">
        <v>529</v>
      </c>
      <c r="MJD17" s="368" t="s">
        <v>529</v>
      </c>
      <c r="MJE17" s="368" t="s">
        <v>529</v>
      </c>
      <c r="MJF17" s="368" t="s">
        <v>529</v>
      </c>
      <c r="MJG17" s="368" t="s">
        <v>529</v>
      </c>
      <c r="MJH17" s="368" t="s">
        <v>529</v>
      </c>
      <c r="MJI17" s="368" t="s">
        <v>529</v>
      </c>
      <c r="MJJ17" s="368" t="s">
        <v>529</v>
      </c>
      <c r="MJK17" s="368" t="s">
        <v>529</v>
      </c>
      <c r="MJL17" s="368" t="s">
        <v>529</v>
      </c>
      <c r="MJM17" s="368" t="s">
        <v>529</v>
      </c>
      <c r="MJN17" s="368" t="s">
        <v>529</v>
      </c>
      <c r="MJO17" s="368" t="s">
        <v>529</v>
      </c>
      <c r="MJP17" s="368" t="s">
        <v>529</v>
      </c>
      <c r="MJQ17" s="368" t="s">
        <v>529</v>
      </c>
      <c r="MJR17" s="368" t="s">
        <v>529</v>
      </c>
      <c r="MJS17" s="368" t="s">
        <v>529</v>
      </c>
      <c r="MJT17" s="368" t="s">
        <v>529</v>
      </c>
      <c r="MJU17" s="368" t="s">
        <v>529</v>
      </c>
      <c r="MJV17" s="368" t="s">
        <v>529</v>
      </c>
      <c r="MJW17" s="368" t="s">
        <v>529</v>
      </c>
      <c r="MJX17" s="368" t="s">
        <v>529</v>
      </c>
      <c r="MJY17" s="368" t="s">
        <v>529</v>
      </c>
      <c r="MJZ17" s="368" t="s">
        <v>529</v>
      </c>
      <c r="MKA17" s="368" t="s">
        <v>529</v>
      </c>
      <c r="MKB17" s="368" t="s">
        <v>529</v>
      </c>
      <c r="MKC17" s="368" t="s">
        <v>529</v>
      </c>
      <c r="MKD17" s="368" t="s">
        <v>529</v>
      </c>
      <c r="MKE17" s="368" t="s">
        <v>529</v>
      </c>
      <c r="MKF17" s="368" t="s">
        <v>529</v>
      </c>
      <c r="MKG17" s="368" t="s">
        <v>529</v>
      </c>
      <c r="MKH17" s="368" t="s">
        <v>529</v>
      </c>
      <c r="MKI17" s="368" t="s">
        <v>529</v>
      </c>
      <c r="MKJ17" s="368" t="s">
        <v>529</v>
      </c>
      <c r="MKK17" s="368" t="s">
        <v>529</v>
      </c>
      <c r="MKL17" s="368" t="s">
        <v>529</v>
      </c>
      <c r="MKM17" s="368" t="s">
        <v>529</v>
      </c>
      <c r="MKN17" s="368" t="s">
        <v>529</v>
      </c>
      <c r="MKO17" s="368" t="s">
        <v>529</v>
      </c>
      <c r="MKP17" s="368" t="s">
        <v>529</v>
      </c>
      <c r="MKQ17" s="368" t="s">
        <v>529</v>
      </c>
      <c r="MKR17" s="368" t="s">
        <v>529</v>
      </c>
      <c r="MKS17" s="368" t="s">
        <v>529</v>
      </c>
      <c r="MKT17" s="368" t="s">
        <v>529</v>
      </c>
      <c r="MKU17" s="368" t="s">
        <v>529</v>
      </c>
      <c r="MKV17" s="368" t="s">
        <v>529</v>
      </c>
      <c r="MKW17" s="368" t="s">
        <v>529</v>
      </c>
      <c r="MKX17" s="368" t="s">
        <v>529</v>
      </c>
      <c r="MKY17" s="368" t="s">
        <v>529</v>
      </c>
      <c r="MKZ17" s="368" t="s">
        <v>529</v>
      </c>
      <c r="MLA17" s="368" t="s">
        <v>529</v>
      </c>
      <c r="MLB17" s="368" t="s">
        <v>529</v>
      </c>
      <c r="MLC17" s="368" t="s">
        <v>529</v>
      </c>
      <c r="MLD17" s="368" t="s">
        <v>529</v>
      </c>
      <c r="MLE17" s="368" t="s">
        <v>529</v>
      </c>
      <c r="MLF17" s="368" t="s">
        <v>529</v>
      </c>
      <c r="MLG17" s="368" t="s">
        <v>529</v>
      </c>
      <c r="MLH17" s="368" t="s">
        <v>529</v>
      </c>
      <c r="MLI17" s="368" t="s">
        <v>529</v>
      </c>
      <c r="MLJ17" s="368" t="s">
        <v>529</v>
      </c>
      <c r="MLK17" s="368" t="s">
        <v>529</v>
      </c>
      <c r="MLL17" s="368" t="s">
        <v>529</v>
      </c>
      <c r="MLM17" s="368" t="s">
        <v>529</v>
      </c>
      <c r="MLN17" s="368" t="s">
        <v>529</v>
      </c>
      <c r="MLO17" s="368" t="s">
        <v>529</v>
      </c>
      <c r="MLP17" s="368" t="s">
        <v>529</v>
      </c>
      <c r="MLQ17" s="368" t="s">
        <v>529</v>
      </c>
      <c r="MLR17" s="368" t="s">
        <v>529</v>
      </c>
      <c r="MLS17" s="368" t="s">
        <v>529</v>
      </c>
      <c r="MLT17" s="368" t="s">
        <v>529</v>
      </c>
      <c r="MLU17" s="368" t="s">
        <v>529</v>
      </c>
      <c r="MLV17" s="368" t="s">
        <v>529</v>
      </c>
      <c r="MLW17" s="368" t="s">
        <v>529</v>
      </c>
      <c r="MLX17" s="368" t="s">
        <v>529</v>
      </c>
      <c r="MLY17" s="368" t="s">
        <v>529</v>
      </c>
      <c r="MLZ17" s="368" t="s">
        <v>529</v>
      </c>
      <c r="MMA17" s="368" t="s">
        <v>529</v>
      </c>
      <c r="MMB17" s="368" t="s">
        <v>529</v>
      </c>
      <c r="MMC17" s="368" t="s">
        <v>529</v>
      </c>
      <c r="MMD17" s="368" t="s">
        <v>529</v>
      </c>
      <c r="MME17" s="368" t="s">
        <v>529</v>
      </c>
      <c r="MMF17" s="368" t="s">
        <v>529</v>
      </c>
      <c r="MMG17" s="368" t="s">
        <v>529</v>
      </c>
      <c r="MMH17" s="368" t="s">
        <v>529</v>
      </c>
      <c r="MMI17" s="368" t="s">
        <v>529</v>
      </c>
      <c r="MMJ17" s="368" t="s">
        <v>529</v>
      </c>
      <c r="MMK17" s="368" t="s">
        <v>529</v>
      </c>
      <c r="MML17" s="368" t="s">
        <v>529</v>
      </c>
      <c r="MMM17" s="368" t="s">
        <v>529</v>
      </c>
      <c r="MMN17" s="368" t="s">
        <v>529</v>
      </c>
      <c r="MMO17" s="368" t="s">
        <v>529</v>
      </c>
      <c r="MMP17" s="368" t="s">
        <v>529</v>
      </c>
      <c r="MMQ17" s="368" t="s">
        <v>529</v>
      </c>
      <c r="MMR17" s="368" t="s">
        <v>529</v>
      </c>
      <c r="MMS17" s="368" t="s">
        <v>529</v>
      </c>
      <c r="MMT17" s="368" t="s">
        <v>529</v>
      </c>
      <c r="MMU17" s="368" t="s">
        <v>529</v>
      </c>
      <c r="MMV17" s="368" t="s">
        <v>529</v>
      </c>
      <c r="MMW17" s="368" t="s">
        <v>529</v>
      </c>
      <c r="MMX17" s="368" t="s">
        <v>529</v>
      </c>
      <c r="MMY17" s="368" t="s">
        <v>529</v>
      </c>
      <c r="MMZ17" s="368" t="s">
        <v>529</v>
      </c>
      <c r="MNA17" s="368" t="s">
        <v>529</v>
      </c>
      <c r="MNB17" s="368" t="s">
        <v>529</v>
      </c>
      <c r="MNC17" s="368" t="s">
        <v>529</v>
      </c>
      <c r="MND17" s="368" t="s">
        <v>529</v>
      </c>
      <c r="MNE17" s="368" t="s">
        <v>529</v>
      </c>
      <c r="MNF17" s="368" t="s">
        <v>529</v>
      </c>
      <c r="MNG17" s="368" t="s">
        <v>529</v>
      </c>
      <c r="MNH17" s="368" t="s">
        <v>529</v>
      </c>
      <c r="MNI17" s="368" t="s">
        <v>529</v>
      </c>
      <c r="MNJ17" s="368" t="s">
        <v>529</v>
      </c>
      <c r="MNK17" s="368" t="s">
        <v>529</v>
      </c>
      <c r="MNL17" s="368" t="s">
        <v>529</v>
      </c>
      <c r="MNM17" s="368" t="s">
        <v>529</v>
      </c>
      <c r="MNN17" s="368" t="s">
        <v>529</v>
      </c>
      <c r="MNO17" s="368" t="s">
        <v>529</v>
      </c>
      <c r="MNP17" s="368" t="s">
        <v>529</v>
      </c>
      <c r="MNQ17" s="368" t="s">
        <v>529</v>
      </c>
      <c r="MNR17" s="368" t="s">
        <v>529</v>
      </c>
      <c r="MNS17" s="368" t="s">
        <v>529</v>
      </c>
      <c r="MNT17" s="368" t="s">
        <v>529</v>
      </c>
      <c r="MNU17" s="368" t="s">
        <v>529</v>
      </c>
      <c r="MNV17" s="368" t="s">
        <v>529</v>
      </c>
      <c r="MNW17" s="368" t="s">
        <v>529</v>
      </c>
      <c r="MNX17" s="368" t="s">
        <v>529</v>
      </c>
      <c r="MNY17" s="368" t="s">
        <v>529</v>
      </c>
      <c r="MNZ17" s="368" t="s">
        <v>529</v>
      </c>
      <c r="MOA17" s="368" t="s">
        <v>529</v>
      </c>
      <c r="MOB17" s="368" t="s">
        <v>529</v>
      </c>
      <c r="MOC17" s="368" t="s">
        <v>529</v>
      </c>
      <c r="MOD17" s="368" t="s">
        <v>529</v>
      </c>
      <c r="MOE17" s="368" t="s">
        <v>529</v>
      </c>
      <c r="MOF17" s="368" t="s">
        <v>529</v>
      </c>
      <c r="MOG17" s="368" t="s">
        <v>529</v>
      </c>
      <c r="MOH17" s="368" t="s">
        <v>529</v>
      </c>
      <c r="MOI17" s="368" t="s">
        <v>529</v>
      </c>
      <c r="MOJ17" s="368" t="s">
        <v>529</v>
      </c>
      <c r="MOK17" s="368" t="s">
        <v>529</v>
      </c>
      <c r="MOL17" s="368" t="s">
        <v>529</v>
      </c>
      <c r="MOM17" s="368" t="s">
        <v>529</v>
      </c>
      <c r="MON17" s="368" t="s">
        <v>529</v>
      </c>
      <c r="MOO17" s="368" t="s">
        <v>529</v>
      </c>
      <c r="MOP17" s="368" t="s">
        <v>529</v>
      </c>
      <c r="MOQ17" s="368" t="s">
        <v>529</v>
      </c>
      <c r="MOR17" s="368" t="s">
        <v>529</v>
      </c>
      <c r="MOS17" s="368" t="s">
        <v>529</v>
      </c>
      <c r="MOT17" s="368" t="s">
        <v>529</v>
      </c>
      <c r="MOU17" s="368" t="s">
        <v>529</v>
      </c>
      <c r="MOV17" s="368" t="s">
        <v>529</v>
      </c>
      <c r="MOW17" s="368" t="s">
        <v>529</v>
      </c>
      <c r="MOX17" s="368" t="s">
        <v>529</v>
      </c>
      <c r="MOY17" s="368" t="s">
        <v>529</v>
      </c>
      <c r="MOZ17" s="368" t="s">
        <v>529</v>
      </c>
      <c r="MPA17" s="368" t="s">
        <v>529</v>
      </c>
      <c r="MPB17" s="368" t="s">
        <v>529</v>
      </c>
      <c r="MPC17" s="368" t="s">
        <v>529</v>
      </c>
      <c r="MPD17" s="368" t="s">
        <v>529</v>
      </c>
      <c r="MPE17" s="368" t="s">
        <v>529</v>
      </c>
      <c r="MPF17" s="368" t="s">
        <v>529</v>
      </c>
      <c r="MPG17" s="368" t="s">
        <v>529</v>
      </c>
      <c r="MPH17" s="368" t="s">
        <v>529</v>
      </c>
      <c r="MPI17" s="368" t="s">
        <v>529</v>
      </c>
      <c r="MPJ17" s="368" t="s">
        <v>529</v>
      </c>
      <c r="MPK17" s="368" t="s">
        <v>529</v>
      </c>
      <c r="MPL17" s="368" t="s">
        <v>529</v>
      </c>
      <c r="MPM17" s="368" t="s">
        <v>529</v>
      </c>
      <c r="MPN17" s="368" t="s">
        <v>529</v>
      </c>
      <c r="MPO17" s="368" t="s">
        <v>529</v>
      </c>
      <c r="MPP17" s="368" t="s">
        <v>529</v>
      </c>
      <c r="MPQ17" s="368" t="s">
        <v>529</v>
      </c>
      <c r="MPR17" s="368" t="s">
        <v>529</v>
      </c>
      <c r="MPS17" s="368" t="s">
        <v>529</v>
      </c>
      <c r="MPT17" s="368" t="s">
        <v>529</v>
      </c>
      <c r="MPU17" s="368" t="s">
        <v>529</v>
      </c>
      <c r="MPV17" s="368" t="s">
        <v>529</v>
      </c>
      <c r="MPW17" s="368" t="s">
        <v>529</v>
      </c>
      <c r="MPX17" s="368" t="s">
        <v>529</v>
      </c>
      <c r="MPY17" s="368" t="s">
        <v>529</v>
      </c>
      <c r="MPZ17" s="368" t="s">
        <v>529</v>
      </c>
      <c r="MQA17" s="368" t="s">
        <v>529</v>
      </c>
      <c r="MQB17" s="368" t="s">
        <v>529</v>
      </c>
      <c r="MQC17" s="368" t="s">
        <v>529</v>
      </c>
      <c r="MQD17" s="368" t="s">
        <v>529</v>
      </c>
      <c r="MQE17" s="368" t="s">
        <v>529</v>
      </c>
      <c r="MQF17" s="368" t="s">
        <v>529</v>
      </c>
      <c r="MQG17" s="368" t="s">
        <v>529</v>
      </c>
      <c r="MQH17" s="368" t="s">
        <v>529</v>
      </c>
      <c r="MQI17" s="368" t="s">
        <v>529</v>
      </c>
      <c r="MQJ17" s="368" t="s">
        <v>529</v>
      </c>
      <c r="MQK17" s="368" t="s">
        <v>529</v>
      </c>
      <c r="MQL17" s="368" t="s">
        <v>529</v>
      </c>
      <c r="MQM17" s="368" t="s">
        <v>529</v>
      </c>
      <c r="MQN17" s="368" t="s">
        <v>529</v>
      </c>
      <c r="MQO17" s="368" t="s">
        <v>529</v>
      </c>
      <c r="MQP17" s="368" t="s">
        <v>529</v>
      </c>
      <c r="MQQ17" s="368" t="s">
        <v>529</v>
      </c>
      <c r="MQR17" s="368" t="s">
        <v>529</v>
      </c>
      <c r="MQS17" s="368" t="s">
        <v>529</v>
      </c>
      <c r="MQT17" s="368" t="s">
        <v>529</v>
      </c>
      <c r="MQU17" s="368" t="s">
        <v>529</v>
      </c>
      <c r="MQV17" s="368" t="s">
        <v>529</v>
      </c>
      <c r="MQW17" s="368" t="s">
        <v>529</v>
      </c>
      <c r="MQX17" s="368" t="s">
        <v>529</v>
      </c>
      <c r="MQY17" s="368" t="s">
        <v>529</v>
      </c>
      <c r="MQZ17" s="368" t="s">
        <v>529</v>
      </c>
      <c r="MRA17" s="368" t="s">
        <v>529</v>
      </c>
      <c r="MRB17" s="368" t="s">
        <v>529</v>
      </c>
      <c r="MRC17" s="368" t="s">
        <v>529</v>
      </c>
      <c r="MRD17" s="368" t="s">
        <v>529</v>
      </c>
      <c r="MRE17" s="368" t="s">
        <v>529</v>
      </c>
      <c r="MRF17" s="368" t="s">
        <v>529</v>
      </c>
      <c r="MRG17" s="368" t="s">
        <v>529</v>
      </c>
      <c r="MRH17" s="368" t="s">
        <v>529</v>
      </c>
      <c r="MRI17" s="368" t="s">
        <v>529</v>
      </c>
      <c r="MRJ17" s="368" t="s">
        <v>529</v>
      </c>
      <c r="MRK17" s="368" t="s">
        <v>529</v>
      </c>
      <c r="MRL17" s="368" t="s">
        <v>529</v>
      </c>
      <c r="MRM17" s="368" t="s">
        <v>529</v>
      </c>
      <c r="MRN17" s="368" t="s">
        <v>529</v>
      </c>
      <c r="MRO17" s="368" t="s">
        <v>529</v>
      </c>
      <c r="MRP17" s="368" t="s">
        <v>529</v>
      </c>
      <c r="MRQ17" s="368" t="s">
        <v>529</v>
      </c>
      <c r="MRR17" s="368" t="s">
        <v>529</v>
      </c>
      <c r="MRS17" s="368" t="s">
        <v>529</v>
      </c>
      <c r="MRT17" s="368" t="s">
        <v>529</v>
      </c>
      <c r="MRU17" s="368" t="s">
        <v>529</v>
      </c>
      <c r="MRV17" s="368" t="s">
        <v>529</v>
      </c>
      <c r="MRW17" s="368" t="s">
        <v>529</v>
      </c>
      <c r="MRX17" s="368" t="s">
        <v>529</v>
      </c>
      <c r="MRY17" s="368" t="s">
        <v>529</v>
      </c>
      <c r="MRZ17" s="368" t="s">
        <v>529</v>
      </c>
      <c r="MSA17" s="368" t="s">
        <v>529</v>
      </c>
      <c r="MSB17" s="368" t="s">
        <v>529</v>
      </c>
      <c r="MSC17" s="368" t="s">
        <v>529</v>
      </c>
      <c r="MSD17" s="368" t="s">
        <v>529</v>
      </c>
      <c r="MSE17" s="368" t="s">
        <v>529</v>
      </c>
      <c r="MSF17" s="368" t="s">
        <v>529</v>
      </c>
      <c r="MSG17" s="368" t="s">
        <v>529</v>
      </c>
      <c r="MSH17" s="368" t="s">
        <v>529</v>
      </c>
      <c r="MSI17" s="368" t="s">
        <v>529</v>
      </c>
      <c r="MSJ17" s="368" t="s">
        <v>529</v>
      </c>
      <c r="MSK17" s="368" t="s">
        <v>529</v>
      </c>
      <c r="MSL17" s="368" t="s">
        <v>529</v>
      </c>
      <c r="MSM17" s="368" t="s">
        <v>529</v>
      </c>
      <c r="MSN17" s="368" t="s">
        <v>529</v>
      </c>
      <c r="MSO17" s="368" t="s">
        <v>529</v>
      </c>
      <c r="MSP17" s="368" t="s">
        <v>529</v>
      </c>
      <c r="MSQ17" s="368" t="s">
        <v>529</v>
      </c>
      <c r="MSR17" s="368" t="s">
        <v>529</v>
      </c>
      <c r="MSS17" s="368" t="s">
        <v>529</v>
      </c>
      <c r="MST17" s="368" t="s">
        <v>529</v>
      </c>
      <c r="MSU17" s="368" t="s">
        <v>529</v>
      </c>
      <c r="MSV17" s="368" t="s">
        <v>529</v>
      </c>
      <c r="MSW17" s="368" t="s">
        <v>529</v>
      </c>
      <c r="MSX17" s="368" t="s">
        <v>529</v>
      </c>
      <c r="MSY17" s="368" t="s">
        <v>529</v>
      </c>
      <c r="MSZ17" s="368" t="s">
        <v>529</v>
      </c>
      <c r="MTA17" s="368" t="s">
        <v>529</v>
      </c>
      <c r="MTB17" s="368" t="s">
        <v>529</v>
      </c>
      <c r="MTC17" s="368" t="s">
        <v>529</v>
      </c>
      <c r="MTD17" s="368" t="s">
        <v>529</v>
      </c>
      <c r="MTE17" s="368" t="s">
        <v>529</v>
      </c>
      <c r="MTF17" s="368" t="s">
        <v>529</v>
      </c>
      <c r="MTG17" s="368" t="s">
        <v>529</v>
      </c>
      <c r="MTH17" s="368" t="s">
        <v>529</v>
      </c>
      <c r="MTI17" s="368" t="s">
        <v>529</v>
      </c>
      <c r="MTJ17" s="368" t="s">
        <v>529</v>
      </c>
      <c r="MTK17" s="368" t="s">
        <v>529</v>
      </c>
      <c r="MTL17" s="368" t="s">
        <v>529</v>
      </c>
      <c r="MTM17" s="368" t="s">
        <v>529</v>
      </c>
      <c r="MTN17" s="368" t="s">
        <v>529</v>
      </c>
      <c r="MTO17" s="368" t="s">
        <v>529</v>
      </c>
      <c r="MTP17" s="368" t="s">
        <v>529</v>
      </c>
      <c r="MTQ17" s="368" t="s">
        <v>529</v>
      </c>
      <c r="MTR17" s="368" t="s">
        <v>529</v>
      </c>
      <c r="MTS17" s="368" t="s">
        <v>529</v>
      </c>
      <c r="MTT17" s="368" t="s">
        <v>529</v>
      </c>
      <c r="MTU17" s="368" t="s">
        <v>529</v>
      </c>
      <c r="MTV17" s="368" t="s">
        <v>529</v>
      </c>
      <c r="MTW17" s="368" t="s">
        <v>529</v>
      </c>
      <c r="MTX17" s="368" t="s">
        <v>529</v>
      </c>
      <c r="MTY17" s="368" t="s">
        <v>529</v>
      </c>
      <c r="MTZ17" s="368" t="s">
        <v>529</v>
      </c>
      <c r="MUA17" s="368" t="s">
        <v>529</v>
      </c>
      <c r="MUB17" s="368" t="s">
        <v>529</v>
      </c>
      <c r="MUC17" s="368" t="s">
        <v>529</v>
      </c>
      <c r="MUD17" s="368" t="s">
        <v>529</v>
      </c>
      <c r="MUE17" s="368" t="s">
        <v>529</v>
      </c>
      <c r="MUF17" s="368" t="s">
        <v>529</v>
      </c>
      <c r="MUG17" s="368" t="s">
        <v>529</v>
      </c>
      <c r="MUH17" s="368" t="s">
        <v>529</v>
      </c>
      <c r="MUI17" s="368" t="s">
        <v>529</v>
      </c>
      <c r="MUJ17" s="368" t="s">
        <v>529</v>
      </c>
      <c r="MUK17" s="368" t="s">
        <v>529</v>
      </c>
      <c r="MUL17" s="368" t="s">
        <v>529</v>
      </c>
      <c r="MUM17" s="368" t="s">
        <v>529</v>
      </c>
      <c r="MUN17" s="368" t="s">
        <v>529</v>
      </c>
      <c r="MUO17" s="368" t="s">
        <v>529</v>
      </c>
      <c r="MUP17" s="368" t="s">
        <v>529</v>
      </c>
      <c r="MUQ17" s="368" t="s">
        <v>529</v>
      </c>
      <c r="MUR17" s="368" t="s">
        <v>529</v>
      </c>
      <c r="MUS17" s="368" t="s">
        <v>529</v>
      </c>
      <c r="MUT17" s="368" t="s">
        <v>529</v>
      </c>
      <c r="MUU17" s="368" t="s">
        <v>529</v>
      </c>
      <c r="MUV17" s="368" t="s">
        <v>529</v>
      </c>
      <c r="MUW17" s="368" t="s">
        <v>529</v>
      </c>
      <c r="MUX17" s="368" t="s">
        <v>529</v>
      </c>
      <c r="MUY17" s="368" t="s">
        <v>529</v>
      </c>
      <c r="MUZ17" s="368" t="s">
        <v>529</v>
      </c>
      <c r="MVA17" s="368" t="s">
        <v>529</v>
      </c>
      <c r="MVB17" s="368" t="s">
        <v>529</v>
      </c>
      <c r="MVC17" s="368" t="s">
        <v>529</v>
      </c>
      <c r="MVD17" s="368" t="s">
        <v>529</v>
      </c>
      <c r="MVE17" s="368" t="s">
        <v>529</v>
      </c>
      <c r="MVF17" s="368" t="s">
        <v>529</v>
      </c>
      <c r="MVG17" s="368" t="s">
        <v>529</v>
      </c>
      <c r="MVH17" s="368" t="s">
        <v>529</v>
      </c>
      <c r="MVI17" s="368" t="s">
        <v>529</v>
      </c>
      <c r="MVJ17" s="368" t="s">
        <v>529</v>
      </c>
      <c r="MVK17" s="368" t="s">
        <v>529</v>
      </c>
      <c r="MVL17" s="368" t="s">
        <v>529</v>
      </c>
      <c r="MVM17" s="368" t="s">
        <v>529</v>
      </c>
      <c r="MVN17" s="368" t="s">
        <v>529</v>
      </c>
      <c r="MVO17" s="368" t="s">
        <v>529</v>
      </c>
      <c r="MVP17" s="368" t="s">
        <v>529</v>
      </c>
      <c r="MVQ17" s="368" t="s">
        <v>529</v>
      </c>
      <c r="MVR17" s="368" t="s">
        <v>529</v>
      </c>
      <c r="MVS17" s="368" t="s">
        <v>529</v>
      </c>
      <c r="MVT17" s="368" t="s">
        <v>529</v>
      </c>
      <c r="MVU17" s="368" t="s">
        <v>529</v>
      </c>
      <c r="MVV17" s="368" t="s">
        <v>529</v>
      </c>
      <c r="MVW17" s="368" t="s">
        <v>529</v>
      </c>
      <c r="MVX17" s="368" t="s">
        <v>529</v>
      </c>
      <c r="MVY17" s="368" t="s">
        <v>529</v>
      </c>
      <c r="MVZ17" s="368" t="s">
        <v>529</v>
      </c>
      <c r="MWA17" s="368" t="s">
        <v>529</v>
      </c>
      <c r="MWB17" s="368" t="s">
        <v>529</v>
      </c>
      <c r="MWC17" s="368" t="s">
        <v>529</v>
      </c>
      <c r="MWD17" s="368" t="s">
        <v>529</v>
      </c>
      <c r="MWE17" s="368" t="s">
        <v>529</v>
      </c>
      <c r="MWF17" s="368" t="s">
        <v>529</v>
      </c>
      <c r="MWG17" s="368" t="s">
        <v>529</v>
      </c>
      <c r="MWH17" s="368" t="s">
        <v>529</v>
      </c>
      <c r="MWI17" s="368" t="s">
        <v>529</v>
      </c>
      <c r="MWJ17" s="368" t="s">
        <v>529</v>
      </c>
      <c r="MWK17" s="368" t="s">
        <v>529</v>
      </c>
      <c r="MWL17" s="368" t="s">
        <v>529</v>
      </c>
      <c r="MWM17" s="368" t="s">
        <v>529</v>
      </c>
      <c r="MWN17" s="368" t="s">
        <v>529</v>
      </c>
      <c r="MWO17" s="368" t="s">
        <v>529</v>
      </c>
      <c r="MWP17" s="368" t="s">
        <v>529</v>
      </c>
      <c r="MWQ17" s="368" t="s">
        <v>529</v>
      </c>
      <c r="MWR17" s="368" t="s">
        <v>529</v>
      </c>
      <c r="MWS17" s="368" t="s">
        <v>529</v>
      </c>
      <c r="MWT17" s="368" t="s">
        <v>529</v>
      </c>
      <c r="MWU17" s="368" t="s">
        <v>529</v>
      </c>
      <c r="MWV17" s="368" t="s">
        <v>529</v>
      </c>
      <c r="MWW17" s="368" t="s">
        <v>529</v>
      </c>
      <c r="MWX17" s="368" t="s">
        <v>529</v>
      </c>
      <c r="MWY17" s="368" t="s">
        <v>529</v>
      </c>
      <c r="MWZ17" s="368" t="s">
        <v>529</v>
      </c>
      <c r="MXA17" s="368" t="s">
        <v>529</v>
      </c>
      <c r="MXB17" s="368" t="s">
        <v>529</v>
      </c>
      <c r="MXC17" s="368" t="s">
        <v>529</v>
      </c>
      <c r="MXD17" s="368" t="s">
        <v>529</v>
      </c>
      <c r="MXE17" s="368" t="s">
        <v>529</v>
      </c>
      <c r="MXF17" s="368" t="s">
        <v>529</v>
      </c>
      <c r="MXG17" s="368" t="s">
        <v>529</v>
      </c>
      <c r="MXH17" s="368" t="s">
        <v>529</v>
      </c>
      <c r="MXI17" s="368" t="s">
        <v>529</v>
      </c>
      <c r="MXJ17" s="368" t="s">
        <v>529</v>
      </c>
      <c r="MXK17" s="368" t="s">
        <v>529</v>
      </c>
      <c r="MXL17" s="368" t="s">
        <v>529</v>
      </c>
      <c r="MXM17" s="368" t="s">
        <v>529</v>
      </c>
      <c r="MXN17" s="368" t="s">
        <v>529</v>
      </c>
      <c r="MXO17" s="368" t="s">
        <v>529</v>
      </c>
      <c r="MXP17" s="368" t="s">
        <v>529</v>
      </c>
      <c r="MXQ17" s="368" t="s">
        <v>529</v>
      </c>
      <c r="MXR17" s="368" t="s">
        <v>529</v>
      </c>
      <c r="MXS17" s="368" t="s">
        <v>529</v>
      </c>
      <c r="MXT17" s="368" t="s">
        <v>529</v>
      </c>
      <c r="MXU17" s="368" t="s">
        <v>529</v>
      </c>
      <c r="MXV17" s="368" t="s">
        <v>529</v>
      </c>
      <c r="MXW17" s="368" t="s">
        <v>529</v>
      </c>
      <c r="MXX17" s="368" t="s">
        <v>529</v>
      </c>
      <c r="MXY17" s="368" t="s">
        <v>529</v>
      </c>
      <c r="MXZ17" s="368" t="s">
        <v>529</v>
      </c>
      <c r="MYA17" s="368" t="s">
        <v>529</v>
      </c>
      <c r="MYB17" s="368" t="s">
        <v>529</v>
      </c>
      <c r="MYC17" s="368" t="s">
        <v>529</v>
      </c>
      <c r="MYD17" s="368" t="s">
        <v>529</v>
      </c>
      <c r="MYE17" s="368" t="s">
        <v>529</v>
      </c>
      <c r="MYF17" s="368" t="s">
        <v>529</v>
      </c>
      <c r="MYG17" s="368" t="s">
        <v>529</v>
      </c>
      <c r="MYH17" s="368" t="s">
        <v>529</v>
      </c>
      <c r="MYI17" s="368" t="s">
        <v>529</v>
      </c>
      <c r="MYJ17" s="368" t="s">
        <v>529</v>
      </c>
      <c r="MYK17" s="368" t="s">
        <v>529</v>
      </c>
      <c r="MYL17" s="368" t="s">
        <v>529</v>
      </c>
      <c r="MYM17" s="368" t="s">
        <v>529</v>
      </c>
      <c r="MYN17" s="368" t="s">
        <v>529</v>
      </c>
      <c r="MYO17" s="368" t="s">
        <v>529</v>
      </c>
      <c r="MYP17" s="368" t="s">
        <v>529</v>
      </c>
      <c r="MYQ17" s="368" t="s">
        <v>529</v>
      </c>
      <c r="MYR17" s="368" t="s">
        <v>529</v>
      </c>
      <c r="MYS17" s="368" t="s">
        <v>529</v>
      </c>
      <c r="MYT17" s="368" t="s">
        <v>529</v>
      </c>
      <c r="MYU17" s="368" t="s">
        <v>529</v>
      </c>
      <c r="MYV17" s="368" t="s">
        <v>529</v>
      </c>
      <c r="MYW17" s="368" t="s">
        <v>529</v>
      </c>
      <c r="MYX17" s="368" t="s">
        <v>529</v>
      </c>
      <c r="MYY17" s="368" t="s">
        <v>529</v>
      </c>
      <c r="MYZ17" s="368" t="s">
        <v>529</v>
      </c>
      <c r="MZA17" s="368" t="s">
        <v>529</v>
      </c>
      <c r="MZB17" s="368" t="s">
        <v>529</v>
      </c>
      <c r="MZC17" s="368" t="s">
        <v>529</v>
      </c>
      <c r="MZD17" s="368" t="s">
        <v>529</v>
      </c>
      <c r="MZE17" s="368" t="s">
        <v>529</v>
      </c>
      <c r="MZF17" s="368" t="s">
        <v>529</v>
      </c>
      <c r="MZG17" s="368" t="s">
        <v>529</v>
      </c>
      <c r="MZH17" s="368" t="s">
        <v>529</v>
      </c>
      <c r="MZI17" s="368" t="s">
        <v>529</v>
      </c>
      <c r="MZJ17" s="368" t="s">
        <v>529</v>
      </c>
      <c r="MZK17" s="368" t="s">
        <v>529</v>
      </c>
      <c r="MZL17" s="368" t="s">
        <v>529</v>
      </c>
      <c r="MZM17" s="368" t="s">
        <v>529</v>
      </c>
      <c r="MZN17" s="368" t="s">
        <v>529</v>
      </c>
      <c r="MZO17" s="368" t="s">
        <v>529</v>
      </c>
      <c r="MZP17" s="368" t="s">
        <v>529</v>
      </c>
      <c r="MZQ17" s="368" t="s">
        <v>529</v>
      </c>
      <c r="MZR17" s="368" t="s">
        <v>529</v>
      </c>
      <c r="MZS17" s="368" t="s">
        <v>529</v>
      </c>
      <c r="MZT17" s="368" t="s">
        <v>529</v>
      </c>
      <c r="MZU17" s="368" t="s">
        <v>529</v>
      </c>
      <c r="MZV17" s="368" t="s">
        <v>529</v>
      </c>
      <c r="MZW17" s="368" t="s">
        <v>529</v>
      </c>
      <c r="MZX17" s="368" t="s">
        <v>529</v>
      </c>
      <c r="MZY17" s="368" t="s">
        <v>529</v>
      </c>
      <c r="MZZ17" s="368" t="s">
        <v>529</v>
      </c>
      <c r="NAA17" s="368" t="s">
        <v>529</v>
      </c>
      <c r="NAB17" s="368" t="s">
        <v>529</v>
      </c>
      <c r="NAC17" s="368" t="s">
        <v>529</v>
      </c>
      <c r="NAD17" s="368" t="s">
        <v>529</v>
      </c>
      <c r="NAE17" s="368" t="s">
        <v>529</v>
      </c>
      <c r="NAF17" s="368" t="s">
        <v>529</v>
      </c>
      <c r="NAG17" s="368" t="s">
        <v>529</v>
      </c>
      <c r="NAH17" s="368" t="s">
        <v>529</v>
      </c>
      <c r="NAI17" s="368" t="s">
        <v>529</v>
      </c>
      <c r="NAJ17" s="368" t="s">
        <v>529</v>
      </c>
      <c r="NAK17" s="368" t="s">
        <v>529</v>
      </c>
      <c r="NAL17" s="368" t="s">
        <v>529</v>
      </c>
      <c r="NAM17" s="368" t="s">
        <v>529</v>
      </c>
      <c r="NAN17" s="368" t="s">
        <v>529</v>
      </c>
      <c r="NAO17" s="368" t="s">
        <v>529</v>
      </c>
      <c r="NAP17" s="368" t="s">
        <v>529</v>
      </c>
      <c r="NAQ17" s="368" t="s">
        <v>529</v>
      </c>
      <c r="NAR17" s="368" t="s">
        <v>529</v>
      </c>
      <c r="NAS17" s="368" t="s">
        <v>529</v>
      </c>
      <c r="NAT17" s="368" t="s">
        <v>529</v>
      </c>
      <c r="NAU17" s="368" t="s">
        <v>529</v>
      </c>
      <c r="NAV17" s="368" t="s">
        <v>529</v>
      </c>
      <c r="NAW17" s="368" t="s">
        <v>529</v>
      </c>
      <c r="NAX17" s="368" t="s">
        <v>529</v>
      </c>
      <c r="NAY17" s="368" t="s">
        <v>529</v>
      </c>
      <c r="NAZ17" s="368" t="s">
        <v>529</v>
      </c>
      <c r="NBA17" s="368" t="s">
        <v>529</v>
      </c>
      <c r="NBB17" s="368" t="s">
        <v>529</v>
      </c>
      <c r="NBC17" s="368" t="s">
        <v>529</v>
      </c>
      <c r="NBD17" s="368" t="s">
        <v>529</v>
      </c>
      <c r="NBE17" s="368" t="s">
        <v>529</v>
      </c>
      <c r="NBF17" s="368" t="s">
        <v>529</v>
      </c>
      <c r="NBG17" s="368" t="s">
        <v>529</v>
      </c>
      <c r="NBH17" s="368" t="s">
        <v>529</v>
      </c>
      <c r="NBI17" s="368" t="s">
        <v>529</v>
      </c>
      <c r="NBJ17" s="368" t="s">
        <v>529</v>
      </c>
      <c r="NBK17" s="368" t="s">
        <v>529</v>
      </c>
      <c r="NBL17" s="368" t="s">
        <v>529</v>
      </c>
      <c r="NBM17" s="368" t="s">
        <v>529</v>
      </c>
      <c r="NBN17" s="368" t="s">
        <v>529</v>
      </c>
      <c r="NBO17" s="368" t="s">
        <v>529</v>
      </c>
      <c r="NBP17" s="368" t="s">
        <v>529</v>
      </c>
      <c r="NBQ17" s="368" t="s">
        <v>529</v>
      </c>
      <c r="NBR17" s="368" t="s">
        <v>529</v>
      </c>
      <c r="NBS17" s="368" t="s">
        <v>529</v>
      </c>
      <c r="NBT17" s="368" t="s">
        <v>529</v>
      </c>
      <c r="NBU17" s="368" t="s">
        <v>529</v>
      </c>
      <c r="NBV17" s="368" t="s">
        <v>529</v>
      </c>
      <c r="NBW17" s="368" t="s">
        <v>529</v>
      </c>
      <c r="NBX17" s="368" t="s">
        <v>529</v>
      </c>
      <c r="NBY17" s="368" t="s">
        <v>529</v>
      </c>
      <c r="NBZ17" s="368" t="s">
        <v>529</v>
      </c>
      <c r="NCA17" s="368" t="s">
        <v>529</v>
      </c>
      <c r="NCB17" s="368" t="s">
        <v>529</v>
      </c>
      <c r="NCC17" s="368" t="s">
        <v>529</v>
      </c>
      <c r="NCD17" s="368" t="s">
        <v>529</v>
      </c>
      <c r="NCE17" s="368" t="s">
        <v>529</v>
      </c>
      <c r="NCF17" s="368" t="s">
        <v>529</v>
      </c>
      <c r="NCG17" s="368" t="s">
        <v>529</v>
      </c>
      <c r="NCH17" s="368" t="s">
        <v>529</v>
      </c>
      <c r="NCI17" s="368" t="s">
        <v>529</v>
      </c>
      <c r="NCJ17" s="368" t="s">
        <v>529</v>
      </c>
      <c r="NCK17" s="368" t="s">
        <v>529</v>
      </c>
      <c r="NCL17" s="368" t="s">
        <v>529</v>
      </c>
      <c r="NCM17" s="368" t="s">
        <v>529</v>
      </c>
      <c r="NCN17" s="368" t="s">
        <v>529</v>
      </c>
      <c r="NCO17" s="368" t="s">
        <v>529</v>
      </c>
      <c r="NCP17" s="368" t="s">
        <v>529</v>
      </c>
      <c r="NCQ17" s="368" t="s">
        <v>529</v>
      </c>
      <c r="NCR17" s="368" t="s">
        <v>529</v>
      </c>
      <c r="NCS17" s="368" t="s">
        <v>529</v>
      </c>
      <c r="NCT17" s="368" t="s">
        <v>529</v>
      </c>
      <c r="NCU17" s="368" t="s">
        <v>529</v>
      </c>
      <c r="NCV17" s="368" t="s">
        <v>529</v>
      </c>
      <c r="NCW17" s="368" t="s">
        <v>529</v>
      </c>
      <c r="NCX17" s="368" t="s">
        <v>529</v>
      </c>
      <c r="NCY17" s="368" t="s">
        <v>529</v>
      </c>
      <c r="NCZ17" s="368" t="s">
        <v>529</v>
      </c>
      <c r="NDA17" s="368" t="s">
        <v>529</v>
      </c>
      <c r="NDB17" s="368" t="s">
        <v>529</v>
      </c>
      <c r="NDC17" s="368" t="s">
        <v>529</v>
      </c>
      <c r="NDD17" s="368" t="s">
        <v>529</v>
      </c>
      <c r="NDE17" s="368" t="s">
        <v>529</v>
      </c>
      <c r="NDF17" s="368" t="s">
        <v>529</v>
      </c>
      <c r="NDG17" s="368" t="s">
        <v>529</v>
      </c>
      <c r="NDH17" s="368" t="s">
        <v>529</v>
      </c>
      <c r="NDI17" s="368" t="s">
        <v>529</v>
      </c>
      <c r="NDJ17" s="368" t="s">
        <v>529</v>
      </c>
      <c r="NDK17" s="368" t="s">
        <v>529</v>
      </c>
      <c r="NDL17" s="368" t="s">
        <v>529</v>
      </c>
      <c r="NDM17" s="368" t="s">
        <v>529</v>
      </c>
      <c r="NDN17" s="368" t="s">
        <v>529</v>
      </c>
      <c r="NDO17" s="368" t="s">
        <v>529</v>
      </c>
      <c r="NDP17" s="368" t="s">
        <v>529</v>
      </c>
      <c r="NDQ17" s="368" t="s">
        <v>529</v>
      </c>
      <c r="NDR17" s="368" t="s">
        <v>529</v>
      </c>
      <c r="NDS17" s="368" t="s">
        <v>529</v>
      </c>
      <c r="NDT17" s="368" t="s">
        <v>529</v>
      </c>
      <c r="NDU17" s="368" t="s">
        <v>529</v>
      </c>
      <c r="NDV17" s="368" t="s">
        <v>529</v>
      </c>
      <c r="NDW17" s="368" t="s">
        <v>529</v>
      </c>
      <c r="NDX17" s="368" t="s">
        <v>529</v>
      </c>
      <c r="NDY17" s="368" t="s">
        <v>529</v>
      </c>
      <c r="NDZ17" s="368" t="s">
        <v>529</v>
      </c>
      <c r="NEA17" s="368" t="s">
        <v>529</v>
      </c>
      <c r="NEB17" s="368" t="s">
        <v>529</v>
      </c>
      <c r="NEC17" s="368" t="s">
        <v>529</v>
      </c>
      <c r="NED17" s="368" t="s">
        <v>529</v>
      </c>
      <c r="NEE17" s="368" t="s">
        <v>529</v>
      </c>
      <c r="NEF17" s="368" t="s">
        <v>529</v>
      </c>
      <c r="NEG17" s="368" t="s">
        <v>529</v>
      </c>
      <c r="NEH17" s="368" t="s">
        <v>529</v>
      </c>
      <c r="NEI17" s="368" t="s">
        <v>529</v>
      </c>
      <c r="NEJ17" s="368" t="s">
        <v>529</v>
      </c>
      <c r="NEK17" s="368" t="s">
        <v>529</v>
      </c>
      <c r="NEL17" s="368" t="s">
        <v>529</v>
      </c>
      <c r="NEM17" s="368" t="s">
        <v>529</v>
      </c>
      <c r="NEN17" s="368" t="s">
        <v>529</v>
      </c>
      <c r="NEO17" s="368" t="s">
        <v>529</v>
      </c>
      <c r="NEP17" s="368" t="s">
        <v>529</v>
      </c>
      <c r="NEQ17" s="368" t="s">
        <v>529</v>
      </c>
      <c r="NER17" s="368" t="s">
        <v>529</v>
      </c>
      <c r="NES17" s="368" t="s">
        <v>529</v>
      </c>
      <c r="NET17" s="368" t="s">
        <v>529</v>
      </c>
      <c r="NEU17" s="368" t="s">
        <v>529</v>
      </c>
      <c r="NEV17" s="368" t="s">
        <v>529</v>
      </c>
      <c r="NEW17" s="368" t="s">
        <v>529</v>
      </c>
      <c r="NEX17" s="368" t="s">
        <v>529</v>
      </c>
      <c r="NEY17" s="368" t="s">
        <v>529</v>
      </c>
      <c r="NEZ17" s="368" t="s">
        <v>529</v>
      </c>
      <c r="NFA17" s="368" t="s">
        <v>529</v>
      </c>
      <c r="NFB17" s="368" t="s">
        <v>529</v>
      </c>
      <c r="NFC17" s="368" t="s">
        <v>529</v>
      </c>
      <c r="NFD17" s="368" t="s">
        <v>529</v>
      </c>
      <c r="NFE17" s="368" t="s">
        <v>529</v>
      </c>
      <c r="NFF17" s="368" t="s">
        <v>529</v>
      </c>
      <c r="NFG17" s="368" t="s">
        <v>529</v>
      </c>
      <c r="NFH17" s="368" t="s">
        <v>529</v>
      </c>
      <c r="NFI17" s="368" t="s">
        <v>529</v>
      </c>
      <c r="NFJ17" s="368" t="s">
        <v>529</v>
      </c>
      <c r="NFK17" s="368" t="s">
        <v>529</v>
      </c>
      <c r="NFL17" s="368" t="s">
        <v>529</v>
      </c>
      <c r="NFM17" s="368" t="s">
        <v>529</v>
      </c>
      <c r="NFN17" s="368" t="s">
        <v>529</v>
      </c>
      <c r="NFO17" s="368" t="s">
        <v>529</v>
      </c>
      <c r="NFP17" s="368" t="s">
        <v>529</v>
      </c>
      <c r="NFQ17" s="368" t="s">
        <v>529</v>
      </c>
      <c r="NFR17" s="368" t="s">
        <v>529</v>
      </c>
      <c r="NFS17" s="368" t="s">
        <v>529</v>
      </c>
      <c r="NFT17" s="368" t="s">
        <v>529</v>
      </c>
      <c r="NFU17" s="368" t="s">
        <v>529</v>
      </c>
      <c r="NFV17" s="368" t="s">
        <v>529</v>
      </c>
      <c r="NFW17" s="368" t="s">
        <v>529</v>
      </c>
      <c r="NFX17" s="368" t="s">
        <v>529</v>
      </c>
      <c r="NFY17" s="368" t="s">
        <v>529</v>
      </c>
      <c r="NFZ17" s="368" t="s">
        <v>529</v>
      </c>
      <c r="NGA17" s="368" t="s">
        <v>529</v>
      </c>
      <c r="NGB17" s="368" t="s">
        <v>529</v>
      </c>
      <c r="NGC17" s="368" t="s">
        <v>529</v>
      </c>
      <c r="NGD17" s="368" t="s">
        <v>529</v>
      </c>
      <c r="NGE17" s="368" t="s">
        <v>529</v>
      </c>
      <c r="NGF17" s="368" t="s">
        <v>529</v>
      </c>
      <c r="NGG17" s="368" t="s">
        <v>529</v>
      </c>
      <c r="NGH17" s="368" t="s">
        <v>529</v>
      </c>
      <c r="NGI17" s="368" t="s">
        <v>529</v>
      </c>
      <c r="NGJ17" s="368" t="s">
        <v>529</v>
      </c>
      <c r="NGK17" s="368" t="s">
        <v>529</v>
      </c>
      <c r="NGL17" s="368" t="s">
        <v>529</v>
      </c>
      <c r="NGM17" s="368" t="s">
        <v>529</v>
      </c>
      <c r="NGN17" s="368" t="s">
        <v>529</v>
      </c>
      <c r="NGO17" s="368" t="s">
        <v>529</v>
      </c>
      <c r="NGP17" s="368" t="s">
        <v>529</v>
      </c>
      <c r="NGQ17" s="368" t="s">
        <v>529</v>
      </c>
      <c r="NGR17" s="368" t="s">
        <v>529</v>
      </c>
      <c r="NGS17" s="368" t="s">
        <v>529</v>
      </c>
      <c r="NGT17" s="368" t="s">
        <v>529</v>
      </c>
      <c r="NGU17" s="368" t="s">
        <v>529</v>
      </c>
      <c r="NGV17" s="368" t="s">
        <v>529</v>
      </c>
      <c r="NGW17" s="368" t="s">
        <v>529</v>
      </c>
      <c r="NGX17" s="368" t="s">
        <v>529</v>
      </c>
      <c r="NGY17" s="368" t="s">
        <v>529</v>
      </c>
      <c r="NGZ17" s="368" t="s">
        <v>529</v>
      </c>
      <c r="NHA17" s="368" t="s">
        <v>529</v>
      </c>
      <c r="NHB17" s="368" t="s">
        <v>529</v>
      </c>
      <c r="NHC17" s="368" t="s">
        <v>529</v>
      </c>
      <c r="NHD17" s="368" t="s">
        <v>529</v>
      </c>
      <c r="NHE17" s="368" t="s">
        <v>529</v>
      </c>
      <c r="NHF17" s="368" t="s">
        <v>529</v>
      </c>
      <c r="NHG17" s="368" t="s">
        <v>529</v>
      </c>
      <c r="NHH17" s="368" t="s">
        <v>529</v>
      </c>
      <c r="NHI17" s="368" t="s">
        <v>529</v>
      </c>
      <c r="NHJ17" s="368" t="s">
        <v>529</v>
      </c>
      <c r="NHK17" s="368" t="s">
        <v>529</v>
      </c>
      <c r="NHL17" s="368" t="s">
        <v>529</v>
      </c>
      <c r="NHM17" s="368" t="s">
        <v>529</v>
      </c>
      <c r="NHN17" s="368" t="s">
        <v>529</v>
      </c>
      <c r="NHO17" s="368" t="s">
        <v>529</v>
      </c>
      <c r="NHP17" s="368" t="s">
        <v>529</v>
      </c>
      <c r="NHQ17" s="368" t="s">
        <v>529</v>
      </c>
      <c r="NHR17" s="368" t="s">
        <v>529</v>
      </c>
      <c r="NHS17" s="368" t="s">
        <v>529</v>
      </c>
      <c r="NHT17" s="368" t="s">
        <v>529</v>
      </c>
      <c r="NHU17" s="368" t="s">
        <v>529</v>
      </c>
      <c r="NHV17" s="368" t="s">
        <v>529</v>
      </c>
      <c r="NHW17" s="368" t="s">
        <v>529</v>
      </c>
      <c r="NHX17" s="368" t="s">
        <v>529</v>
      </c>
      <c r="NHY17" s="368" t="s">
        <v>529</v>
      </c>
      <c r="NHZ17" s="368" t="s">
        <v>529</v>
      </c>
      <c r="NIA17" s="368" t="s">
        <v>529</v>
      </c>
      <c r="NIB17" s="368" t="s">
        <v>529</v>
      </c>
      <c r="NIC17" s="368" t="s">
        <v>529</v>
      </c>
      <c r="NID17" s="368" t="s">
        <v>529</v>
      </c>
      <c r="NIE17" s="368" t="s">
        <v>529</v>
      </c>
      <c r="NIF17" s="368" t="s">
        <v>529</v>
      </c>
      <c r="NIG17" s="368" t="s">
        <v>529</v>
      </c>
      <c r="NIH17" s="368" t="s">
        <v>529</v>
      </c>
      <c r="NII17" s="368" t="s">
        <v>529</v>
      </c>
      <c r="NIJ17" s="368" t="s">
        <v>529</v>
      </c>
      <c r="NIK17" s="368" t="s">
        <v>529</v>
      </c>
      <c r="NIL17" s="368" t="s">
        <v>529</v>
      </c>
      <c r="NIM17" s="368" t="s">
        <v>529</v>
      </c>
      <c r="NIN17" s="368" t="s">
        <v>529</v>
      </c>
      <c r="NIO17" s="368" t="s">
        <v>529</v>
      </c>
      <c r="NIP17" s="368" t="s">
        <v>529</v>
      </c>
      <c r="NIQ17" s="368" t="s">
        <v>529</v>
      </c>
      <c r="NIR17" s="368" t="s">
        <v>529</v>
      </c>
      <c r="NIS17" s="368" t="s">
        <v>529</v>
      </c>
      <c r="NIT17" s="368" t="s">
        <v>529</v>
      </c>
      <c r="NIU17" s="368" t="s">
        <v>529</v>
      </c>
      <c r="NIV17" s="368" t="s">
        <v>529</v>
      </c>
      <c r="NIW17" s="368" t="s">
        <v>529</v>
      </c>
      <c r="NIX17" s="368" t="s">
        <v>529</v>
      </c>
      <c r="NIY17" s="368" t="s">
        <v>529</v>
      </c>
      <c r="NIZ17" s="368" t="s">
        <v>529</v>
      </c>
      <c r="NJA17" s="368" t="s">
        <v>529</v>
      </c>
      <c r="NJB17" s="368" t="s">
        <v>529</v>
      </c>
      <c r="NJC17" s="368" t="s">
        <v>529</v>
      </c>
      <c r="NJD17" s="368" t="s">
        <v>529</v>
      </c>
      <c r="NJE17" s="368" t="s">
        <v>529</v>
      </c>
      <c r="NJF17" s="368" t="s">
        <v>529</v>
      </c>
      <c r="NJG17" s="368" t="s">
        <v>529</v>
      </c>
      <c r="NJH17" s="368" t="s">
        <v>529</v>
      </c>
      <c r="NJI17" s="368" t="s">
        <v>529</v>
      </c>
      <c r="NJJ17" s="368" t="s">
        <v>529</v>
      </c>
      <c r="NJK17" s="368" t="s">
        <v>529</v>
      </c>
      <c r="NJL17" s="368" t="s">
        <v>529</v>
      </c>
      <c r="NJM17" s="368" t="s">
        <v>529</v>
      </c>
      <c r="NJN17" s="368" t="s">
        <v>529</v>
      </c>
      <c r="NJO17" s="368" t="s">
        <v>529</v>
      </c>
      <c r="NJP17" s="368" t="s">
        <v>529</v>
      </c>
      <c r="NJQ17" s="368" t="s">
        <v>529</v>
      </c>
      <c r="NJR17" s="368" t="s">
        <v>529</v>
      </c>
      <c r="NJS17" s="368" t="s">
        <v>529</v>
      </c>
      <c r="NJT17" s="368" t="s">
        <v>529</v>
      </c>
      <c r="NJU17" s="368" t="s">
        <v>529</v>
      </c>
      <c r="NJV17" s="368" t="s">
        <v>529</v>
      </c>
      <c r="NJW17" s="368" t="s">
        <v>529</v>
      </c>
      <c r="NJX17" s="368" t="s">
        <v>529</v>
      </c>
      <c r="NJY17" s="368" t="s">
        <v>529</v>
      </c>
      <c r="NJZ17" s="368" t="s">
        <v>529</v>
      </c>
      <c r="NKA17" s="368" t="s">
        <v>529</v>
      </c>
      <c r="NKB17" s="368" t="s">
        <v>529</v>
      </c>
      <c r="NKC17" s="368" t="s">
        <v>529</v>
      </c>
      <c r="NKD17" s="368" t="s">
        <v>529</v>
      </c>
      <c r="NKE17" s="368" t="s">
        <v>529</v>
      </c>
      <c r="NKF17" s="368" t="s">
        <v>529</v>
      </c>
      <c r="NKG17" s="368" t="s">
        <v>529</v>
      </c>
      <c r="NKH17" s="368" t="s">
        <v>529</v>
      </c>
      <c r="NKI17" s="368" t="s">
        <v>529</v>
      </c>
      <c r="NKJ17" s="368" t="s">
        <v>529</v>
      </c>
      <c r="NKK17" s="368" t="s">
        <v>529</v>
      </c>
      <c r="NKL17" s="368" t="s">
        <v>529</v>
      </c>
      <c r="NKM17" s="368" t="s">
        <v>529</v>
      </c>
      <c r="NKN17" s="368" t="s">
        <v>529</v>
      </c>
      <c r="NKO17" s="368" t="s">
        <v>529</v>
      </c>
      <c r="NKP17" s="368" t="s">
        <v>529</v>
      </c>
      <c r="NKQ17" s="368" t="s">
        <v>529</v>
      </c>
      <c r="NKR17" s="368" t="s">
        <v>529</v>
      </c>
      <c r="NKS17" s="368" t="s">
        <v>529</v>
      </c>
      <c r="NKT17" s="368" t="s">
        <v>529</v>
      </c>
      <c r="NKU17" s="368" t="s">
        <v>529</v>
      </c>
      <c r="NKV17" s="368" t="s">
        <v>529</v>
      </c>
      <c r="NKW17" s="368" t="s">
        <v>529</v>
      </c>
      <c r="NKX17" s="368" t="s">
        <v>529</v>
      </c>
      <c r="NKY17" s="368" t="s">
        <v>529</v>
      </c>
      <c r="NKZ17" s="368" t="s">
        <v>529</v>
      </c>
      <c r="NLA17" s="368" t="s">
        <v>529</v>
      </c>
      <c r="NLB17" s="368" t="s">
        <v>529</v>
      </c>
      <c r="NLC17" s="368" t="s">
        <v>529</v>
      </c>
      <c r="NLD17" s="368" t="s">
        <v>529</v>
      </c>
      <c r="NLE17" s="368" t="s">
        <v>529</v>
      </c>
      <c r="NLF17" s="368" t="s">
        <v>529</v>
      </c>
      <c r="NLG17" s="368" t="s">
        <v>529</v>
      </c>
      <c r="NLH17" s="368" t="s">
        <v>529</v>
      </c>
      <c r="NLI17" s="368" t="s">
        <v>529</v>
      </c>
      <c r="NLJ17" s="368" t="s">
        <v>529</v>
      </c>
      <c r="NLK17" s="368" t="s">
        <v>529</v>
      </c>
      <c r="NLL17" s="368" t="s">
        <v>529</v>
      </c>
      <c r="NLM17" s="368" t="s">
        <v>529</v>
      </c>
      <c r="NLN17" s="368" t="s">
        <v>529</v>
      </c>
      <c r="NLO17" s="368" t="s">
        <v>529</v>
      </c>
      <c r="NLP17" s="368" t="s">
        <v>529</v>
      </c>
      <c r="NLQ17" s="368" t="s">
        <v>529</v>
      </c>
      <c r="NLR17" s="368" t="s">
        <v>529</v>
      </c>
      <c r="NLS17" s="368" t="s">
        <v>529</v>
      </c>
      <c r="NLT17" s="368" t="s">
        <v>529</v>
      </c>
      <c r="NLU17" s="368" t="s">
        <v>529</v>
      </c>
      <c r="NLV17" s="368" t="s">
        <v>529</v>
      </c>
      <c r="NLW17" s="368" t="s">
        <v>529</v>
      </c>
      <c r="NLX17" s="368" t="s">
        <v>529</v>
      </c>
      <c r="NLY17" s="368" t="s">
        <v>529</v>
      </c>
      <c r="NLZ17" s="368" t="s">
        <v>529</v>
      </c>
      <c r="NMA17" s="368" t="s">
        <v>529</v>
      </c>
      <c r="NMB17" s="368" t="s">
        <v>529</v>
      </c>
      <c r="NMC17" s="368" t="s">
        <v>529</v>
      </c>
      <c r="NMD17" s="368" t="s">
        <v>529</v>
      </c>
      <c r="NME17" s="368" t="s">
        <v>529</v>
      </c>
      <c r="NMF17" s="368" t="s">
        <v>529</v>
      </c>
      <c r="NMG17" s="368" t="s">
        <v>529</v>
      </c>
      <c r="NMH17" s="368" t="s">
        <v>529</v>
      </c>
      <c r="NMI17" s="368" t="s">
        <v>529</v>
      </c>
      <c r="NMJ17" s="368" t="s">
        <v>529</v>
      </c>
      <c r="NMK17" s="368" t="s">
        <v>529</v>
      </c>
      <c r="NML17" s="368" t="s">
        <v>529</v>
      </c>
      <c r="NMM17" s="368" t="s">
        <v>529</v>
      </c>
      <c r="NMN17" s="368" t="s">
        <v>529</v>
      </c>
      <c r="NMO17" s="368" t="s">
        <v>529</v>
      </c>
      <c r="NMP17" s="368" t="s">
        <v>529</v>
      </c>
      <c r="NMQ17" s="368" t="s">
        <v>529</v>
      </c>
      <c r="NMR17" s="368" t="s">
        <v>529</v>
      </c>
      <c r="NMS17" s="368" t="s">
        <v>529</v>
      </c>
      <c r="NMT17" s="368" t="s">
        <v>529</v>
      </c>
      <c r="NMU17" s="368" t="s">
        <v>529</v>
      </c>
      <c r="NMV17" s="368" t="s">
        <v>529</v>
      </c>
      <c r="NMW17" s="368" t="s">
        <v>529</v>
      </c>
      <c r="NMX17" s="368" t="s">
        <v>529</v>
      </c>
      <c r="NMY17" s="368" t="s">
        <v>529</v>
      </c>
      <c r="NMZ17" s="368" t="s">
        <v>529</v>
      </c>
      <c r="NNA17" s="368" t="s">
        <v>529</v>
      </c>
      <c r="NNB17" s="368" t="s">
        <v>529</v>
      </c>
      <c r="NNC17" s="368" t="s">
        <v>529</v>
      </c>
      <c r="NND17" s="368" t="s">
        <v>529</v>
      </c>
      <c r="NNE17" s="368" t="s">
        <v>529</v>
      </c>
      <c r="NNF17" s="368" t="s">
        <v>529</v>
      </c>
      <c r="NNG17" s="368" t="s">
        <v>529</v>
      </c>
      <c r="NNH17" s="368" t="s">
        <v>529</v>
      </c>
      <c r="NNI17" s="368" t="s">
        <v>529</v>
      </c>
      <c r="NNJ17" s="368" t="s">
        <v>529</v>
      </c>
      <c r="NNK17" s="368" t="s">
        <v>529</v>
      </c>
      <c r="NNL17" s="368" t="s">
        <v>529</v>
      </c>
      <c r="NNM17" s="368" t="s">
        <v>529</v>
      </c>
      <c r="NNN17" s="368" t="s">
        <v>529</v>
      </c>
      <c r="NNO17" s="368" t="s">
        <v>529</v>
      </c>
      <c r="NNP17" s="368" t="s">
        <v>529</v>
      </c>
      <c r="NNQ17" s="368" t="s">
        <v>529</v>
      </c>
      <c r="NNR17" s="368" t="s">
        <v>529</v>
      </c>
      <c r="NNS17" s="368" t="s">
        <v>529</v>
      </c>
      <c r="NNT17" s="368" t="s">
        <v>529</v>
      </c>
      <c r="NNU17" s="368" t="s">
        <v>529</v>
      </c>
      <c r="NNV17" s="368" t="s">
        <v>529</v>
      </c>
      <c r="NNW17" s="368" t="s">
        <v>529</v>
      </c>
      <c r="NNX17" s="368" t="s">
        <v>529</v>
      </c>
      <c r="NNY17" s="368" t="s">
        <v>529</v>
      </c>
      <c r="NNZ17" s="368" t="s">
        <v>529</v>
      </c>
      <c r="NOA17" s="368" t="s">
        <v>529</v>
      </c>
      <c r="NOB17" s="368" t="s">
        <v>529</v>
      </c>
      <c r="NOC17" s="368" t="s">
        <v>529</v>
      </c>
      <c r="NOD17" s="368" t="s">
        <v>529</v>
      </c>
      <c r="NOE17" s="368" t="s">
        <v>529</v>
      </c>
      <c r="NOF17" s="368" t="s">
        <v>529</v>
      </c>
      <c r="NOG17" s="368" t="s">
        <v>529</v>
      </c>
      <c r="NOH17" s="368" t="s">
        <v>529</v>
      </c>
      <c r="NOI17" s="368" t="s">
        <v>529</v>
      </c>
      <c r="NOJ17" s="368" t="s">
        <v>529</v>
      </c>
      <c r="NOK17" s="368" t="s">
        <v>529</v>
      </c>
      <c r="NOL17" s="368" t="s">
        <v>529</v>
      </c>
      <c r="NOM17" s="368" t="s">
        <v>529</v>
      </c>
      <c r="NON17" s="368" t="s">
        <v>529</v>
      </c>
      <c r="NOO17" s="368" t="s">
        <v>529</v>
      </c>
      <c r="NOP17" s="368" t="s">
        <v>529</v>
      </c>
      <c r="NOQ17" s="368" t="s">
        <v>529</v>
      </c>
      <c r="NOR17" s="368" t="s">
        <v>529</v>
      </c>
      <c r="NOS17" s="368" t="s">
        <v>529</v>
      </c>
      <c r="NOT17" s="368" t="s">
        <v>529</v>
      </c>
      <c r="NOU17" s="368" t="s">
        <v>529</v>
      </c>
      <c r="NOV17" s="368" t="s">
        <v>529</v>
      </c>
      <c r="NOW17" s="368" t="s">
        <v>529</v>
      </c>
      <c r="NOX17" s="368" t="s">
        <v>529</v>
      </c>
      <c r="NOY17" s="368" t="s">
        <v>529</v>
      </c>
      <c r="NOZ17" s="368" t="s">
        <v>529</v>
      </c>
      <c r="NPA17" s="368" t="s">
        <v>529</v>
      </c>
      <c r="NPB17" s="368" t="s">
        <v>529</v>
      </c>
      <c r="NPC17" s="368" t="s">
        <v>529</v>
      </c>
      <c r="NPD17" s="368" t="s">
        <v>529</v>
      </c>
      <c r="NPE17" s="368" t="s">
        <v>529</v>
      </c>
      <c r="NPF17" s="368" t="s">
        <v>529</v>
      </c>
      <c r="NPG17" s="368" t="s">
        <v>529</v>
      </c>
      <c r="NPH17" s="368" t="s">
        <v>529</v>
      </c>
      <c r="NPI17" s="368" t="s">
        <v>529</v>
      </c>
      <c r="NPJ17" s="368" t="s">
        <v>529</v>
      </c>
      <c r="NPK17" s="368" t="s">
        <v>529</v>
      </c>
      <c r="NPL17" s="368" t="s">
        <v>529</v>
      </c>
      <c r="NPM17" s="368" t="s">
        <v>529</v>
      </c>
      <c r="NPN17" s="368" t="s">
        <v>529</v>
      </c>
      <c r="NPO17" s="368" t="s">
        <v>529</v>
      </c>
      <c r="NPP17" s="368" t="s">
        <v>529</v>
      </c>
      <c r="NPQ17" s="368" t="s">
        <v>529</v>
      </c>
      <c r="NPR17" s="368" t="s">
        <v>529</v>
      </c>
      <c r="NPS17" s="368" t="s">
        <v>529</v>
      </c>
      <c r="NPT17" s="368" t="s">
        <v>529</v>
      </c>
      <c r="NPU17" s="368" t="s">
        <v>529</v>
      </c>
      <c r="NPV17" s="368" t="s">
        <v>529</v>
      </c>
      <c r="NPW17" s="368" t="s">
        <v>529</v>
      </c>
      <c r="NPX17" s="368" t="s">
        <v>529</v>
      </c>
      <c r="NPY17" s="368" t="s">
        <v>529</v>
      </c>
      <c r="NPZ17" s="368" t="s">
        <v>529</v>
      </c>
      <c r="NQA17" s="368" t="s">
        <v>529</v>
      </c>
      <c r="NQB17" s="368" t="s">
        <v>529</v>
      </c>
      <c r="NQC17" s="368" t="s">
        <v>529</v>
      </c>
      <c r="NQD17" s="368" t="s">
        <v>529</v>
      </c>
      <c r="NQE17" s="368" t="s">
        <v>529</v>
      </c>
      <c r="NQF17" s="368" t="s">
        <v>529</v>
      </c>
      <c r="NQG17" s="368" t="s">
        <v>529</v>
      </c>
      <c r="NQH17" s="368" t="s">
        <v>529</v>
      </c>
      <c r="NQI17" s="368" t="s">
        <v>529</v>
      </c>
      <c r="NQJ17" s="368" t="s">
        <v>529</v>
      </c>
      <c r="NQK17" s="368" t="s">
        <v>529</v>
      </c>
      <c r="NQL17" s="368" t="s">
        <v>529</v>
      </c>
      <c r="NQM17" s="368" t="s">
        <v>529</v>
      </c>
      <c r="NQN17" s="368" t="s">
        <v>529</v>
      </c>
      <c r="NQO17" s="368" t="s">
        <v>529</v>
      </c>
      <c r="NQP17" s="368" t="s">
        <v>529</v>
      </c>
      <c r="NQQ17" s="368" t="s">
        <v>529</v>
      </c>
      <c r="NQR17" s="368" t="s">
        <v>529</v>
      </c>
      <c r="NQS17" s="368" t="s">
        <v>529</v>
      </c>
      <c r="NQT17" s="368" t="s">
        <v>529</v>
      </c>
      <c r="NQU17" s="368" t="s">
        <v>529</v>
      </c>
      <c r="NQV17" s="368" t="s">
        <v>529</v>
      </c>
      <c r="NQW17" s="368" t="s">
        <v>529</v>
      </c>
      <c r="NQX17" s="368" t="s">
        <v>529</v>
      </c>
      <c r="NQY17" s="368" t="s">
        <v>529</v>
      </c>
      <c r="NQZ17" s="368" t="s">
        <v>529</v>
      </c>
      <c r="NRA17" s="368" t="s">
        <v>529</v>
      </c>
      <c r="NRB17" s="368" t="s">
        <v>529</v>
      </c>
      <c r="NRC17" s="368" t="s">
        <v>529</v>
      </c>
      <c r="NRD17" s="368" t="s">
        <v>529</v>
      </c>
      <c r="NRE17" s="368" t="s">
        <v>529</v>
      </c>
      <c r="NRF17" s="368" t="s">
        <v>529</v>
      </c>
      <c r="NRG17" s="368" t="s">
        <v>529</v>
      </c>
      <c r="NRH17" s="368" t="s">
        <v>529</v>
      </c>
      <c r="NRI17" s="368" t="s">
        <v>529</v>
      </c>
      <c r="NRJ17" s="368" t="s">
        <v>529</v>
      </c>
      <c r="NRK17" s="368" t="s">
        <v>529</v>
      </c>
      <c r="NRL17" s="368" t="s">
        <v>529</v>
      </c>
      <c r="NRM17" s="368" t="s">
        <v>529</v>
      </c>
      <c r="NRN17" s="368" t="s">
        <v>529</v>
      </c>
      <c r="NRO17" s="368" t="s">
        <v>529</v>
      </c>
      <c r="NRP17" s="368" t="s">
        <v>529</v>
      </c>
      <c r="NRQ17" s="368" t="s">
        <v>529</v>
      </c>
      <c r="NRR17" s="368" t="s">
        <v>529</v>
      </c>
      <c r="NRS17" s="368" t="s">
        <v>529</v>
      </c>
      <c r="NRT17" s="368" t="s">
        <v>529</v>
      </c>
      <c r="NRU17" s="368" t="s">
        <v>529</v>
      </c>
      <c r="NRV17" s="368" t="s">
        <v>529</v>
      </c>
      <c r="NRW17" s="368" t="s">
        <v>529</v>
      </c>
      <c r="NRX17" s="368" t="s">
        <v>529</v>
      </c>
      <c r="NRY17" s="368" t="s">
        <v>529</v>
      </c>
      <c r="NRZ17" s="368" t="s">
        <v>529</v>
      </c>
      <c r="NSA17" s="368" t="s">
        <v>529</v>
      </c>
      <c r="NSB17" s="368" t="s">
        <v>529</v>
      </c>
      <c r="NSC17" s="368" t="s">
        <v>529</v>
      </c>
      <c r="NSD17" s="368" t="s">
        <v>529</v>
      </c>
      <c r="NSE17" s="368" t="s">
        <v>529</v>
      </c>
      <c r="NSF17" s="368" t="s">
        <v>529</v>
      </c>
      <c r="NSG17" s="368" t="s">
        <v>529</v>
      </c>
      <c r="NSH17" s="368" t="s">
        <v>529</v>
      </c>
      <c r="NSI17" s="368" t="s">
        <v>529</v>
      </c>
      <c r="NSJ17" s="368" t="s">
        <v>529</v>
      </c>
      <c r="NSK17" s="368" t="s">
        <v>529</v>
      </c>
      <c r="NSL17" s="368" t="s">
        <v>529</v>
      </c>
      <c r="NSM17" s="368" t="s">
        <v>529</v>
      </c>
      <c r="NSN17" s="368" t="s">
        <v>529</v>
      </c>
      <c r="NSO17" s="368" t="s">
        <v>529</v>
      </c>
      <c r="NSP17" s="368" t="s">
        <v>529</v>
      </c>
      <c r="NSQ17" s="368" t="s">
        <v>529</v>
      </c>
      <c r="NSR17" s="368" t="s">
        <v>529</v>
      </c>
      <c r="NSS17" s="368" t="s">
        <v>529</v>
      </c>
      <c r="NST17" s="368" t="s">
        <v>529</v>
      </c>
      <c r="NSU17" s="368" t="s">
        <v>529</v>
      </c>
      <c r="NSV17" s="368" t="s">
        <v>529</v>
      </c>
      <c r="NSW17" s="368" t="s">
        <v>529</v>
      </c>
      <c r="NSX17" s="368" t="s">
        <v>529</v>
      </c>
      <c r="NSY17" s="368" t="s">
        <v>529</v>
      </c>
      <c r="NSZ17" s="368" t="s">
        <v>529</v>
      </c>
      <c r="NTA17" s="368" t="s">
        <v>529</v>
      </c>
      <c r="NTB17" s="368" t="s">
        <v>529</v>
      </c>
      <c r="NTC17" s="368" t="s">
        <v>529</v>
      </c>
      <c r="NTD17" s="368" t="s">
        <v>529</v>
      </c>
      <c r="NTE17" s="368" t="s">
        <v>529</v>
      </c>
      <c r="NTF17" s="368" t="s">
        <v>529</v>
      </c>
      <c r="NTG17" s="368" t="s">
        <v>529</v>
      </c>
      <c r="NTH17" s="368" t="s">
        <v>529</v>
      </c>
      <c r="NTI17" s="368" t="s">
        <v>529</v>
      </c>
      <c r="NTJ17" s="368" t="s">
        <v>529</v>
      </c>
      <c r="NTK17" s="368" t="s">
        <v>529</v>
      </c>
      <c r="NTL17" s="368" t="s">
        <v>529</v>
      </c>
      <c r="NTM17" s="368" t="s">
        <v>529</v>
      </c>
      <c r="NTN17" s="368" t="s">
        <v>529</v>
      </c>
      <c r="NTO17" s="368" t="s">
        <v>529</v>
      </c>
      <c r="NTP17" s="368" t="s">
        <v>529</v>
      </c>
      <c r="NTQ17" s="368" t="s">
        <v>529</v>
      </c>
      <c r="NTR17" s="368" t="s">
        <v>529</v>
      </c>
      <c r="NTS17" s="368" t="s">
        <v>529</v>
      </c>
      <c r="NTT17" s="368" t="s">
        <v>529</v>
      </c>
      <c r="NTU17" s="368" t="s">
        <v>529</v>
      </c>
      <c r="NTV17" s="368" t="s">
        <v>529</v>
      </c>
      <c r="NTW17" s="368" t="s">
        <v>529</v>
      </c>
      <c r="NTX17" s="368" t="s">
        <v>529</v>
      </c>
      <c r="NTY17" s="368" t="s">
        <v>529</v>
      </c>
      <c r="NTZ17" s="368" t="s">
        <v>529</v>
      </c>
      <c r="NUA17" s="368" t="s">
        <v>529</v>
      </c>
      <c r="NUB17" s="368" t="s">
        <v>529</v>
      </c>
      <c r="NUC17" s="368" t="s">
        <v>529</v>
      </c>
      <c r="NUD17" s="368" t="s">
        <v>529</v>
      </c>
      <c r="NUE17" s="368" t="s">
        <v>529</v>
      </c>
      <c r="NUF17" s="368" t="s">
        <v>529</v>
      </c>
      <c r="NUG17" s="368" t="s">
        <v>529</v>
      </c>
      <c r="NUH17" s="368" t="s">
        <v>529</v>
      </c>
      <c r="NUI17" s="368" t="s">
        <v>529</v>
      </c>
      <c r="NUJ17" s="368" t="s">
        <v>529</v>
      </c>
      <c r="NUK17" s="368" t="s">
        <v>529</v>
      </c>
      <c r="NUL17" s="368" t="s">
        <v>529</v>
      </c>
      <c r="NUM17" s="368" t="s">
        <v>529</v>
      </c>
      <c r="NUN17" s="368" t="s">
        <v>529</v>
      </c>
      <c r="NUO17" s="368" t="s">
        <v>529</v>
      </c>
      <c r="NUP17" s="368" t="s">
        <v>529</v>
      </c>
      <c r="NUQ17" s="368" t="s">
        <v>529</v>
      </c>
      <c r="NUR17" s="368" t="s">
        <v>529</v>
      </c>
      <c r="NUS17" s="368" t="s">
        <v>529</v>
      </c>
      <c r="NUT17" s="368" t="s">
        <v>529</v>
      </c>
      <c r="NUU17" s="368" t="s">
        <v>529</v>
      </c>
      <c r="NUV17" s="368" t="s">
        <v>529</v>
      </c>
      <c r="NUW17" s="368" t="s">
        <v>529</v>
      </c>
      <c r="NUX17" s="368" t="s">
        <v>529</v>
      </c>
      <c r="NUY17" s="368" t="s">
        <v>529</v>
      </c>
      <c r="NUZ17" s="368" t="s">
        <v>529</v>
      </c>
      <c r="NVA17" s="368" t="s">
        <v>529</v>
      </c>
      <c r="NVB17" s="368" t="s">
        <v>529</v>
      </c>
      <c r="NVC17" s="368" t="s">
        <v>529</v>
      </c>
      <c r="NVD17" s="368" t="s">
        <v>529</v>
      </c>
      <c r="NVE17" s="368" t="s">
        <v>529</v>
      </c>
      <c r="NVF17" s="368" t="s">
        <v>529</v>
      </c>
      <c r="NVG17" s="368" t="s">
        <v>529</v>
      </c>
      <c r="NVH17" s="368" t="s">
        <v>529</v>
      </c>
      <c r="NVI17" s="368" t="s">
        <v>529</v>
      </c>
      <c r="NVJ17" s="368" t="s">
        <v>529</v>
      </c>
      <c r="NVK17" s="368" t="s">
        <v>529</v>
      </c>
      <c r="NVL17" s="368" t="s">
        <v>529</v>
      </c>
      <c r="NVM17" s="368" t="s">
        <v>529</v>
      </c>
      <c r="NVN17" s="368" t="s">
        <v>529</v>
      </c>
      <c r="NVO17" s="368" t="s">
        <v>529</v>
      </c>
      <c r="NVP17" s="368" t="s">
        <v>529</v>
      </c>
      <c r="NVQ17" s="368" t="s">
        <v>529</v>
      </c>
      <c r="NVR17" s="368" t="s">
        <v>529</v>
      </c>
      <c r="NVS17" s="368" t="s">
        <v>529</v>
      </c>
      <c r="NVT17" s="368" t="s">
        <v>529</v>
      </c>
      <c r="NVU17" s="368" t="s">
        <v>529</v>
      </c>
      <c r="NVV17" s="368" t="s">
        <v>529</v>
      </c>
      <c r="NVW17" s="368" t="s">
        <v>529</v>
      </c>
      <c r="NVX17" s="368" t="s">
        <v>529</v>
      </c>
      <c r="NVY17" s="368" t="s">
        <v>529</v>
      </c>
      <c r="NVZ17" s="368" t="s">
        <v>529</v>
      </c>
      <c r="NWA17" s="368" t="s">
        <v>529</v>
      </c>
      <c r="NWB17" s="368" t="s">
        <v>529</v>
      </c>
      <c r="NWC17" s="368" t="s">
        <v>529</v>
      </c>
      <c r="NWD17" s="368" t="s">
        <v>529</v>
      </c>
      <c r="NWE17" s="368" t="s">
        <v>529</v>
      </c>
      <c r="NWF17" s="368" t="s">
        <v>529</v>
      </c>
      <c r="NWG17" s="368" t="s">
        <v>529</v>
      </c>
      <c r="NWH17" s="368" t="s">
        <v>529</v>
      </c>
      <c r="NWI17" s="368" t="s">
        <v>529</v>
      </c>
      <c r="NWJ17" s="368" t="s">
        <v>529</v>
      </c>
      <c r="NWK17" s="368" t="s">
        <v>529</v>
      </c>
      <c r="NWL17" s="368" t="s">
        <v>529</v>
      </c>
      <c r="NWM17" s="368" t="s">
        <v>529</v>
      </c>
      <c r="NWN17" s="368" t="s">
        <v>529</v>
      </c>
      <c r="NWO17" s="368" t="s">
        <v>529</v>
      </c>
      <c r="NWP17" s="368" t="s">
        <v>529</v>
      </c>
      <c r="NWQ17" s="368" t="s">
        <v>529</v>
      </c>
      <c r="NWR17" s="368" t="s">
        <v>529</v>
      </c>
      <c r="NWS17" s="368" t="s">
        <v>529</v>
      </c>
      <c r="NWT17" s="368" t="s">
        <v>529</v>
      </c>
      <c r="NWU17" s="368" t="s">
        <v>529</v>
      </c>
      <c r="NWV17" s="368" t="s">
        <v>529</v>
      </c>
      <c r="NWW17" s="368" t="s">
        <v>529</v>
      </c>
      <c r="NWX17" s="368" t="s">
        <v>529</v>
      </c>
      <c r="NWY17" s="368" t="s">
        <v>529</v>
      </c>
      <c r="NWZ17" s="368" t="s">
        <v>529</v>
      </c>
      <c r="NXA17" s="368" t="s">
        <v>529</v>
      </c>
      <c r="NXB17" s="368" t="s">
        <v>529</v>
      </c>
      <c r="NXC17" s="368" t="s">
        <v>529</v>
      </c>
      <c r="NXD17" s="368" t="s">
        <v>529</v>
      </c>
      <c r="NXE17" s="368" t="s">
        <v>529</v>
      </c>
      <c r="NXF17" s="368" t="s">
        <v>529</v>
      </c>
      <c r="NXG17" s="368" t="s">
        <v>529</v>
      </c>
      <c r="NXH17" s="368" t="s">
        <v>529</v>
      </c>
      <c r="NXI17" s="368" t="s">
        <v>529</v>
      </c>
      <c r="NXJ17" s="368" t="s">
        <v>529</v>
      </c>
      <c r="NXK17" s="368" t="s">
        <v>529</v>
      </c>
      <c r="NXL17" s="368" t="s">
        <v>529</v>
      </c>
      <c r="NXM17" s="368" t="s">
        <v>529</v>
      </c>
      <c r="NXN17" s="368" t="s">
        <v>529</v>
      </c>
      <c r="NXO17" s="368" t="s">
        <v>529</v>
      </c>
      <c r="NXP17" s="368" t="s">
        <v>529</v>
      </c>
      <c r="NXQ17" s="368" t="s">
        <v>529</v>
      </c>
      <c r="NXR17" s="368" t="s">
        <v>529</v>
      </c>
      <c r="NXS17" s="368" t="s">
        <v>529</v>
      </c>
      <c r="NXT17" s="368" t="s">
        <v>529</v>
      </c>
      <c r="NXU17" s="368" t="s">
        <v>529</v>
      </c>
      <c r="NXV17" s="368" t="s">
        <v>529</v>
      </c>
      <c r="NXW17" s="368" t="s">
        <v>529</v>
      </c>
      <c r="NXX17" s="368" t="s">
        <v>529</v>
      </c>
      <c r="NXY17" s="368" t="s">
        <v>529</v>
      </c>
      <c r="NXZ17" s="368" t="s">
        <v>529</v>
      </c>
      <c r="NYA17" s="368" t="s">
        <v>529</v>
      </c>
      <c r="NYB17" s="368" t="s">
        <v>529</v>
      </c>
      <c r="NYC17" s="368" t="s">
        <v>529</v>
      </c>
      <c r="NYD17" s="368" t="s">
        <v>529</v>
      </c>
      <c r="NYE17" s="368" t="s">
        <v>529</v>
      </c>
      <c r="NYF17" s="368" t="s">
        <v>529</v>
      </c>
      <c r="NYG17" s="368" t="s">
        <v>529</v>
      </c>
      <c r="NYH17" s="368" t="s">
        <v>529</v>
      </c>
      <c r="NYI17" s="368" t="s">
        <v>529</v>
      </c>
      <c r="NYJ17" s="368" t="s">
        <v>529</v>
      </c>
      <c r="NYK17" s="368" t="s">
        <v>529</v>
      </c>
      <c r="NYL17" s="368" t="s">
        <v>529</v>
      </c>
      <c r="NYM17" s="368" t="s">
        <v>529</v>
      </c>
      <c r="NYN17" s="368" t="s">
        <v>529</v>
      </c>
      <c r="NYO17" s="368" t="s">
        <v>529</v>
      </c>
      <c r="NYP17" s="368" t="s">
        <v>529</v>
      </c>
      <c r="NYQ17" s="368" t="s">
        <v>529</v>
      </c>
      <c r="NYR17" s="368" t="s">
        <v>529</v>
      </c>
      <c r="NYS17" s="368" t="s">
        <v>529</v>
      </c>
      <c r="NYT17" s="368" t="s">
        <v>529</v>
      </c>
      <c r="NYU17" s="368" t="s">
        <v>529</v>
      </c>
      <c r="NYV17" s="368" t="s">
        <v>529</v>
      </c>
      <c r="NYW17" s="368" t="s">
        <v>529</v>
      </c>
      <c r="NYX17" s="368" t="s">
        <v>529</v>
      </c>
      <c r="NYY17" s="368" t="s">
        <v>529</v>
      </c>
      <c r="NYZ17" s="368" t="s">
        <v>529</v>
      </c>
      <c r="NZA17" s="368" t="s">
        <v>529</v>
      </c>
      <c r="NZB17" s="368" t="s">
        <v>529</v>
      </c>
      <c r="NZC17" s="368" t="s">
        <v>529</v>
      </c>
      <c r="NZD17" s="368" t="s">
        <v>529</v>
      </c>
      <c r="NZE17" s="368" t="s">
        <v>529</v>
      </c>
      <c r="NZF17" s="368" t="s">
        <v>529</v>
      </c>
      <c r="NZG17" s="368" t="s">
        <v>529</v>
      </c>
      <c r="NZH17" s="368" t="s">
        <v>529</v>
      </c>
      <c r="NZI17" s="368" t="s">
        <v>529</v>
      </c>
      <c r="NZJ17" s="368" t="s">
        <v>529</v>
      </c>
      <c r="NZK17" s="368" t="s">
        <v>529</v>
      </c>
      <c r="NZL17" s="368" t="s">
        <v>529</v>
      </c>
      <c r="NZM17" s="368" t="s">
        <v>529</v>
      </c>
      <c r="NZN17" s="368" t="s">
        <v>529</v>
      </c>
      <c r="NZO17" s="368" t="s">
        <v>529</v>
      </c>
      <c r="NZP17" s="368" t="s">
        <v>529</v>
      </c>
      <c r="NZQ17" s="368" t="s">
        <v>529</v>
      </c>
      <c r="NZR17" s="368" t="s">
        <v>529</v>
      </c>
      <c r="NZS17" s="368" t="s">
        <v>529</v>
      </c>
      <c r="NZT17" s="368" t="s">
        <v>529</v>
      </c>
      <c r="NZU17" s="368" t="s">
        <v>529</v>
      </c>
      <c r="NZV17" s="368" t="s">
        <v>529</v>
      </c>
      <c r="NZW17" s="368" t="s">
        <v>529</v>
      </c>
      <c r="NZX17" s="368" t="s">
        <v>529</v>
      </c>
      <c r="NZY17" s="368" t="s">
        <v>529</v>
      </c>
      <c r="NZZ17" s="368" t="s">
        <v>529</v>
      </c>
      <c r="OAA17" s="368" t="s">
        <v>529</v>
      </c>
      <c r="OAB17" s="368" t="s">
        <v>529</v>
      </c>
      <c r="OAC17" s="368" t="s">
        <v>529</v>
      </c>
      <c r="OAD17" s="368" t="s">
        <v>529</v>
      </c>
      <c r="OAE17" s="368" t="s">
        <v>529</v>
      </c>
      <c r="OAF17" s="368" t="s">
        <v>529</v>
      </c>
      <c r="OAG17" s="368" t="s">
        <v>529</v>
      </c>
      <c r="OAH17" s="368" t="s">
        <v>529</v>
      </c>
      <c r="OAI17" s="368" t="s">
        <v>529</v>
      </c>
      <c r="OAJ17" s="368" t="s">
        <v>529</v>
      </c>
      <c r="OAK17" s="368" t="s">
        <v>529</v>
      </c>
      <c r="OAL17" s="368" t="s">
        <v>529</v>
      </c>
      <c r="OAM17" s="368" t="s">
        <v>529</v>
      </c>
      <c r="OAN17" s="368" t="s">
        <v>529</v>
      </c>
      <c r="OAO17" s="368" t="s">
        <v>529</v>
      </c>
      <c r="OAP17" s="368" t="s">
        <v>529</v>
      </c>
      <c r="OAQ17" s="368" t="s">
        <v>529</v>
      </c>
      <c r="OAR17" s="368" t="s">
        <v>529</v>
      </c>
      <c r="OAS17" s="368" t="s">
        <v>529</v>
      </c>
      <c r="OAT17" s="368" t="s">
        <v>529</v>
      </c>
      <c r="OAU17" s="368" t="s">
        <v>529</v>
      </c>
      <c r="OAV17" s="368" t="s">
        <v>529</v>
      </c>
      <c r="OAW17" s="368" t="s">
        <v>529</v>
      </c>
      <c r="OAX17" s="368" t="s">
        <v>529</v>
      </c>
      <c r="OAY17" s="368" t="s">
        <v>529</v>
      </c>
      <c r="OAZ17" s="368" t="s">
        <v>529</v>
      </c>
      <c r="OBA17" s="368" t="s">
        <v>529</v>
      </c>
      <c r="OBB17" s="368" t="s">
        <v>529</v>
      </c>
      <c r="OBC17" s="368" t="s">
        <v>529</v>
      </c>
      <c r="OBD17" s="368" t="s">
        <v>529</v>
      </c>
      <c r="OBE17" s="368" t="s">
        <v>529</v>
      </c>
      <c r="OBF17" s="368" t="s">
        <v>529</v>
      </c>
      <c r="OBG17" s="368" t="s">
        <v>529</v>
      </c>
      <c r="OBH17" s="368" t="s">
        <v>529</v>
      </c>
      <c r="OBI17" s="368" t="s">
        <v>529</v>
      </c>
      <c r="OBJ17" s="368" t="s">
        <v>529</v>
      </c>
      <c r="OBK17" s="368" t="s">
        <v>529</v>
      </c>
      <c r="OBL17" s="368" t="s">
        <v>529</v>
      </c>
      <c r="OBM17" s="368" t="s">
        <v>529</v>
      </c>
      <c r="OBN17" s="368" t="s">
        <v>529</v>
      </c>
      <c r="OBO17" s="368" t="s">
        <v>529</v>
      </c>
      <c r="OBP17" s="368" t="s">
        <v>529</v>
      </c>
      <c r="OBQ17" s="368" t="s">
        <v>529</v>
      </c>
      <c r="OBR17" s="368" t="s">
        <v>529</v>
      </c>
      <c r="OBS17" s="368" t="s">
        <v>529</v>
      </c>
      <c r="OBT17" s="368" t="s">
        <v>529</v>
      </c>
      <c r="OBU17" s="368" t="s">
        <v>529</v>
      </c>
      <c r="OBV17" s="368" t="s">
        <v>529</v>
      </c>
      <c r="OBW17" s="368" t="s">
        <v>529</v>
      </c>
      <c r="OBX17" s="368" t="s">
        <v>529</v>
      </c>
      <c r="OBY17" s="368" t="s">
        <v>529</v>
      </c>
      <c r="OBZ17" s="368" t="s">
        <v>529</v>
      </c>
      <c r="OCA17" s="368" t="s">
        <v>529</v>
      </c>
      <c r="OCB17" s="368" t="s">
        <v>529</v>
      </c>
      <c r="OCC17" s="368" t="s">
        <v>529</v>
      </c>
      <c r="OCD17" s="368" t="s">
        <v>529</v>
      </c>
      <c r="OCE17" s="368" t="s">
        <v>529</v>
      </c>
      <c r="OCF17" s="368" t="s">
        <v>529</v>
      </c>
      <c r="OCG17" s="368" t="s">
        <v>529</v>
      </c>
      <c r="OCH17" s="368" t="s">
        <v>529</v>
      </c>
      <c r="OCI17" s="368" t="s">
        <v>529</v>
      </c>
      <c r="OCJ17" s="368" t="s">
        <v>529</v>
      </c>
      <c r="OCK17" s="368" t="s">
        <v>529</v>
      </c>
      <c r="OCL17" s="368" t="s">
        <v>529</v>
      </c>
      <c r="OCM17" s="368" t="s">
        <v>529</v>
      </c>
      <c r="OCN17" s="368" t="s">
        <v>529</v>
      </c>
      <c r="OCO17" s="368" t="s">
        <v>529</v>
      </c>
      <c r="OCP17" s="368" t="s">
        <v>529</v>
      </c>
      <c r="OCQ17" s="368" t="s">
        <v>529</v>
      </c>
      <c r="OCR17" s="368" t="s">
        <v>529</v>
      </c>
      <c r="OCS17" s="368" t="s">
        <v>529</v>
      </c>
      <c r="OCT17" s="368" t="s">
        <v>529</v>
      </c>
      <c r="OCU17" s="368" t="s">
        <v>529</v>
      </c>
      <c r="OCV17" s="368" t="s">
        <v>529</v>
      </c>
      <c r="OCW17" s="368" t="s">
        <v>529</v>
      </c>
      <c r="OCX17" s="368" t="s">
        <v>529</v>
      </c>
      <c r="OCY17" s="368" t="s">
        <v>529</v>
      </c>
      <c r="OCZ17" s="368" t="s">
        <v>529</v>
      </c>
      <c r="ODA17" s="368" t="s">
        <v>529</v>
      </c>
      <c r="ODB17" s="368" t="s">
        <v>529</v>
      </c>
      <c r="ODC17" s="368" t="s">
        <v>529</v>
      </c>
      <c r="ODD17" s="368" t="s">
        <v>529</v>
      </c>
      <c r="ODE17" s="368" t="s">
        <v>529</v>
      </c>
      <c r="ODF17" s="368" t="s">
        <v>529</v>
      </c>
      <c r="ODG17" s="368" t="s">
        <v>529</v>
      </c>
      <c r="ODH17" s="368" t="s">
        <v>529</v>
      </c>
      <c r="ODI17" s="368" t="s">
        <v>529</v>
      </c>
      <c r="ODJ17" s="368" t="s">
        <v>529</v>
      </c>
      <c r="ODK17" s="368" t="s">
        <v>529</v>
      </c>
      <c r="ODL17" s="368" t="s">
        <v>529</v>
      </c>
      <c r="ODM17" s="368" t="s">
        <v>529</v>
      </c>
      <c r="ODN17" s="368" t="s">
        <v>529</v>
      </c>
      <c r="ODO17" s="368" t="s">
        <v>529</v>
      </c>
      <c r="ODP17" s="368" t="s">
        <v>529</v>
      </c>
      <c r="ODQ17" s="368" t="s">
        <v>529</v>
      </c>
      <c r="ODR17" s="368" t="s">
        <v>529</v>
      </c>
      <c r="ODS17" s="368" t="s">
        <v>529</v>
      </c>
      <c r="ODT17" s="368" t="s">
        <v>529</v>
      </c>
      <c r="ODU17" s="368" t="s">
        <v>529</v>
      </c>
      <c r="ODV17" s="368" t="s">
        <v>529</v>
      </c>
      <c r="ODW17" s="368" t="s">
        <v>529</v>
      </c>
      <c r="ODX17" s="368" t="s">
        <v>529</v>
      </c>
      <c r="ODY17" s="368" t="s">
        <v>529</v>
      </c>
      <c r="ODZ17" s="368" t="s">
        <v>529</v>
      </c>
      <c r="OEA17" s="368" t="s">
        <v>529</v>
      </c>
      <c r="OEB17" s="368" t="s">
        <v>529</v>
      </c>
      <c r="OEC17" s="368" t="s">
        <v>529</v>
      </c>
      <c r="OED17" s="368" t="s">
        <v>529</v>
      </c>
      <c r="OEE17" s="368" t="s">
        <v>529</v>
      </c>
      <c r="OEF17" s="368" t="s">
        <v>529</v>
      </c>
      <c r="OEG17" s="368" t="s">
        <v>529</v>
      </c>
      <c r="OEH17" s="368" t="s">
        <v>529</v>
      </c>
      <c r="OEI17" s="368" t="s">
        <v>529</v>
      </c>
      <c r="OEJ17" s="368" t="s">
        <v>529</v>
      </c>
      <c r="OEK17" s="368" t="s">
        <v>529</v>
      </c>
      <c r="OEL17" s="368" t="s">
        <v>529</v>
      </c>
      <c r="OEM17" s="368" t="s">
        <v>529</v>
      </c>
      <c r="OEN17" s="368" t="s">
        <v>529</v>
      </c>
      <c r="OEO17" s="368" t="s">
        <v>529</v>
      </c>
      <c r="OEP17" s="368" t="s">
        <v>529</v>
      </c>
      <c r="OEQ17" s="368" t="s">
        <v>529</v>
      </c>
      <c r="OER17" s="368" t="s">
        <v>529</v>
      </c>
      <c r="OES17" s="368" t="s">
        <v>529</v>
      </c>
      <c r="OET17" s="368" t="s">
        <v>529</v>
      </c>
      <c r="OEU17" s="368" t="s">
        <v>529</v>
      </c>
      <c r="OEV17" s="368" t="s">
        <v>529</v>
      </c>
      <c r="OEW17" s="368" t="s">
        <v>529</v>
      </c>
      <c r="OEX17" s="368" t="s">
        <v>529</v>
      </c>
      <c r="OEY17" s="368" t="s">
        <v>529</v>
      </c>
      <c r="OEZ17" s="368" t="s">
        <v>529</v>
      </c>
      <c r="OFA17" s="368" t="s">
        <v>529</v>
      </c>
      <c r="OFB17" s="368" t="s">
        <v>529</v>
      </c>
      <c r="OFC17" s="368" t="s">
        <v>529</v>
      </c>
      <c r="OFD17" s="368" t="s">
        <v>529</v>
      </c>
      <c r="OFE17" s="368" t="s">
        <v>529</v>
      </c>
      <c r="OFF17" s="368" t="s">
        <v>529</v>
      </c>
      <c r="OFG17" s="368" t="s">
        <v>529</v>
      </c>
      <c r="OFH17" s="368" t="s">
        <v>529</v>
      </c>
      <c r="OFI17" s="368" t="s">
        <v>529</v>
      </c>
      <c r="OFJ17" s="368" t="s">
        <v>529</v>
      </c>
      <c r="OFK17" s="368" t="s">
        <v>529</v>
      </c>
      <c r="OFL17" s="368" t="s">
        <v>529</v>
      </c>
      <c r="OFM17" s="368" t="s">
        <v>529</v>
      </c>
      <c r="OFN17" s="368" t="s">
        <v>529</v>
      </c>
      <c r="OFO17" s="368" t="s">
        <v>529</v>
      </c>
      <c r="OFP17" s="368" t="s">
        <v>529</v>
      </c>
      <c r="OFQ17" s="368" t="s">
        <v>529</v>
      </c>
      <c r="OFR17" s="368" t="s">
        <v>529</v>
      </c>
      <c r="OFS17" s="368" t="s">
        <v>529</v>
      </c>
      <c r="OFT17" s="368" t="s">
        <v>529</v>
      </c>
      <c r="OFU17" s="368" t="s">
        <v>529</v>
      </c>
      <c r="OFV17" s="368" t="s">
        <v>529</v>
      </c>
      <c r="OFW17" s="368" t="s">
        <v>529</v>
      </c>
      <c r="OFX17" s="368" t="s">
        <v>529</v>
      </c>
      <c r="OFY17" s="368" t="s">
        <v>529</v>
      </c>
      <c r="OFZ17" s="368" t="s">
        <v>529</v>
      </c>
      <c r="OGA17" s="368" t="s">
        <v>529</v>
      </c>
      <c r="OGB17" s="368" t="s">
        <v>529</v>
      </c>
      <c r="OGC17" s="368" t="s">
        <v>529</v>
      </c>
      <c r="OGD17" s="368" t="s">
        <v>529</v>
      </c>
      <c r="OGE17" s="368" t="s">
        <v>529</v>
      </c>
      <c r="OGF17" s="368" t="s">
        <v>529</v>
      </c>
      <c r="OGG17" s="368" t="s">
        <v>529</v>
      </c>
      <c r="OGH17" s="368" t="s">
        <v>529</v>
      </c>
      <c r="OGI17" s="368" t="s">
        <v>529</v>
      </c>
      <c r="OGJ17" s="368" t="s">
        <v>529</v>
      </c>
      <c r="OGK17" s="368" t="s">
        <v>529</v>
      </c>
      <c r="OGL17" s="368" t="s">
        <v>529</v>
      </c>
      <c r="OGM17" s="368" t="s">
        <v>529</v>
      </c>
      <c r="OGN17" s="368" t="s">
        <v>529</v>
      </c>
      <c r="OGO17" s="368" t="s">
        <v>529</v>
      </c>
      <c r="OGP17" s="368" t="s">
        <v>529</v>
      </c>
      <c r="OGQ17" s="368" t="s">
        <v>529</v>
      </c>
      <c r="OGR17" s="368" t="s">
        <v>529</v>
      </c>
      <c r="OGS17" s="368" t="s">
        <v>529</v>
      </c>
      <c r="OGT17" s="368" t="s">
        <v>529</v>
      </c>
      <c r="OGU17" s="368" t="s">
        <v>529</v>
      </c>
      <c r="OGV17" s="368" t="s">
        <v>529</v>
      </c>
      <c r="OGW17" s="368" t="s">
        <v>529</v>
      </c>
      <c r="OGX17" s="368" t="s">
        <v>529</v>
      </c>
      <c r="OGY17" s="368" t="s">
        <v>529</v>
      </c>
      <c r="OGZ17" s="368" t="s">
        <v>529</v>
      </c>
      <c r="OHA17" s="368" t="s">
        <v>529</v>
      </c>
      <c r="OHB17" s="368" t="s">
        <v>529</v>
      </c>
      <c r="OHC17" s="368" t="s">
        <v>529</v>
      </c>
      <c r="OHD17" s="368" t="s">
        <v>529</v>
      </c>
      <c r="OHE17" s="368" t="s">
        <v>529</v>
      </c>
      <c r="OHF17" s="368" t="s">
        <v>529</v>
      </c>
      <c r="OHG17" s="368" t="s">
        <v>529</v>
      </c>
      <c r="OHH17" s="368" t="s">
        <v>529</v>
      </c>
      <c r="OHI17" s="368" t="s">
        <v>529</v>
      </c>
      <c r="OHJ17" s="368" t="s">
        <v>529</v>
      </c>
      <c r="OHK17" s="368" t="s">
        <v>529</v>
      </c>
      <c r="OHL17" s="368" t="s">
        <v>529</v>
      </c>
      <c r="OHM17" s="368" t="s">
        <v>529</v>
      </c>
      <c r="OHN17" s="368" t="s">
        <v>529</v>
      </c>
      <c r="OHO17" s="368" t="s">
        <v>529</v>
      </c>
      <c r="OHP17" s="368" t="s">
        <v>529</v>
      </c>
      <c r="OHQ17" s="368" t="s">
        <v>529</v>
      </c>
      <c r="OHR17" s="368" t="s">
        <v>529</v>
      </c>
      <c r="OHS17" s="368" t="s">
        <v>529</v>
      </c>
      <c r="OHT17" s="368" t="s">
        <v>529</v>
      </c>
      <c r="OHU17" s="368" t="s">
        <v>529</v>
      </c>
      <c r="OHV17" s="368" t="s">
        <v>529</v>
      </c>
      <c r="OHW17" s="368" t="s">
        <v>529</v>
      </c>
      <c r="OHX17" s="368" t="s">
        <v>529</v>
      </c>
      <c r="OHY17" s="368" t="s">
        <v>529</v>
      </c>
      <c r="OHZ17" s="368" t="s">
        <v>529</v>
      </c>
      <c r="OIA17" s="368" t="s">
        <v>529</v>
      </c>
      <c r="OIB17" s="368" t="s">
        <v>529</v>
      </c>
      <c r="OIC17" s="368" t="s">
        <v>529</v>
      </c>
      <c r="OID17" s="368" t="s">
        <v>529</v>
      </c>
      <c r="OIE17" s="368" t="s">
        <v>529</v>
      </c>
      <c r="OIF17" s="368" t="s">
        <v>529</v>
      </c>
      <c r="OIG17" s="368" t="s">
        <v>529</v>
      </c>
      <c r="OIH17" s="368" t="s">
        <v>529</v>
      </c>
      <c r="OII17" s="368" t="s">
        <v>529</v>
      </c>
      <c r="OIJ17" s="368" t="s">
        <v>529</v>
      </c>
      <c r="OIK17" s="368" t="s">
        <v>529</v>
      </c>
      <c r="OIL17" s="368" t="s">
        <v>529</v>
      </c>
      <c r="OIM17" s="368" t="s">
        <v>529</v>
      </c>
      <c r="OIN17" s="368" t="s">
        <v>529</v>
      </c>
      <c r="OIO17" s="368" t="s">
        <v>529</v>
      </c>
      <c r="OIP17" s="368" t="s">
        <v>529</v>
      </c>
      <c r="OIQ17" s="368" t="s">
        <v>529</v>
      </c>
      <c r="OIR17" s="368" t="s">
        <v>529</v>
      </c>
      <c r="OIS17" s="368" t="s">
        <v>529</v>
      </c>
      <c r="OIT17" s="368" t="s">
        <v>529</v>
      </c>
      <c r="OIU17" s="368" t="s">
        <v>529</v>
      </c>
      <c r="OIV17" s="368" t="s">
        <v>529</v>
      </c>
      <c r="OIW17" s="368" t="s">
        <v>529</v>
      </c>
      <c r="OIX17" s="368" t="s">
        <v>529</v>
      </c>
      <c r="OIY17" s="368" t="s">
        <v>529</v>
      </c>
      <c r="OIZ17" s="368" t="s">
        <v>529</v>
      </c>
      <c r="OJA17" s="368" t="s">
        <v>529</v>
      </c>
      <c r="OJB17" s="368" t="s">
        <v>529</v>
      </c>
      <c r="OJC17" s="368" t="s">
        <v>529</v>
      </c>
      <c r="OJD17" s="368" t="s">
        <v>529</v>
      </c>
      <c r="OJE17" s="368" t="s">
        <v>529</v>
      </c>
      <c r="OJF17" s="368" t="s">
        <v>529</v>
      </c>
      <c r="OJG17" s="368" t="s">
        <v>529</v>
      </c>
      <c r="OJH17" s="368" t="s">
        <v>529</v>
      </c>
      <c r="OJI17" s="368" t="s">
        <v>529</v>
      </c>
      <c r="OJJ17" s="368" t="s">
        <v>529</v>
      </c>
      <c r="OJK17" s="368" t="s">
        <v>529</v>
      </c>
      <c r="OJL17" s="368" t="s">
        <v>529</v>
      </c>
      <c r="OJM17" s="368" t="s">
        <v>529</v>
      </c>
      <c r="OJN17" s="368" t="s">
        <v>529</v>
      </c>
      <c r="OJO17" s="368" t="s">
        <v>529</v>
      </c>
      <c r="OJP17" s="368" t="s">
        <v>529</v>
      </c>
      <c r="OJQ17" s="368" t="s">
        <v>529</v>
      </c>
      <c r="OJR17" s="368" t="s">
        <v>529</v>
      </c>
      <c r="OJS17" s="368" t="s">
        <v>529</v>
      </c>
      <c r="OJT17" s="368" t="s">
        <v>529</v>
      </c>
      <c r="OJU17" s="368" t="s">
        <v>529</v>
      </c>
      <c r="OJV17" s="368" t="s">
        <v>529</v>
      </c>
      <c r="OJW17" s="368" t="s">
        <v>529</v>
      </c>
      <c r="OJX17" s="368" t="s">
        <v>529</v>
      </c>
      <c r="OJY17" s="368" t="s">
        <v>529</v>
      </c>
      <c r="OJZ17" s="368" t="s">
        <v>529</v>
      </c>
      <c r="OKA17" s="368" t="s">
        <v>529</v>
      </c>
      <c r="OKB17" s="368" t="s">
        <v>529</v>
      </c>
      <c r="OKC17" s="368" t="s">
        <v>529</v>
      </c>
      <c r="OKD17" s="368" t="s">
        <v>529</v>
      </c>
      <c r="OKE17" s="368" t="s">
        <v>529</v>
      </c>
      <c r="OKF17" s="368" t="s">
        <v>529</v>
      </c>
      <c r="OKG17" s="368" t="s">
        <v>529</v>
      </c>
      <c r="OKH17" s="368" t="s">
        <v>529</v>
      </c>
      <c r="OKI17" s="368" t="s">
        <v>529</v>
      </c>
      <c r="OKJ17" s="368" t="s">
        <v>529</v>
      </c>
      <c r="OKK17" s="368" t="s">
        <v>529</v>
      </c>
      <c r="OKL17" s="368" t="s">
        <v>529</v>
      </c>
      <c r="OKM17" s="368" t="s">
        <v>529</v>
      </c>
      <c r="OKN17" s="368" t="s">
        <v>529</v>
      </c>
      <c r="OKO17" s="368" t="s">
        <v>529</v>
      </c>
      <c r="OKP17" s="368" t="s">
        <v>529</v>
      </c>
      <c r="OKQ17" s="368" t="s">
        <v>529</v>
      </c>
      <c r="OKR17" s="368" t="s">
        <v>529</v>
      </c>
      <c r="OKS17" s="368" t="s">
        <v>529</v>
      </c>
      <c r="OKT17" s="368" t="s">
        <v>529</v>
      </c>
      <c r="OKU17" s="368" t="s">
        <v>529</v>
      </c>
      <c r="OKV17" s="368" t="s">
        <v>529</v>
      </c>
      <c r="OKW17" s="368" t="s">
        <v>529</v>
      </c>
      <c r="OKX17" s="368" t="s">
        <v>529</v>
      </c>
      <c r="OKY17" s="368" t="s">
        <v>529</v>
      </c>
      <c r="OKZ17" s="368" t="s">
        <v>529</v>
      </c>
      <c r="OLA17" s="368" t="s">
        <v>529</v>
      </c>
      <c r="OLB17" s="368" t="s">
        <v>529</v>
      </c>
      <c r="OLC17" s="368" t="s">
        <v>529</v>
      </c>
      <c r="OLD17" s="368" t="s">
        <v>529</v>
      </c>
      <c r="OLE17" s="368" t="s">
        <v>529</v>
      </c>
      <c r="OLF17" s="368" t="s">
        <v>529</v>
      </c>
      <c r="OLG17" s="368" t="s">
        <v>529</v>
      </c>
      <c r="OLH17" s="368" t="s">
        <v>529</v>
      </c>
      <c r="OLI17" s="368" t="s">
        <v>529</v>
      </c>
      <c r="OLJ17" s="368" t="s">
        <v>529</v>
      </c>
      <c r="OLK17" s="368" t="s">
        <v>529</v>
      </c>
      <c r="OLL17" s="368" t="s">
        <v>529</v>
      </c>
      <c r="OLM17" s="368" t="s">
        <v>529</v>
      </c>
      <c r="OLN17" s="368" t="s">
        <v>529</v>
      </c>
      <c r="OLO17" s="368" t="s">
        <v>529</v>
      </c>
      <c r="OLP17" s="368" t="s">
        <v>529</v>
      </c>
      <c r="OLQ17" s="368" t="s">
        <v>529</v>
      </c>
      <c r="OLR17" s="368" t="s">
        <v>529</v>
      </c>
      <c r="OLS17" s="368" t="s">
        <v>529</v>
      </c>
      <c r="OLT17" s="368" t="s">
        <v>529</v>
      </c>
      <c r="OLU17" s="368" t="s">
        <v>529</v>
      </c>
      <c r="OLV17" s="368" t="s">
        <v>529</v>
      </c>
      <c r="OLW17" s="368" t="s">
        <v>529</v>
      </c>
      <c r="OLX17" s="368" t="s">
        <v>529</v>
      </c>
      <c r="OLY17" s="368" t="s">
        <v>529</v>
      </c>
      <c r="OLZ17" s="368" t="s">
        <v>529</v>
      </c>
      <c r="OMA17" s="368" t="s">
        <v>529</v>
      </c>
      <c r="OMB17" s="368" t="s">
        <v>529</v>
      </c>
      <c r="OMC17" s="368" t="s">
        <v>529</v>
      </c>
      <c r="OMD17" s="368" t="s">
        <v>529</v>
      </c>
      <c r="OME17" s="368" t="s">
        <v>529</v>
      </c>
      <c r="OMF17" s="368" t="s">
        <v>529</v>
      </c>
      <c r="OMG17" s="368" t="s">
        <v>529</v>
      </c>
      <c r="OMH17" s="368" t="s">
        <v>529</v>
      </c>
      <c r="OMI17" s="368" t="s">
        <v>529</v>
      </c>
      <c r="OMJ17" s="368" t="s">
        <v>529</v>
      </c>
      <c r="OMK17" s="368" t="s">
        <v>529</v>
      </c>
      <c r="OML17" s="368" t="s">
        <v>529</v>
      </c>
      <c r="OMM17" s="368" t="s">
        <v>529</v>
      </c>
      <c r="OMN17" s="368" t="s">
        <v>529</v>
      </c>
      <c r="OMO17" s="368" t="s">
        <v>529</v>
      </c>
      <c r="OMP17" s="368" t="s">
        <v>529</v>
      </c>
      <c r="OMQ17" s="368" t="s">
        <v>529</v>
      </c>
      <c r="OMR17" s="368" t="s">
        <v>529</v>
      </c>
      <c r="OMS17" s="368" t="s">
        <v>529</v>
      </c>
      <c r="OMT17" s="368" t="s">
        <v>529</v>
      </c>
      <c r="OMU17" s="368" t="s">
        <v>529</v>
      </c>
      <c r="OMV17" s="368" t="s">
        <v>529</v>
      </c>
      <c r="OMW17" s="368" t="s">
        <v>529</v>
      </c>
      <c r="OMX17" s="368" t="s">
        <v>529</v>
      </c>
      <c r="OMY17" s="368" t="s">
        <v>529</v>
      </c>
      <c r="OMZ17" s="368" t="s">
        <v>529</v>
      </c>
      <c r="ONA17" s="368" t="s">
        <v>529</v>
      </c>
      <c r="ONB17" s="368" t="s">
        <v>529</v>
      </c>
      <c r="ONC17" s="368" t="s">
        <v>529</v>
      </c>
      <c r="OND17" s="368" t="s">
        <v>529</v>
      </c>
      <c r="ONE17" s="368" t="s">
        <v>529</v>
      </c>
      <c r="ONF17" s="368" t="s">
        <v>529</v>
      </c>
      <c r="ONG17" s="368" t="s">
        <v>529</v>
      </c>
      <c r="ONH17" s="368" t="s">
        <v>529</v>
      </c>
      <c r="ONI17" s="368" t="s">
        <v>529</v>
      </c>
      <c r="ONJ17" s="368" t="s">
        <v>529</v>
      </c>
      <c r="ONK17" s="368" t="s">
        <v>529</v>
      </c>
      <c r="ONL17" s="368" t="s">
        <v>529</v>
      </c>
      <c r="ONM17" s="368" t="s">
        <v>529</v>
      </c>
      <c r="ONN17" s="368" t="s">
        <v>529</v>
      </c>
      <c r="ONO17" s="368" t="s">
        <v>529</v>
      </c>
      <c r="ONP17" s="368" t="s">
        <v>529</v>
      </c>
      <c r="ONQ17" s="368" t="s">
        <v>529</v>
      </c>
      <c r="ONR17" s="368" t="s">
        <v>529</v>
      </c>
      <c r="ONS17" s="368" t="s">
        <v>529</v>
      </c>
      <c r="ONT17" s="368" t="s">
        <v>529</v>
      </c>
      <c r="ONU17" s="368" t="s">
        <v>529</v>
      </c>
      <c r="ONV17" s="368" t="s">
        <v>529</v>
      </c>
      <c r="ONW17" s="368" t="s">
        <v>529</v>
      </c>
      <c r="ONX17" s="368" t="s">
        <v>529</v>
      </c>
      <c r="ONY17" s="368" t="s">
        <v>529</v>
      </c>
      <c r="ONZ17" s="368" t="s">
        <v>529</v>
      </c>
      <c r="OOA17" s="368" t="s">
        <v>529</v>
      </c>
      <c r="OOB17" s="368" t="s">
        <v>529</v>
      </c>
      <c r="OOC17" s="368" t="s">
        <v>529</v>
      </c>
      <c r="OOD17" s="368" t="s">
        <v>529</v>
      </c>
      <c r="OOE17" s="368" t="s">
        <v>529</v>
      </c>
      <c r="OOF17" s="368" t="s">
        <v>529</v>
      </c>
      <c r="OOG17" s="368" t="s">
        <v>529</v>
      </c>
      <c r="OOH17" s="368" t="s">
        <v>529</v>
      </c>
      <c r="OOI17" s="368" t="s">
        <v>529</v>
      </c>
      <c r="OOJ17" s="368" t="s">
        <v>529</v>
      </c>
      <c r="OOK17" s="368" t="s">
        <v>529</v>
      </c>
      <c r="OOL17" s="368" t="s">
        <v>529</v>
      </c>
      <c r="OOM17" s="368" t="s">
        <v>529</v>
      </c>
      <c r="OON17" s="368" t="s">
        <v>529</v>
      </c>
      <c r="OOO17" s="368" t="s">
        <v>529</v>
      </c>
      <c r="OOP17" s="368" t="s">
        <v>529</v>
      </c>
      <c r="OOQ17" s="368" t="s">
        <v>529</v>
      </c>
      <c r="OOR17" s="368" t="s">
        <v>529</v>
      </c>
      <c r="OOS17" s="368" t="s">
        <v>529</v>
      </c>
      <c r="OOT17" s="368" t="s">
        <v>529</v>
      </c>
      <c r="OOU17" s="368" t="s">
        <v>529</v>
      </c>
      <c r="OOV17" s="368" t="s">
        <v>529</v>
      </c>
      <c r="OOW17" s="368" t="s">
        <v>529</v>
      </c>
      <c r="OOX17" s="368" t="s">
        <v>529</v>
      </c>
      <c r="OOY17" s="368" t="s">
        <v>529</v>
      </c>
      <c r="OOZ17" s="368" t="s">
        <v>529</v>
      </c>
      <c r="OPA17" s="368" t="s">
        <v>529</v>
      </c>
      <c r="OPB17" s="368" t="s">
        <v>529</v>
      </c>
      <c r="OPC17" s="368" t="s">
        <v>529</v>
      </c>
      <c r="OPD17" s="368" t="s">
        <v>529</v>
      </c>
      <c r="OPE17" s="368" t="s">
        <v>529</v>
      </c>
      <c r="OPF17" s="368" t="s">
        <v>529</v>
      </c>
      <c r="OPG17" s="368" t="s">
        <v>529</v>
      </c>
      <c r="OPH17" s="368" t="s">
        <v>529</v>
      </c>
      <c r="OPI17" s="368" t="s">
        <v>529</v>
      </c>
      <c r="OPJ17" s="368" t="s">
        <v>529</v>
      </c>
      <c r="OPK17" s="368" t="s">
        <v>529</v>
      </c>
      <c r="OPL17" s="368" t="s">
        <v>529</v>
      </c>
      <c r="OPM17" s="368" t="s">
        <v>529</v>
      </c>
      <c r="OPN17" s="368" t="s">
        <v>529</v>
      </c>
      <c r="OPO17" s="368" t="s">
        <v>529</v>
      </c>
      <c r="OPP17" s="368" t="s">
        <v>529</v>
      </c>
      <c r="OPQ17" s="368" t="s">
        <v>529</v>
      </c>
      <c r="OPR17" s="368" t="s">
        <v>529</v>
      </c>
      <c r="OPS17" s="368" t="s">
        <v>529</v>
      </c>
      <c r="OPT17" s="368" t="s">
        <v>529</v>
      </c>
      <c r="OPU17" s="368" t="s">
        <v>529</v>
      </c>
      <c r="OPV17" s="368" t="s">
        <v>529</v>
      </c>
      <c r="OPW17" s="368" t="s">
        <v>529</v>
      </c>
      <c r="OPX17" s="368" t="s">
        <v>529</v>
      </c>
      <c r="OPY17" s="368" t="s">
        <v>529</v>
      </c>
      <c r="OPZ17" s="368" t="s">
        <v>529</v>
      </c>
      <c r="OQA17" s="368" t="s">
        <v>529</v>
      </c>
      <c r="OQB17" s="368" t="s">
        <v>529</v>
      </c>
      <c r="OQC17" s="368" t="s">
        <v>529</v>
      </c>
      <c r="OQD17" s="368" t="s">
        <v>529</v>
      </c>
      <c r="OQE17" s="368" t="s">
        <v>529</v>
      </c>
      <c r="OQF17" s="368" t="s">
        <v>529</v>
      </c>
      <c r="OQG17" s="368" t="s">
        <v>529</v>
      </c>
      <c r="OQH17" s="368" t="s">
        <v>529</v>
      </c>
      <c r="OQI17" s="368" t="s">
        <v>529</v>
      </c>
      <c r="OQJ17" s="368" t="s">
        <v>529</v>
      </c>
      <c r="OQK17" s="368" t="s">
        <v>529</v>
      </c>
      <c r="OQL17" s="368" t="s">
        <v>529</v>
      </c>
      <c r="OQM17" s="368" t="s">
        <v>529</v>
      </c>
      <c r="OQN17" s="368" t="s">
        <v>529</v>
      </c>
      <c r="OQO17" s="368" t="s">
        <v>529</v>
      </c>
      <c r="OQP17" s="368" t="s">
        <v>529</v>
      </c>
      <c r="OQQ17" s="368" t="s">
        <v>529</v>
      </c>
      <c r="OQR17" s="368" t="s">
        <v>529</v>
      </c>
      <c r="OQS17" s="368" t="s">
        <v>529</v>
      </c>
      <c r="OQT17" s="368" t="s">
        <v>529</v>
      </c>
      <c r="OQU17" s="368" t="s">
        <v>529</v>
      </c>
      <c r="OQV17" s="368" t="s">
        <v>529</v>
      </c>
      <c r="OQW17" s="368" t="s">
        <v>529</v>
      </c>
      <c r="OQX17" s="368" t="s">
        <v>529</v>
      </c>
      <c r="OQY17" s="368" t="s">
        <v>529</v>
      </c>
      <c r="OQZ17" s="368" t="s">
        <v>529</v>
      </c>
      <c r="ORA17" s="368" t="s">
        <v>529</v>
      </c>
      <c r="ORB17" s="368" t="s">
        <v>529</v>
      </c>
      <c r="ORC17" s="368" t="s">
        <v>529</v>
      </c>
      <c r="ORD17" s="368" t="s">
        <v>529</v>
      </c>
      <c r="ORE17" s="368" t="s">
        <v>529</v>
      </c>
      <c r="ORF17" s="368" t="s">
        <v>529</v>
      </c>
      <c r="ORG17" s="368" t="s">
        <v>529</v>
      </c>
      <c r="ORH17" s="368" t="s">
        <v>529</v>
      </c>
      <c r="ORI17" s="368" t="s">
        <v>529</v>
      </c>
      <c r="ORJ17" s="368" t="s">
        <v>529</v>
      </c>
      <c r="ORK17" s="368" t="s">
        <v>529</v>
      </c>
      <c r="ORL17" s="368" t="s">
        <v>529</v>
      </c>
      <c r="ORM17" s="368" t="s">
        <v>529</v>
      </c>
      <c r="ORN17" s="368" t="s">
        <v>529</v>
      </c>
      <c r="ORO17" s="368" t="s">
        <v>529</v>
      </c>
      <c r="ORP17" s="368" t="s">
        <v>529</v>
      </c>
      <c r="ORQ17" s="368" t="s">
        <v>529</v>
      </c>
      <c r="ORR17" s="368" t="s">
        <v>529</v>
      </c>
      <c r="ORS17" s="368" t="s">
        <v>529</v>
      </c>
      <c r="ORT17" s="368" t="s">
        <v>529</v>
      </c>
      <c r="ORU17" s="368" t="s">
        <v>529</v>
      </c>
      <c r="ORV17" s="368" t="s">
        <v>529</v>
      </c>
      <c r="ORW17" s="368" t="s">
        <v>529</v>
      </c>
      <c r="ORX17" s="368" t="s">
        <v>529</v>
      </c>
      <c r="ORY17" s="368" t="s">
        <v>529</v>
      </c>
      <c r="ORZ17" s="368" t="s">
        <v>529</v>
      </c>
      <c r="OSA17" s="368" t="s">
        <v>529</v>
      </c>
      <c r="OSB17" s="368" t="s">
        <v>529</v>
      </c>
      <c r="OSC17" s="368" t="s">
        <v>529</v>
      </c>
      <c r="OSD17" s="368" t="s">
        <v>529</v>
      </c>
      <c r="OSE17" s="368" t="s">
        <v>529</v>
      </c>
      <c r="OSF17" s="368" t="s">
        <v>529</v>
      </c>
      <c r="OSG17" s="368" t="s">
        <v>529</v>
      </c>
      <c r="OSH17" s="368" t="s">
        <v>529</v>
      </c>
      <c r="OSI17" s="368" t="s">
        <v>529</v>
      </c>
      <c r="OSJ17" s="368" t="s">
        <v>529</v>
      </c>
      <c r="OSK17" s="368" t="s">
        <v>529</v>
      </c>
      <c r="OSL17" s="368" t="s">
        <v>529</v>
      </c>
      <c r="OSM17" s="368" t="s">
        <v>529</v>
      </c>
      <c r="OSN17" s="368" t="s">
        <v>529</v>
      </c>
      <c r="OSO17" s="368" t="s">
        <v>529</v>
      </c>
      <c r="OSP17" s="368" t="s">
        <v>529</v>
      </c>
      <c r="OSQ17" s="368" t="s">
        <v>529</v>
      </c>
      <c r="OSR17" s="368" t="s">
        <v>529</v>
      </c>
      <c r="OSS17" s="368" t="s">
        <v>529</v>
      </c>
      <c r="OST17" s="368" t="s">
        <v>529</v>
      </c>
      <c r="OSU17" s="368" t="s">
        <v>529</v>
      </c>
      <c r="OSV17" s="368" t="s">
        <v>529</v>
      </c>
      <c r="OSW17" s="368" t="s">
        <v>529</v>
      </c>
      <c r="OSX17" s="368" t="s">
        <v>529</v>
      </c>
      <c r="OSY17" s="368" t="s">
        <v>529</v>
      </c>
      <c r="OSZ17" s="368" t="s">
        <v>529</v>
      </c>
      <c r="OTA17" s="368" t="s">
        <v>529</v>
      </c>
      <c r="OTB17" s="368" t="s">
        <v>529</v>
      </c>
      <c r="OTC17" s="368" t="s">
        <v>529</v>
      </c>
      <c r="OTD17" s="368" t="s">
        <v>529</v>
      </c>
      <c r="OTE17" s="368" t="s">
        <v>529</v>
      </c>
      <c r="OTF17" s="368" t="s">
        <v>529</v>
      </c>
      <c r="OTG17" s="368" t="s">
        <v>529</v>
      </c>
      <c r="OTH17" s="368" t="s">
        <v>529</v>
      </c>
      <c r="OTI17" s="368" t="s">
        <v>529</v>
      </c>
      <c r="OTJ17" s="368" t="s">
        <v>529</v>
      </c>
      <c r="OTK17" s="368" t="s">
        <v>529</v>
      </c>
      <c r="OTL17" s="368" t="s">
        <v>529</v>
      </c>
      <c r="OTM17" s="368" t="s">
        <v>529</v>
      </c>
      <c r="OTN17" s="368" t="s">
        <v>529</v>
      </c>
      <c r="OTO17" s="368" t="s">
        <v>529</v>
      </c>
      <c r="OTP17" s="368" t="s">
        <v>529</v>
      </c>
      <c r="OTQ17" s="368" t="s">
        <v>529</v>
      </c>
      <c r="OTR17" s="368" t="s">
        <v>529</v>
      </c>
      <c r="OTS17" s="368" t="s">
        <v>529</v>
      </c>
      <c r="OTT17" s="368" t="s">
        <v>529</v>
      </c>
      <c r="OTU17" s="368" t="s">
        <v>529</v>
      </c>
      <c r="OTV17" s="368" t="s">
        <v>529</v>
      </c>
      <c r="OTW17" s="368" t="s">
        <v>529</v>
      </c>
      <c r="OTX17" s="368" t="s">
        <v>529</v>
      </c>
      <c r="OTY17" s="368" t="s">
        <v>529</v>
      </c>
      <c r="OTZ17" s="368" t="s">
        <v>529</v>
      </c>
      <c r="OUA17" s="368" t="s">
        <v>529</v>
      </c>
      <c r="OUB17" s="368" t="s">
        <v>529</v>
      </c>
      <c r="OUC17" s="368" t="s">
        <v>529</v>
      </c>
      <c r="OUD17" s="368" t="s">
        <v>529</v>
      </c>
      <c r="OUE17" s="368" t="s">
        <v>529</v>
      </c>
      <c r="OUF17" s="368" t="s">
        <v>529</v>
      </c>
      <c r="OUG17" s="368" t="s">
        <v>529</v>
      </c>
      <c r="OUH17" s="368" t="s">
        <v>529</v>
      </c>
      <c r="OUI17" s="368" t="s">
        <v>529</v>
      </c>
      <c r="OUJ17" s="368" t="s">
        <v>529</v>
      </c>
      <c r="OUK17" s="368" t="s">
        <v>529</v>
      </c>
      <c r="OUL17" s="368" t="s">
        <v>529</v>
      </c>
      <c r="OUM17" s="368" t="s">
        <v>529</v>
      </c>
      <c r="OUN17" s="368" t="s">
        <v>529</v>
      </c>
      <c r="OUO17" s="368" t="s">
        <v>529</v>
      </c>
      <c r="OUP17" s="368" t="s">
        <v>529</v>
      </c>
      <c r="OUQ17" s="368" t="s">
        <v>529</v>
      </c>
      <c r="OUR17" s="368" t="s">
        <v>529</v>
      </c>
      <c r="OUS17" s="368" t="s">
        <v>529</v>
      </c>
      <c r="OUT17" s="368" t="s">
        <v>529</v>
      </c>
      <c r="OUU17" s="368" t="s">
        <v>529</v>
      </c>
      <c r="OUV17" s="368" t="s">
        <v>529</v>
      </c>
      <c r="OUW17" s="368" t="s">
        <v>529</v>
      </c>
      <c r="OUX17" s="368" t="s">
        <v>529</v>
      </c>
      <c r="OUY17" s="368" t="s">
        <v>529</v>
      </c>
      <c r="OUZ17" s="368" t="s">
        <v>529</v>
      </c>
      <c r="OVA17" s="368" t="s">
        <v>529</v>
      </c>
      <c r="OVB17" s="368" t="s">
        <v>529</v>
      </c>
      <c r="OVC17" s="368" t="s">
        <v>529</v>
      </c>
      <c r="OVD17" s="368" t="s">
        <v>529</v>
      </c>
      <c r="OVE17" s="368" t="s">
        <v>529</v>
      </c>
      <c r="OVF17" s="368" t="s">
        <v>529</v>
      </c>
      <c r="OVG17" s="368" t="s">
        <v>529</v>
      </c>
      <c r="OVH17" s="368" t="s">
        <v>529</v>
      </c>
      <c r="OVI17" s="368" t="s">
        <v>529</v>
      </c>
      <c r="OVJ17" s="368" t="s">
        <v>529</v>
      </c>
      <c r="OVK17" s="368" t="s">
        <v>529</v>
      </c>
      <c r="OVL17" s="368" t="s">
        <v>529</v>
      </c>
      <c r="OVM17" s="368" t="s">
        <v>529</v>
      </c>
      <c r="OVN17" s="368" t="s">
        <v>529</v>
      </c>
      <c r="OVO17" s="368" t="s">
        <v>529</v>
      </c>
      <c r="OVP17" s="368" t="s">
        <v>529</v>
      </c>
      <c r="OVQ17" s="368" t="s">
        <v>529</v>
      </c>
      <c r="OVR17" s="368" t="s">
        <v>529</v>
      </c>
      <c r="OVS17" s="368" t="s">
        <v>529</v>
      </c>
      <c r="OVT17" s="368" t="s">
        <v>529</v>
      </c>
      <c r="OVU17" s="368" t="s">
        <v>529</v>
      </c>
      <c r="OVV17" s="368" t="s">
        <v>529</v>
      </c>
      <c r="OVW17" s="368" t="s">
        <v>529</v>
      </c>
      <c r="OVX17" s="368" t="s">
        <v>529</v>
      </c>
      <c r="OVY17" s="368" t="s">
        <v>529</v>
      </c>
      <c r="OVZ17" s="368" t="s">
        <v>529</v>
      </c>
      <c r="OWA17" s="368" t="s">
        <v>529</v>
      </c>
      <c r="OWB17" s="368" t="s">
        <v>529</v>
      </c>
      <c r="OWC17" s="368" t="s">
        <v>529</v>
      </c>
      <c r="OWD17" s="368" t="s">
        <v>529</v>
      </c>
      <c r="OWE17" s="368" t="s">
        <v>529</v>
      </c>
      <c r="OWF17" s="368" t="s">
        <v>529</v>
      </c>
      <c r="OWG17" s="368" t="s">
        <v>529</v>
      </c>
      <c r="OWH17" s="368" t="s">
        <v>529</v>
      </c>
      <c r="OWI17" s="368" t="s">
        <v>529</v>
      </c>
      <c r="OWJ17" s="368" t="s">
        <v>529</v>
      </c>
      <c r="OWK17" s="368" t="s">
        <v>529</v>
      </c>
      <c r="OWL17" s="368" t="s">
        <v>529</v>
      </c>
      <c r="OWM17" s="368" t="s">
        <v>529</v>
      </c>
      <c r="OWN17" s="368" t="s">
        <v>529</v>
      </c>
      <c r="OWO17" s="368" t="s">
        <v>529</v>
      </c>
      <c r="OWP17" s="368" t="s">
        <v>529</v>
      </c>
      <c r="OWQ17" s="368" t="s">
        <v>529</v>
      </c>
      <c r="OWR17" s="368" t="s">
        <v>529</v>
      </c>
      <c r="OWS17" s="368" t="s">
        <v>529</v>
      </c>
      <c r="OWT17" s="368" t="s">
        <v>529</v>
      </c>
      <c r="OWU17" s="368" t="s">
        <v>529</v>
      </c>
      <c r="OWV17" s="368" t="s">
        <v>529</v>
      </c>
      <c r="OWW17" s="368" t="s">
        <v>529</v>
      </c>
      <c r="OWX17" s="368" t="s">
        <v>529</v>
      </c>
      <c r="OWY17" s="368" t="s">
        <v>529</v>
      </c>
      <c r="OWZ17" s="368" t="s">
        <v>529</v>
      </c>
      <c r="OXA17" s="368" t="s">
        <v>529</v>
      </c>
      <c r="OXB17" s="368" t="s">
        <v>529</v>
      </c>
      <c r="OXC17" s="368" t="s">
        <v>529</v>
      </c>
      <c r="OXD17" s="368" t="s">
        <v>529</v>
      </c>
      <c r="OXE17" s="368" t="s">
        <v>529</v>
      </c>
      <c r="OXF17" s="368" t="s">
        <v>529</v>
      </c>
      <c r="OXG17" s="368" t="s">
        <v>529</v>
      </c>
      <c r="OXH17" s="368" t="s">
        <v>529</v>
      </c>
      <c r="OXI17" s="368" t="s">
        <v>529</v>
      </c>
      <c r="OXJ17" s="368" t="s">
        <v>529</v>
      </c>
      <c r="OXK17" s="368" t="s">
        <v>529</v>
      </c>
      <c r="OXL17" s="368" t="s">
        <v>529</v>
      </c>
      <c r="OXM17" s="368" t="s">
        <v>529</v>
      </c>
      <c r="OXN17" s="368" t="s">
        <v>529</v>
      </c>
      <c r="OXO17" s="368" t="s">
        <v>529</v>
      </c>
      <c r="OXP17" s="368" t="s">
        <v>529</v>
      </c>
      <c r="OXQ17" s="368" t="s">
        <v>529</v>
      </c>
      <c r="OXR17" s="368" t="s">
        <v>529</v>
      </c>
      <c r="OXS17" s="368" t="s">
        <v>529</v>
      </c>
      <c r="OXT17" s="368" t="s">
        <v>529</v>
      </c>
      <c r="OXU17" s="368" t="s">
        <v>529</v>
      </c>
      <c r="OXV17" s="368" t="s">
        <v>529</v>
      </c>
      <c r="OXW17" s="368" t="s">
        <v>529</v>
      </c>
      <c r="OXX17" s="368" t="s">
        <v>529</v>
      </c>
      <c r="OXY17" s="368" t="s">
        <v>529</v>
      </c>
      <c r="OXZ17" s="368" t="s">
        <v>529</v>
      </c>
      <c r="OYA17" s="368" t="s">
        <v>529</v>
      </c>
      <c r="OYB17" s="368" t="s">
        <v>529</v>
      </c>
      <c r="OYC17" s="368" t="s">
        <v>529</v>
      </c>
      <c r="OYD17" s="368" t="s">
        <v>529</v>
      </c>
      <c r="OYE17" s="368" t="s">
        <v>529</v>
      </c>
      <c r="OYF17" s="368" t="s">
        <v>529</v>
      </c>
      <c r="OYG17" s="368" t="s">
        <v>529</v>
      </c>
      <c r="OYH17" s="368" t="s">
        <v>529</v>
      </c>
      <c r="OYI17" s="368" t="s">
        <v>529</v>
      </c>
      <c r="OYJ17" s="368" t="s">
        <v>529</v>
      </c>
      <c r="OYK17" s="368" t="s">
        <v>529</v>
      </c>
      <c r="OYL17" s="368" t="s">
        <v>529</v>
      </c>
      <c r="OYM17" s="368" t="s">
        <v>529</v>
      </c>
      <c r="OYN17" s="368" t="s">
        <v>529</v>
      </c>
      <c r="OYO17" s="368" t="s">
        <v>529</v>
      </c>
      <c r="OYP17" s="368" t="s">
        <v>529</v>
      </c>
      <c r="OYQ17" s="368" t="s">
        <v>529</v>
      </c>
      <c r="OYR17" s="368" t="s">
        <v>529</v>
      </c>
      <c r="OYS17" s="368" t="s">
        <v>529</v>
      </c>
      <c r="OYT17" s="368" t="s">
        <v>529</v>
      </c>
      <c r="OYU17" s="368" t="s">
        <v>529</v>
      </c>
      <c r="OYV17" s="368" t="s">
        <v>529</v>
      </c>
      <c r="OYW17" s="368" t="s">
        <v>529</v>
      </c>
      <c r="OYX17" s="368" t="s">
        <v>529</v>
      </c>
      <c r="OYY17" s="368" t="s">
        <v>529</v>
      </c>
      <c r="OYZ17" s="368" t="s">
        <v>529</v>
      </c>
      <c r="OZA17" s="368" t="s">
        <v>529</v>
      </c>
      <c r="OZB17" s="368" t="s">
        <v>529</v>
      </c>
      <c r="OZC17" s="368" t="s">
        <v>529</v>
      </c>
      <c r="OZD17" s="368" t="s">
        <v>529</v>
      </c>
      <c r="OZE17" s="368" t="s">
        <v>529</v>
      </c>
      <c r="OZF17" s="368" t="s">
        <v>529</v>
      </c>
      <c r="OZG17" s="368" t="s">
        <v>529</v>
      </c>
      <c r="OZH17" s="368" t="s">
        <v>529</v>
      </c>
      <c r="OZI17" s="368" t="s">
        <v>529</v>
      </c>
      <c r="OZJ17" s="368" t="s">
        <v>529</v>
      </c>
      <c r="OZK17" s="368" t="s">
        <v>529</v>
      </c>
      <c r="OZL17" s="368" t="s">
        <v>529</v>
      </c>
      <c r="OZM17" s="368" t="s">
        <v>529</v>
      </c>
      <c r="OZN17" s="368" t="s">
        <v>529</v>
      </c>
      <c r="OZO17" s="368" t="s">
        <v>529</v>
      </c>
      <c r="OZP17" s="368" t="s">
        <v>529</v>
      </c>
      <c r="OZQ17" s="368" t="s">
        <v>529</v>
      </c>
      <c r="OZR17" s="368" t="s">
        <v>529</v>
      </c>
      <c r="OZS17" s="368" t="s">
        <v>529</v>
      </c>
      <c r="OZT17" s="368" t="s">
        <v>529</v>
      </c>
      <c r="OZU17" s="368" t="s">
        <v>529</v>
      </c>
      <c r="OZV17" s="368" t="s">
        <v>529</v>
      </c>
      <c r="OZW17" s="368" t="s">
        <v>529</v>
      </c>
      <c r="OZX17" s="368" t="s">
        <v>529</v>
      </c>
      <c r="OZY17" s="368" t="s">
        <v>529</v>
      </c>
      <c r="OZZ17" s="368" t="s">
        <v>529</v>
      </c>
      <c r="PAA17" s="368" t="s">
        <v>529</v>
      </c>
      <c r="PAB17" s="368" t="s">
        <v>529</v>
      </c>
      <c r="PAC17" s="368" t="s">
        <v>529</v>
      </c>
      <c r="PAD17" s="368" t="s">
        <v>529</v>
      </c>
      <c r="PAE17" s="368" t="s">
        <v>529</v>
      </c>
      <c r="PAF17" s="368" t="s">
        <v>529</v>
      </c>
      <c r="PAG17" s="368" t="s">
        <v>529</v>
      </c>
      <c r="PAH17" s="368" t="s">
        <v>529</v>
      </c>
      <c r="PAI17" s="368" t="s">
        <v>529</v>
      </c>
      <c r="PAJ17" s="368" t="s">
        <v>529</v>
      </c>
      <c r="PAK17" s="368" t="s">
        <v>529</v>
      </c>
      <c r="PAL17" s="368" t="s">
        <v>529</v>
      </c>
      <c r="PAM17" s="368" t="s">
        <v>529</v>
      </c>
      <c r="PAN17" s="368" t="s">
        <v>529</v>
      </c>
      <c r="PAO17" s="368" t="s">
        <v>529</v>
      </c>
      <c r="PAP17" s="368" t="s">
        <v>529</v>
      </c>
      <c r="PAQ17" s="368" t="s">
        <v>529</v>
      </c>
      <c r="PAR17" s="368" t="s">
        <v>529</v>
      </c>
      <c r="PAS17" s="368" t="s">
        <v>529</v>
      </c>
      <c r="PAT17" s="368" t="s">
        <v>529</v>
      </c>
      <c r="PAU17" s="368" t="s">
        <v>529</v>
      </c>
      <c r="PAV17" s="368" t="s">
        <v>529</v>
      </c>
      <c r="PAW17" s="368" t="s">
        <v>529</v>
      </c>
      <c r="PAX17" s="368" t="s">
        <v>529</v>
      </c>
      <c r="PAY17" s="368" t="s">
        <v>529</v>
      </c>
      <c r="PAZ17" s="368" t="s">
        <v>529</v>
      </c>
      <c r="PBA17" s="368" t="s">
        <v>529</v>
      </c>
      <c r="PBB17" s="368" t="s">
        <v>529</v>
      </c>
      <c r="PBC17" s="368" t="s">
        <v>529</v>
      </c>
      <c r="PBD17" s="368" t="s">
        <v>529</v>
      </c>
      <c r="PBE17" s="368" t="s">
        <v>529</v>
      </c>
      <c r="PBF17" s="368" t="s">
        <v>529</v>
      </c>
      <c r="PBG17" s="368" t="s">
        <v>529</v>
      </c>
      <c r="PBH17" s="368" t="s">
        <v>529</v>
      </c>
      <c r="PBI17" s="368" t="s">
        <v>529</v>
      </c>
      <c r="PBJ17" s="368" t="s">
        <v>529</v>
      </c>
      <c r="PBK17" s="368" t="s">
        <v>529</v>
      </c>
      <c r="PBL17" s="368" t="s">
        <v>529</v>
      </c>
      <c r="PBM17" s="368" t="s">
        <v>529</v>
      </c>
      <c r="PBN17" s="368" t="s">
        <v>529</v>
      </c>
      <c r="PBO17" s="368" t="s">
        <v>529</v>
      </c>
      <c r="PBP17" s="368" t="s">
        <v>529</v>
      </c>
      <c r="PBQ17" s="368" t="s">
        <v>529</v>
      </c>
      <c r="PBR17" s="368" t="s">
        <v>529</v>
      </c>
      <c r="PBS17" s="368" t="s">
        <v>529</v>
      </c>
      <c r="PBT17" s="368" t="s">
        <v>529</v>
      </c>
      <c r="PBU17" s="368" t="s">
        <v>529</v>
      </c>
      <c r="PBV17" s="368" t="s">
        <v>529</v>
      </c>
      <c r="PBW17" s="368" t="s">
        <v>529</v>
      </c>
      <c r="PBX17" s="368" t="s">
        <v>529</v>
      </c>
      <c r="PBY17" s="368" t="s">
        <v>529</v>
      </c>
      <c r="PBZ17" s="368" t="s">
        <v>529</v>
      </c>
      <c r="PCA17" s="368" t="s">
        <v>529</v>
      </c>
      <c r="PCB17" s="368" t="s">
        <v>529</v>
      </c>
      <c r="PCC17" s="368" t="s">
        <v>529</v>
      </c>
      <c r="PCD17" s="368" t="s">
        <v>529</v>
      </c>
      <c r="PCE17" s="368" t="s">
        <v>529</v>
      </c>
      <c r="PCF17" s="368" t="s">
        <v>529</v>
      </c>
      <c r="PCG17" s="368" t="s">
        <v>529</v>
      </c>
      <c r="PCH17" s="368" t="s">
        <v>529</v>
      </c>
      <c r="PCI17" s="368" t="s">
        <v>529</v>
      </c>
      <c r="PCJ17" s="368" t="s">
        <v>529</v>
      </c>
      <c r="PCK17" s="368" t="s">
        <v>529</v>
      </c>
      <c r="PCL17" s="368" t="s">
        <v>529</v>
      </c>
      <c r="PCM17" s="368" t="s">
        <v>529</v>
      </c>
      <c r="PCN17" s="368" t="s">
        <v>529</v>
      </c>
      <c r="PCO17" s="368" t="s">
        <v>529</v>
      </c>
      <c r="PCP17" s="368" t="s">
        <v>529</v>
      </c>
      <c r="PCQ17" s="368" t="s">
        <v>529</v>
      </c>
      <c r="PCR17" s="368" t="s">
        <v>529</v>
      </c>
      <c r="PCS17" s="368" t="s">
        <v>529</v>
      </c>
      <c r="PCT17" s="368" t="s">
        <v>529</v>
      </c>
      <c r="PCU17" s="368" t="s">
        <v>529</v>
      </c>
      <c r="PCV17" s="368" t="s">
        <v>529</v>
      </c>
      <c r="PCW17" s="368" t="s">
        <v>529</v>
      </c>
      <c r="PCX17" s="368" t="s">
        <v>529</v>
      </c>
      <c r="PCY17" s="368" t="s">
        <v>529</v>
      </c>
      <c r="PCZ17" s="368" t="s">
        <v>529</v>
      </c>
      <c r="PDA17" s="368" t="s">
        <v>529</v>
      </c>
      <c r="PDB17" s="368" t="s">
        <v>529</v>
      </c>
      <c r="PDC17" s="368" t="s">
        <v>529</v>
      </c>
      <c r="PDD17" s="368" t="s">
        <v>529</v>
      </c>
      <c r="PDE17" s="368" t="s">
        <v>529</v>
      </c>
      <c r="PDF17" s="368" t="s">
        <v>529</v>
      </c>
      <c r="PDG17" s="368" t="s">
        <v>529</v>
      </c>
      <c r="PDH17" s="368" t="s">
        <v>529</v>
      </c>
      <c r="PDI17" s="368" t="s">
        <v>529</v>
      </c>
      <c r="PDJ17" s="368" t="s">
        <v>529</v>
      </c>
      <c r="PDK17" s="368" t="s">
        <v>529</v>
      </c>
      <c r="PDL17" s="368" t="s">
        <v>529</v>
      </c>
      <c r="PDM17" s="368" t="s">
        <v>529</v>
      </c>
      <c r="PDN17" s="368" t="s">
        <v>529</v>
      </c>
      <c r="PDO17" s="368" t="s">
        <v>529</v>
      </c>
      <c r="PDP17" s="368" t="s">
        <v>529</v>
      </c>
      <c r="PDQ17" s="368" t="s">
        <v>529</v>
      </c>
      <c r="PDR17" s="368" t="s">
        <v>529</v>
      </c>
      <c r="PDS17" s="368" t="s">
        <v>529</v>
      </c>
      <c r="PDT17" s="368" t="s">
        <v>529</v>
      </c>
      <c r="PDU17" s="368" t="s">
        <v>529</v>
      </c>
      <c r="PDV17" s="368" t="s">
        <v>529</v>
      </c>
      <c r="PDW17" s="368" t="s">
        <v>529</v>
      </c>
      <c r="PDX17" s="368" t="s">
        <v>529</v>
      </c>
      <c r="PDY17" s="368" t="s">
        <v>529</v>
      </c>
      <c r="PDZ17" s="368" t="s">
        <v>529</v>
      </c>
      <c r="PEA17" s="368" t="s">
        <v>529</v>
      </c>
      <c r="PEB17" s="368" t="s">
        <v>529</v>
      </c>
      <c r="PEC17" s="368" t="s">
        <v>529</v>
      </c>
      <c r="PED17" s="368" t="s">
        <v>529</v>
      </c>
      <c r="PEE17" s="368" t="s">
        <v>529</v>
      </c>
      <c r="PEF17" s="368" t="s">
        <v>529</v>
      </c>
      <c r="PEG17" s="368" t="s">
        <v>529</v>
      </c>
      <c r="PEH17" s="368" t="s">
        <v>529</v>
      </c>
      <c r="PEI17" s="368" t="s">
        <v>529</v>
      </c>
      <c r="PEJ17" s="368" t="s">
        <v>529</v>
      </c>
      <c r="PEK17" s="368" t="s">
        <v>529</v>
      </c>
      <c r="PEL17" s="368" t="s">
        <v>529</v>
      </c>
      <c r="PEM17" s="368" t="s">
        <v>529</v>
      </c>
      <c r="PEN17" s="368" t="s">
        <v>529</v>
      </c>
      <c r="PEO17" s="368" t="s">
        <v>529</v>
      </c>
      <c r="PEP17" s="368" t="s">
        <v>529</v>
      </c>
      <c r="PEQ17" s="368" t="s">
        <v>529</v>
      </c>
      <c r="PER17" s="368" t="s">
        <v>529</v>
      </c>
      <c r="PES17" s="368" t="s">
        <v>529</v>
      </c>
      <c r="PET17" s="368" t="s">
        <v>529</v>
      </c>
      <c r="PEU17" s="368" t="s">
        <v>529</v>
      </c>
      <c r="PEV17" s="368" t="s">
        <v>529</v>
      </c>
      <c r="PEW17" s="368" t="s">
        <v>529</v>
      </c>
      <c r="PEX17" s="368" t="s">
        <v>529</v>
      </c>
      <c r="PEY17" s="368" t="s">
        <v>529</v>
      </c>
      <c r="PEZ17" s="368" t="s">
        <v>529</v>
      </c>
      <c r="PFA17" s="368" t="s">
        <v>529</v>
      </c>
      <c r="PFB17" s="368" t="s">
        <v>529</v>
      </c>
      <c r="PFC17" s="368" t="s">
        <v>529</v>
      </c>
      <c r="PFD17" s="368" t="s">
        <v>529</v>
      </c>
      <c r="PFE17" s="368" t="s">
        <v>529</v>
      </c>
      <c r="PFF17" s="368" t="s">
        <v>529</v>
      </c>
      <c r="PFG17" s="368" t="s">
        <v>529</v>
      </c>
      <c r="PFH17" s="368" t="s">
        <v>529</v>
      </c>
      <c r="PFI17" s="368" t="s">
        <v>529</v>
      </c>
      <c r="PFJ17" s="368" t="s">
        <v>529</v>
      </c>
      <c r="PFK17" s="368" t="s">
        <v>529</v>
      </c>
      <c r="PFL17" s="368" t="s">
        <v>529</v>
      </c>
      <c r="PFM17" s="368" t="s">
        <v>529</v>
      </c>
      <c r="PFN17" s="368" t="s">
        <v>529</v>
      </c>
      <c r="PFO17" s="368" t="s">
        <v>529</v>
      </c>
      <c r="PFP17" s="368" t="s">
        <v>529</v>
      </c>
      <c r="PFQ17" s="368" t="s">
        <v>529</v>
      </c>
      <c r="PFR17" s="368" t="s">
        <v>529</v>
      </c>
      <c r="PFS17" s="368" t="s">
        <v>529</v>
      </c>
      <c r="PFT17" s="368" t="s">
        <v>529</v>
      </c>
      <c r="PFU17" s="368" t="s">
        <v>529</v>
      </c>
      <c r="PFV17" s="368" t="s">
        <v>529</v>
      </c>
      <c r="PFW17" s="368" t="s">
        <v>529</v>
      </c>
      <c r="PFX17" s="368" t="s">
        <v>529</v>
      </c>
      <c r="PFY17" s="368" t="s">
        <v>529</v>
      </c>
      <c r="PFZ17" s="368" t="s">
        <v>529</v>
      </c>
      <c r="PGA17" s="368" t="s">
        <v>529</v>
      </c>
      <c r="PGB17" s="368" t="s">
        <v>529</v>
      </c>
      <c r="PGC17" s="368" t="s">
        <v>529</v>
      </c>
      <c r="PGD17" s="368" t="s">
        <v>529</v>
      </c>
      <c r="PGE17" s="368" t="s">
        <v>529</v>
      </c>
      <c r="PGF17" s="368" t="s">
        <v>529</v>
      </c>
      <c r="PGG17" s="368" t="s">
        <v>529</v>
      </c>
      <c r="PGH17" s="368" t="s">
        <v>529</v>
      </c>
      <c r="PGI17" s="368" t="s">
        <v>529</v>
      </c>
      <c r="PGJ17" s="368" t="s">
        <v>529</v>
      </c>
      <c r="PGK17" s="368" t="s">
        <v>529</v>
      </c>
      <c r="PGL17" s="368" t="s">
        <v>529</v>
      </c>
      <c r="PGM17" s="368" t="s">
        <v>529</v>
      </c>
      <c r="PGN17" s="368" t="s">
        <v>529</v>
      </c>
      <c r="PGO17" s="368" t="s">
        <v>529</v>
      </c>
      <c r="PGP17" s="368" t="s">
        <v>529</v>
      </c>
      <c r="PGQ17" s="368" t="s">
        <v>529</v>
      </c>
      <c r="PGR17" s="368" t="s">
        <v>529</v>
      </c>
      <c r="PGS17" s="368" t="s">
        <v>529</v>
      </c>
      <c r="PGT17" s="368" t="s">
        <v>529</v>
      </c>
      <c r="PGU17" s="368" t="s">
        <v>529</v>
      </c>
      <c r="PGV17" s="368" t="s">
        <v>529</v>
      </c>
      <c r="PGW17" s="368" t="s">
        <v>529</v>
      </c>
      <c r="PGX17" s="368" t="s">
        <v>529</v>
      </c>
      <c r="PGY17" s="368" t="s">
        <v>529</v>
      </c>
      <c r="PGZ17" s="368" t="s">
        <v>529</v>
      </c>
      <c r="PHA17" s="368" t="s">
        <v>529</v>
      </c>
      <c r="PHB17" s="368" t="s">
        <v>529</v>
      </c>
      <c r="PHC17" s="368" t="s">
        <v>529</v>
      </c>
      <c r="PHD17" s="368" t="s">
        <v>529</v>
      </c>
      <c r="PHE17" s="368" t="s">
        <v>529</v>
      </c>
      <c r="PHF17" s="368" t="s">
        <v>529</v>
      </c>
      <c r="PHG17" s="368" t="s">
        <v>529</v>
      </c>
      <c r="PHH17" s="368" t="s">
        <v>529</v>
      </c>
      <c r="PHI17" s="368" t="s">
        <v>529</v>
      </c>
      <c r="PHJ17" s="368" t="s">
        <v>529</v>
      </c>
      <c r="PHK17" s="368" t="s">
        <v>529</v>
      </c>
      <c r="PHL17" s="368" t="s">
        <v>529</v>
      </c>
      <c r="PHM17" s="368" t="s">
        <v>529</v>
      </c>
      <c r="PHN17" s="368" t="s">
        <v>529</v>
      </c>
      <c r="PHO17" s="368" t="s">
        <v>529</v>
      </c>
      <c r="PHP17" s="368" t="s">
        <v>529</v>
      </c>
      <c r="PHQ17" s="368" t="s">
        <v>529</v>
      </c>
      <c r="PHR17" s="368" t="s">
        <v>529</v>
      </c>
      <c r="PHS17" s="368" t="s">
        <v>529</v>
      </c>
      <c r="PHT17" s="368" t="s">
        <v>529</v>
      </c>
      <c r="PHU17" s="368" t="s">
        <v>529</v>
      </c>
      <c r="PHV17" s="368" t="s">
        <v>529</v>
      </c>
      <c r="PHW17" s="368" t="s">
        <v>529</v>
      </c>
      <c r="PHX17" s="368" t="s">
        <v>529</v>
      </c>
      <c r="PHY17" s="368" t="s">
        <v>529</v>
      </c>
      <c r="PHZ17" s="368" t="s">
        <v>529</v>
      </c>
      <c r="PIA17" s="368" t="s">
        <v>529</v>
      </c>
      <c r="PIB17" s="368" t="s">
        <v>529</v>
      </c>
      <c r="PIC17" s="368" t="s">
        <v>529</v>
      </c>
      <c r="PID17" s="368" t="s">
        <v>529</v>
      </c>
      <c r="PIE17" s="368" t="s">
        <v>529</v>
      </c>
      <c r="PIF17" s="368" t="s">
        <v>529</v>
      </c>
      <c r="PIG17" s="368" t="s">
        <v>529</v>
      </c>
      <c r="PIH17" s="368" t="s">
        <v>529</v>
      </c>
      <c r="PII17" s="368" t="s">
        <v>529</v>
      </c>
      <c r="PIJ17" s="368" t="s">
        <v>529</v>
      </c>
      <c r="PIK17" s="368" t="s">
        <v>529</v>
      </c>
      <c r="PIL17" s="368" t="s">
        <v>529</v>
      </c>
      <c r="PIM17" s="368" t="s">
        <v>529</v>
      </c>
      <c r="PIN17" s="368" t="s">
        <v>529</v>
      </c>
      <c r="PIO17" s="368" t="s">
        <v>529</v>
      </c>
      <c r="PIP17" s="368" t="s">
        <v>529</v>
      </c>
      <c r="PIQ17" s="368" t="s">
        <v>529</v>
      </c>
      <c r="PIR17" s="368" t="s">
        <v>529</v>
      </c>
      <c r="PIS17" s="368" t="s">
        <v>529</v>
      </c>
      <c r="PIT17" s="368" t="s">
        <v>529</v>
      </c>
      <c r="PIU17" s="368" t="s">
        <v>529</v>
      </c>
      <c r="PIV17" s="368" t="s">
        <v>529</v>
      </c>
      <c r="PIW17" s="368" t="s">
        <v>529</v>
      </c>
      <c r="PIX17" s="368" t="s">
        <v>529</v>
      </c>
      <c r="PIY17" s="368" t="s">
        <v>529</v>
      </c>
      <c r="PIZ17" s="368" t="s">
        <v>529</v>
      </c>
      <c r="PJA17" s="368" t="s">
        <v>529</v>
      </c>
      <c r="PJB17" s="368" t="s">
        <v>529</v>
      </c>
      <c r="PJC17" s="368" t="s">
        <v>529</v>
      </c>
      <c r="PJD17" s="368" t="s">
        <v>529</v>
      </c>
      <c r="PJE17" s="368" t="s">
        <v>529</v>
      </c>
      <c r="PJF17" s="368" t="s">
        <v>529</v>
      </c>
      <c r="PJG17" s="368" t="s">
        <v>529</v>
      </c>
      <c r="PJH17" s="368" t="s">
        <v>529</v>
      </c>
      <c r="PJI17" s="368" t="s">
        <v>529</v>
      </c>
      <c r="PJJ17" s="368" t="s">
        <v>529</v>
      </c>
      <c r="PJK17" s="368" t="s">
        <v>529</v>
      </c>
      <c r="PJL17" s="368" t="s">
        <v>529</v>
      </c>
      <c r="PJM17" s="368" t="s">
        <v>529</v>
      </c>
      <c r="PJN17" s="368" t="s">
        <v>529</v>
      </c>
      <c r="PJO17" s="368" t="s">
        <v>529</v>
      </c>
      <c r="PJP17" s="368" t="s">
        <v>529</v>
      </c>
      <c r="PJQ17" s="368" t="s">
        <v>529</v>
      </c>
      <c r="PJR17" s="368" t="s">
        <v>529</v>
      </c>
      <c r="PJS17" s="368" t="s">
        <v>529</v>
      </c>
      <c r="PJT17" s="368" t="s">
        <v>529</v>
      </c>
      <c r="PJU17" s="368" t="s">
        <v>529</v>
      </c>
      <c r="PJV17" s="368" t="s">
        <v>529</v>
      </c>
      <c r="PJW17" s="368" t="s">
        <v>529</v>
      </c>
      <c r="PJX17" s="368" t="s">
        <v>529</v>
      </c>
      <c r="PJY17" s="368" t="s">
        <v>529</v>
      </c>
      <c r="PJZ17" s="368" t="s">
        <v>529</v>
      </c>
      <c r="PKA17" s="368" t="s">
        <v>529</v>
      </c>
      <c r="PKB17" s="368" t="s">
        <v>529</v>
      </c>
      <c r="PKC17" s="368" t="s">
        <v>529</v>
      </c>
      <c r="PKD17" s="368" t="s">
        <v>529</v>
      </c>
      <c r="PKE17" s="368" t="s">
        <v>529</v>
      </c>
      <c r="PKF17" s="368" t="s">
        <v>529</v>
      </c>
      <c r="PKG17" s="368" t="s">
        <v>529</v>
      </c>
      <c r="PKH17" s="368" t="s">
        <v>529</v>
      </c>
      <c r="PKI17" s="368" t="s">
        <v>529</v>
      </c>
      <c r="PKJ17" s="368" t="s">
        <v>529</v>
      </c>
      <c r="PKK17" s="368" t="s">
        <v>529</v>
      </c>
      <c r="PKL17" s="368" t="s">
        <v>529</v>
      </c>
      <c r="PKM17" s="368" t="s">
        <v>529</v>
      </c>
      <c r="PKN17" s="368" t="s">
        <v>529</v>
      </c>
      <c r="PKO17" s="368" t="s">
        <v>529</v>
      </c>
      <c r="PKP17" s="368" t="s">
        <v>529</v>
      </c>
      <c r="PKQ17" s="368" t="s">
        <v>529</v>
      </c>
      <c r="PKR17" s="368" t="s">
        <v>529</v>
      </c>
      <c r="PKS17" s="368" t="s">
        <v>529</v>
      </c>
      <c r="PKT17" s="368" t="s">
        <v>529</v>
      </c>
      <c r="PKU17" s="368" t="s">
        <v>529</v>
      </c>
      <c r="PKV17" s="368" t="s">
        <v>529</v>
      </c>
      <c r="PKW17" s="368" t="s">
        <v>529</v>
      </c>
      <c r="PKX17" s="368" t="s">
        <v>529</v>
      </c>
      <c r="PKY17" s="368" t="s">
        <v>529</v>
      </c>
      <c r="PKZ17" s="368" t="s">
        <v>529</v>
      </c>
      <c r="PLA17" s="368" t="s">
        <v>529</v>
      </c>
      <c r="PLB17" s="368" t="s">
        <v>529</v>
      </c>
      <c r="PLC17" s="368" t="s">
        <v>529</v>
      </c>
      <c r="PLD17" s="368" t="s">
        <v>529</v>
      </c>
      <c r="PLE17" s="368" t="s">
        <v>529</v>
      </c>
      <c r="PLF17" s="368" t="s">
        <v>529</v>
      </c>
      <c r="PLG17" s="368" t="s">
        <v>529</v>
      </c>
      <c r="PLH17" s="368" t="s">
        <v>529</v>
      </c>
      <c r="PLI17" s="368" t="s">
        <v>529</v>
      </c>
      <c r="PLJ17" s="368" t="s">
        <v>529</v>
      </c>
      <c r="PLK17" s="368" t="s">
        <v>529</v>
      </c>
      <c r="PLL17" s="368" t="s">
        <v>529</v>
      </c>
      <c r="PLM17" s="368" t="s">
        <v>529</v>
      </c>
      <c r="PLN17" s="368" t="s">
        <v>529</v>
      </c>
      <c r="PLO17" s="368" t="s">
        <v>529</v>
      </c>
      <c r="PLP17" s="368" t="s">
        <v>529</v>
      </c>
      <c r="PLQ17" s="368" t="s">
        <v>529</v>
      </c>
      <c r="PLR17" s="368" t="s">
        <v>529</v>
      </c>
      <c r="PLS17" s="368" t="s">
        <v>529</v>
      </c>
      <c r="PLT17" s="368" t="s">
        <v>529</v>
      </c>
      <c r="PLU17" s="368" t="s">
        <v>529</v>
      </c>
      <c r="PLV17" s="368" t="s">
        <v>529</v>
      </c>
      <c r="PLW17" s="368" t="s">
        <v>529</v>
      </c>
      <c r="PLX17" s="368" t="s">
        <v>529</v>
      </c>
      <c r="PLY17" s="368" t="s">
        <v>529</v>
      </c>
      <c r="PLZ17" s="368" t="s">
        <v>529</v>
      </c>
      <c r="PMA17" s="368" t="s">
        <v>529</v>
      </c>
      <c r="PMB17" s="368" t="s">
        <v>529</v>
      </c>
      <c r="PMC17" s="368" t="s">
        <v>529</v>
      </c>
      <c r="PMD17" s="368" t="s">
        <v>529</v>
      </c>
      <c r="PME17" s="368" t="s">
        <v>529</v>
      </c>
      <c r="PMF17" s="368" t="s">
        <v>529</v>
      </c>
      <c r="PMG17" s="368" t="s">
        <v>529</v>
      </c>
      <c r="PMH17" s="368" t="s">
        <v>529</v>
      </c>
      <c r="PMI17" s="368" t="s">
        <v>529</v>
      </c>
      <c r="PMJ17" s="368" t="s">
        <v>529</v>
      </c>
      <c r="PMK17" s="368" t="s">
        <v>529</v>
      </c>
      <c r="PML17" s="368" t="s">
        <v>529</v>
      </c>
      <c r="PMM17" s="368" t="s">
        <v>529</v>
      </c>
      <c r="PMN17" s="368" t="s">
        <v>529</v>
      </c>
      <c r="PMO17" s="368" t="s">
        <v>529</v>
      </c>
      <c r="PMP17" s="368" t="s">
        <v>529</v>
      </c>
      <c r="PMQ17" s="368" t="s">
        <v>529</v>
      </c>
      <c r="PMR17" s="368" t="s">
        <v>529</v>
      </c>
      <c r="PMS17" s="368" t="s">
        <v>529</v>
      </c>
      <c r="PMT17" s="368" t="s">
        <v>529</v>
      </c>
      <c r="PMU17" s="368" t="s">
        <v>529</v>
      </c>
      <c r="PMV17" s="368" t="s">
        <v>529</v>
      </c>
      <c r="PMW17" s="368" t="s">
        <v>529</v>
      </c>
      <c r="PMX17" s="368" t="s">
        <v>529</v>
      </c>
      <c r="PMY17" s="368" t="s">
        <v>529</v>
      </c>
      <c r="PMZ17" s="368" t="s">
        <v>529</v>
      </c>
      <c r="PNA17" s="368" t="s">
        <v>529</v>
      </c>
      <c r="PNB17" s="368" t="s">
        <v>529</v>
      </c>
      <c r="PNC17" s="368" t="s">
        <v>529</v>
      </c>
      <c r="PND17" s="368" t="s">
        <v>529</v>
      </c>
      <c r="PNE17" s="368" t="s">
        <v>529</v>
      </c>
      <c r="PNF17" s="368" t="s">
        <v>529</v>
      </c>
      <c r="PNG17" s="368" t="s">
        <v>529</v>
      </c>
      <c r="PNH17" s="368" t="s">
        <v>529</v>
      </c>
      <c r="PNI17" s="368" t="s">
        <v>529</v>
      </c>
      <c r="PNJ17" s="368" t="s">
        <v>529</v>
      </c>
      <c r="PNK17" s="368" t="s">
        <v>529</v>
      </c>
      <c r="PNL17" s="368" t="s">
        <v>529</v>
      </c>
      <c r="PNM17" s="368" t="s">
        <v>529</v>
      </c>
      <c r="PNN17" s="368" t="s">
        <v>529</v>
      </c>
      <c r="PNO17" s="368" t="s">
        <v>529</v>
      </c>
      <c r="PNP17" s="368" t="s">
        <v>529</v>
      </c>
      <c r="PNQ17" s="368" t="s">
        <v>529</v>
      </c>
      <c r="PNR17" s="368" t="s">
        <v>529</v>
      </c>
      <c r="PNS17" s="368" t="s">
        <v>529</v>
      </c>
      <c r="PNT17" s="368" t="s">
        <v>529</v>
      </c>
      <c r="PNU17" s="368" t="s">
        <v>529</v>
      </c>
      <c r="PNV17" s="368" t="s">
        <v>529</v>
      </c>
      <c r="PNW17" s="368" t="s">
        <v>529</v>
      </c>
      <c r="PNX17" s="368" t="s">
        <v>529</v>
      </c>
      <c r="PNY17" s="368" t="s">
        <v>529</v>
      </c>
      <c r="PNZ17" s="368" t="s">
        <v>529</v>
      </c>
      <c r="POA17" s="368" t="s">
        <v>529</v>
      </c>
      <c r="POB17" s="368" t="s">
        <v>529</v>
      </c>
      <c r="POC17" s="368" t="s">
        <v>529</v>
      </c>
      <c r="POD17" s="368" t="s">
        <v>529</v>
      </c>
      <c r="POE17" s="368" t="s">
        <v>529</v>
      </c>
      <c r="POF17" s="368" t="s">
        <v>529</v>
      </c>
      <c r="POG17" s="368" t="s">
        <v>529</v>
      </c>
      <c r="POH17" s="368" t="s">
        <v>529</v>
      </c>
      <c r="POI17" s="368" t="s">
        <v>529</v>
      </c>
      <c r="POJ17" s="368" t="s">
        <v>529</v>
      </c>
      <c r="POK17" s="368" t="s">
        <v>529</v>
      </c>
      <c r="POL17" s="368" t="s">
        <v>529</v>
      </c>
      <c r="POM17" s="368" t="s">
        <v>529</v>
      </c>
      <c r="PON17" s="368" t="s">
        <v>529</v>
      </c>
      <c r="POO17" s="368" t="s">
        <v>529</v>
      </c>
      <c r="POP17" s="368" t="s">
        <v>529</v>
      </c>
      <c r="POQ17" s="368" t="s">
        <v>529</v>
      </c>
      <c r="POR17" s="368" t="s">
        <v>529</v>
      </c>
      <c r="POS17" s="368" t="s">
        <v>529</v>
      </c>
      <c r="POT17" s="368" t="s">
        <v>529</v>
      </c>
      <c r="POU17" s="368" t="s">
        <v>529</v>
      </c>
      <c r="POV17" s="368" t="s">
        <v>529</v>
      </c>
      <c r="POW17" s="368" t="s">
        <v>529</v>
      </c>
      <c r="POX17" s="368" t="s">
        <v>529</v>
      </c>
      <c r="POY17" s="368" t="s">
        <v>529</v>
      </c>
      <c r="POZ17" s="368" t="s">
        <v>529</v>
      </c>
      <c r="PPA17" s="368" t="s">
        <v>529</v>
      </c>
      <c r="PPB17" s="368" t="s">
        <v>529</v>
      </c>
      <c r="PPC17" s="368" t="s">
        <v>529</v>
      </c>
      <c r="PPD17" s="368" t="s">
        <v>529</v>
      </c>
      <c r="PPE17" s="368" t="s">
        <v>529</v>
      </c>
      <c r="PPF17" s="368" t="s">
        <v>529</v>
      </c>
      <c r="PPG17" s="368" t="s">
        <v>529</v>
      </c>
      <c r="PPH17" s="368" t="s">
        <v>529</v>
      </c>
      <c r="PPI17" s="368" t="s">
        <v>529</v>
      </c>
      <c r="PPJ17" s="368" t="s">
        <v>529</v>
      </c>
      <c r="PPK17" s="368" t="s">
        <v>529</v>
      </c>
      <c r="PPL17" s="368" t="s">
        <v>529</v>
      </c>
      <c r="PPM17" s="368" t="s">
        <v>529</v>
      </c>
      <c r="PPN17" s="368" t="s">
        <v>529</v>
      </c>
      <c r="PPO17" s="368" t="s">
        <v>529</v>
      </c>
      <c r="PPP17" s="368" t="s">
        <v>529</v>
      </c>
      <c r="PPQ17" s="368" t="s">
        <v>529</v>
      </c>
      <c r="PPR17" s="368" t="s">
        <v>529</v>
      </c>
      <c r="PPS17" s="368" t="s">
        <v>529</v>
      </c>
      <c r="PPT17" s="368" t="s">
        <v>529</v>
      </c>
      <c r="PPU17" s="368" t="s">
        <v>529</v>
      </c>
      <c r="PPV17" s="368" t="s">
        <v>529</v>
      </c>
      <c r="PPW17" s="368" t="s">
        <v>529</v>
      </c>
      <c r="PPX17" s="368" t="s">
        <v>529</v>
      </c>
      <c r="PPY17" s="368" t="s">
        <v>529</v>
      </c>
      <c r="PPZ17" s="368" t="s">
        <v>529</v>
      </c>
      <c r="PQA17" s="368" t="s">
        <v>529</v>
      </c>
      <c r="PQB17" s="368" t="s">
        <v>529</v>
      </c>
      <c r="PQC17" s="368" t="s">
        <v>529</v>
      </c>
      <c r="PQD17" s="368" t="s">
        <v>529</v>
      </c>
      <c r="PQE17" s="368" t="s">
        <v>529</v>
      </c>
      <c r="PQF17" s="368" t="s">
        <v>529</v>
      </c>
      <c r="PQG17" s="368" t="s">
        <v>529</v>
      </c>
      <c r="PQH17" s="368" t="s">
        <v>529</v>
      </c>
      <c r="PQI17" s="368" t="s">
        <v>529</v>
      </c>
      <c r="PQJ17" s="368" t="s">
        <v>529</v>
      </c>
      <c r="PQK17" s="368" t="s">
        <v>529</v>
      </c>
      <c r="PQL17" s="368" t="s">
        <v>529</v>
      </c>
      <c r="PQM17" s="368" t="s">
        <v>529</v>
      </c>
      <c r="PQN17" s="368" t="s">
        <v>529</v>
      </c>
      <c r="PQO17" s="368" t="s">
        <v>529</v>
      </c>
      <c r="PQP17" s="368" t="s">
        <v>529</v>
      </c>
      <c r="PQQ17" s="368" t="s">
        <v>529</v>
      </c>
      <c r="PQR17" s="368" t="s">
        <v>529</v>
      </c>
      <c r="PQS17" s="368" t="s">
        <v>529</v>
      </c>
      <c r="PQT17" s="368" t="s">
        <v>529</v>
      </c>
      <c r="PQU17" s="368" t="s">
        <v>529</v>
      </c>
      <c r="PQV17" s="368" t="s">
        <v>529</v>
      </c>
      <c r="PQW17" s="368" t="s">
        <v>529</v>
      </c>
      <c r="PQX17" s="368" t="s">
        <v>529</v>
      </c>
      <c r="PQY17" s="368" t="s">
        <v>529</v>
      </c>
      <c r="PQZ17" s="368" t="s">
        <v>529</v>
      </c>
      <c r="PRA17" s="368" t="s">
        <v>529</v>
      </c>
      <c r="PRB17" s="368" t="s">
        <v>529</v>
      </c>
      <c r="PRC17" s="368" t="s">
        <v>529</v>
      </c>
      <c r="PRD17" s="368" t="s">
        <v>529</v>
      </c>
      <c r="PRE17" s="368" t="s">
        <v>529</v>
      </c>
      <c r="PRF17" s="368" t="s">
        <v>529</v>
      </c>
      <c r="PRG17" s="368" t="s">
        <v>529</v>
      </c>
      <c r="PRH17" s="368" t="s">
        <v>529</v>
      </c>
      <c r="PRI17" s="368" t="s">
        <v>529</v>
      </c>
      <c r="PRJ17" s="368" t="s">
        <v>529</v>
      </c>
      <c r="PRK17" s="368" t="s">
        <v>529</v>
      </c>
      <c r="PRL17" s="368" t="s">
        <v>529</v>
      </c>
      <c r="PRM17" s="368" t="s">
        <v>529</v>
      </c>
      <c r="PRN17" s="368" t="s">
        <v>529</v>
      </c>
      <c r="PRO17" s="368" t="s">
        <v>529</v>
      </c>
      <c r="PRP17" s="368" t="s">
        <v>529</v>
      </c>
      <c r="PRQ17" s="368" t="s">
        <v>529</v>
      </c>
      <c r="PRR17" s="368" t="s">
        <v>529</v>
      </c>
      <c r="PRS17" s="368" t="s">
        <v>529</v>
      </c>
      <c r="PRT17" s="368" t="s">
        <v>529</v>
      </c>
      <c r="PRU17" s="368" t="s">
        <v>529</v>
      </c>
      <c r="PRV17" s="368" t="s">
        <v>529</v>
      </c>
      <c r="PRW17" s="368" t="s">
        <v>529</v>
      </c>
      <c r="PRX17" s="368" t="s">
        <v>529</v>
      </c>
      <c r="PRY17" s="368" t="s">
        <v>529</v>
      </c>
      <c r="PRZ17" s="368" t="s">
        <v>529</v>
      </c>
      <c r="PSA17" s="368" t="s">
        <v>529</v>
      </c>
      <c r="PSB17" s="368" t="s">
        <v>529</v>
      </c>
      <c r="PSC17" s="368" t="s">
        <v>529</v>
      </c>
      <c r="PSD17" s="368" t="s">
        <v>529</v>
      </c>
      <c r="PSE17" s="368" t="s">
        <v>529</v>
      </c>
      <c r="PSF17" s="368" t="s">
        <v>529</v>
      </c>
      <c r="PSG17" s="368" t="s">
        <v>529</v>
      </c>
      <c r="PSH17" s="368" t="s">
        <v>529</v>
      </c>
      <c r="PSI17" s="368" t="s">
        <v>529</v>
      </c>
      <c r="PSJ17" s="368" t="s">
        <v>529</v>
      </c>
      <c r="PSK17" s="368" t="s">
        <v>529</v>
      </c>
      <c r="PSL17" s="368" t="s">
        <v>529</v>
      </c>
      <c r="PSM17" s="368" t="s">
        <v>529</v>
      </c>
      <c r="PSN17" s="368" t="s">
        <v>529</v>
      </c>
      <c r="PSO17" s="368" t="s">
        <v>529</v>
      </c>
      <c r="PSP17" s="368" t="s">
        <v>529</v>
      </c>
      <c r="PSQ17" s="368" t="s">
        <v>529</v>
      </c>
      <c r="PSR17" s="368" t="s">
        <v>529</v>
      </c>
      <c r="PSS17" s="368" t="s">
        <v>529</v>
      </c>
      <c r="PST17" s="368" t="s">
        <v>529</v>
      </c>
      <c r="PSU17" s="368" t="s">
        <v>529</v>
      </c>
      <c r="PSV17" s="368" t="s">
        <v>529</v>
      </c>
      <c r="PSW17" s="368" t="s">
        <v>529</v>
      </c>
      <c r="PSX17" s="368" t="s">
        <v>529</v>
      </c>
      <c r="PSY17" s="368" t="s">
        <v>529</v>
      </c>
      <c r="PSZ17" s="368" t="s">
        <v>529</v>
      </c>
      <c r="PTA17" s="368" t="s">
        <v>529</v>
      </c>
      <c r="PTB17" s="368" t="s">
        <v>529</v>
      </c>
      <c r="PTC17" s="368" t="s">
        <v>529</v>
      </c>
      <c r="PTD17" s="368" t="s">
        <v>529</v>
      </c>
      <c r="PTE17" s="368" t="s">
        <v>529</v>
      </c>
      <c r="PTF17" s="368" t="s">
        <v>529</v>
      </c>
      <c r="PTG17" s="368" t="s">
        <v>529</v>
      </c>
      <c r="PTH17" s="368" t="s">
        <v>529</v>
      </c>
      <c r="PTI17" s="368" t="s">
        <v>529</v>
      </c>
      <c r="PTJ17" s="368" t="s">
        <v>529</v>
      </c>
      <c r="PTK17" s="368" t="s">
        <v>529</v>
      </c>
      <c r="PTL17" s="368" t="s">
        <v>529</v>
      </c>
      <c r="PTM17" s="368" t="s">
        <v>529</v>
      </c>
      <c r="PTN17" s="368" t="s">
        <v>529</v>
      </c>
      <c r="PTO17" s="368" t="s">
        <v>529</v>
      </c>
      <c r="PTP17" s="368" t="s">
        <v>529</v>
      </c>
      <c r="PTQ17" s="368" t="s">
        <v>529</v>
      </c>
      <c r="PTR17" s="368" t="s">
        <v>529</v>
      </c>
      <c r="PTS17" s="368" t="s">
        <v>529</v>
      </c>
      <c r="PTT17" s="368" t="s">
        <v>529</v>
      </c>
      <c r="PTU17" s="368" t="s">
        <v>529</v>
      </c>
      <c r="PTV17" s="368" t="s">
        <v>529</v>
      </c>
      <c r="PTW17" s="368" t="s">
        <v>529</v>
      </c>
      <c r="PTX17" s="368" t="s">
        <v>529</v>
      </c>
      <c r="PTY17" s="368" t="s">
        <v>529</v>
      </c>
      <c r="PTZ17" s="368" t="s">
        <v>529</v>
      </c>
      <c r="PUA17" s="368" t="s">
        <v>529</v>
      </c>
      <c r="PUB17" s="368" t="s">
        <v>529</v>
      </c>
      <c r="PUC17" s="368" t="s">
        <v>529</v>
      </c>
      <c r="PUD17" s="368" t="s">
        <v>529</v>
      </c>
      <c r="PUE17" s="368" t="s">
        <v>529</v>
      </c>
      <c r="PUF17" s="368" t="s">
        <v>529</v>
      </c>
      <c r="PUG17" s="368" t="s">
        <v>529</v>
      </c>
      <c r="PUH17" s="368" t="s">
        <v>529</v>
      </c>
      <c r="PUI17" s="368" t="s">
        <v>529</v>
      </c>
      <c r="PUJ17" s="368" t="s">
        <v>529</v>
      </c>
      <c r="PUK17" s="368" t="s">
        <v>529</v>
      </c>
      <c r="PUL17" s="368" t="s">
        <v>529</v>
      </c>
      <c r="PUM17" s="368" t="s">
        <v>529</v>
      </c>
      <c r="PUN17" s="368" t="s">
        <v>529</v>
      </c>
      <c r="PUO17" s="368" t="s">
        <v>529</v>
      </c>
      <c r="PUP17" s="368" t="s">
        <v>529</v>
      </c>
      <c r="PUQ17" s="368" t="s">
        <v>529</v>
      </c>
      <c r="PUR17" s="368" t="s">
        <v>529</v>
      </c>
      <c r="PUS17" s="368" t="s">
        <v>529</v>
      </c>
      <c r="PUT17" s="368" t="s">
        <v>529</v>
      </c>
      <c r="PUU17" s="368" t="s">
        <v>529</v>
      </c>
      <c r="PUV17" s="368" t="s">
        <v>529</v>
      </c>
      <c r="PUW17" s="368" t="s">
        <v>529</v>
      </c>
      <c r="PUX17" s="368" t="s">
        <v>529</v>
      </c>
      <c r="PUY17" s="368" t="s">
        <v>529</v>
      </c>
      <c r="PUZ17" s="368" t="s">
        <v>529</v>
      </c>
      <c r="PVA17" s="368" t="s">
        <v>529</v>
      </c>
      <c r="PVB17" s="368" t="s">
        <v>529</v>
      </c>
      <c r="PVC17" s="368" t="s">
        <v>529</v>
      </c>
      <c r="PVD17" s="368" t="s">
        <v>529</v>
      </c>
      <c r="PVE17" s="368" t="s">
        <v>529</v>
      </c>
      <c r="PVF17" s="368" t="s">
        <v>529</v>
      </c>
      <c r="PVG17" s="368" t="s">
        <v>529</v>
      </c>
      <c r="PVH17" s="368" t="s">
        <v>529</v>
      </c>
      <c r="PVI17" s="368" t="s">
        <v>529</v>
      </c>
      <c r="PVJ17" s="368" t="s">
        <v>529</v>
      </c>
      <c r="PVK17" s="368" t="s">
        <v>529</v>
      </c>
      <c r="PVL17" s="368" t="s">
        <v>529</v>
      </c>
      <c r="PVM17" s="368" t="s">
        <v>529</v>
      </c>
      <c r="PVN17" s="368" t="s">
        <v>529</v>
      </c>
      <c r="PVO17" s="368" t="s">
        <v>529</v>
      </c>
      <c r="PVP17" s="368" t="s">
        <v>529</v>
      </c>
      <c r="PVQ17" s="368" t="s">
        <v>529</v>
      </c>
      <c r="PVR17" s="368" t="s">
        <v>529</v>
      </c>
      <c r="PVS17" s="368" t="s">
        <v>529</v>
      </c>
      <c r="PVT17" s="368" t="s">
        <v>529</v>
      </c>
      <c r="PVU17" s="368" t="s">
        <v>529</v>
      </c>
      <c r="PVV17" s="368" t="s">
        <v>529</v>
      </c>
      <c r="PVW17" s="368" t="s">
        <v>529</v>
      </c>
      <c r="PVX17" s="368" t="s">
        <v>529</v>
      </c>
      <c r="PVY17" s="368" t="s">
        <v>529</v>
      </c>
      <c r="PVZ17" s="368" t="s">
        <v>529</v>
      </c>
      <c r="PWA17" s="368" t="s">
        <v>529</v>
      </c>
      <c r="PWB17" s="368" t="s">
        <v>529</v>
      </c>
      <c r="PWC17" s="368" t="s">
        <v>529</v>
      </c>
      <c r="PWD17" s="368" t="s">
        <v>529</v>
      </c>
      <c r="PWE17" s="368" t="s">
        <v>529</v>
      </c>
      <c r="PWF17" s="368" t="s">
        <v>529</v>
      </c>
      <c r="PWG17" s="368" t="s">
        <v>529</v>
      </c>
      <c r="PWH17" s="368" t="s">
        <v>529</v>
      </c>
      <c r="PWI17" s="368" t="s">
        <v>529</v>
      </c>
      <c r="PWJ17" s="368" t="s">
        <v>529</v>
      </c>
      <c r="PWK17" s="368" t="s">
        <v>529</v>
      </c>
      <c r="PWL17" s="368" t="s">
        <v>529</v>
      </c>
      <c r="PWM17" s="368" t="s">
        <v>529</v>
      </c>
      <c r="PWN17" s="368" t="s">
        <v>529</v>
      </c>
      <c r="PWO17" s="368" t="s">
        <v>529</v>
      </c>
      <c r="PWP17" s="368" t="s">
        <v>529</v>
      </c>
      <c r="PWQ17" s="368" t="s">
        <v>529</v>
      </c>
      <c r="PWR17" s="368" t="s">
        <v>529</v>
      </c>
      <c r="PWS17" s="368" t="s">
        <v>529</v>
      </c>
      <c r="PWT17" s="368" t="s">
        <v>529</v>
      </c>
      <c r="PWU17" s="368" t="s">
        <v>529</v>
      </c>
      <c r="PWV17" s="368" t="s">
        <v>529</v>
      </c>
      <c r="PWW17" s="368" t="s">
        <v>529</v>
      </c>
      <c r="PWX17" s="368" t="s">
        <v>529</v>
      </c>
      <c r="PWY17" s="368" t="s">
        <v>529</v>
      </c>
      <c r="PWZ17" s="368" t="s">
        <v>529</v>
      </c>
      <c r="PXA17" s="368" t="s">
        <v>529</v>
      </c>
      <c r="PXB17" s="368" t="s">
        <v>529</v>
      </c>
      <c r="PXC17" s="368" t="s">
        <v>529</v>
      </c>
      <c r="PXD17" s="368" t="s">
        <v>529</v>
      </c>
      <c r="PXE17" s="368" t="s">
        <v>529</v>
      </c>
      <c r="PXF17" s="368" t="s">
        <v>529</v>
      </c>
      <c r="PXG17" s="368" t="s">
        <v>529</v>
      </c>
      <c r="PXH17" s="368" t="s">
        <v>529</v>
      </c>
      <c r="PXI17" s="368" t="s">
        <v>529</v>
      </c>
      <c r="PXJ17" s="368" t="s">
        <v>529</v>
      </c>
      <c r="PXK17" s="368" t="s">
        <v>529</v>
      </c>
      <c r="PXL17" s="368" t="s">
        <v>529</v>
      </c>
      <c r="PXM17" s="368" t="s">
        <v>529</v>
      </c>
      <c r="PXN17" s="368" t="s">
        <v>529</v>
      </c>
      <c r="PXO17" s="368" t="s">
        <v>529</v>
      </c>
      <c r="PXP17" s="368" t="s">
        <v>529</v>
      </c>
      <c r="PXQ17" s="368" t="s">
        <v>529</v>
      </c>
      <c r="PXR17" s="368" t="s">
        <v>529</v>
      </c>
      <c r="PXS17" s="368" t="s">
        <v>529</v>
      </c>
      <c r="PXT17" s="368" t="s">
        <v>529</v>
      </c>
      <c r="PXU17" s="368" t="s">
        <v>529</v>
      </c>
      <c r="PXV17" s="368" t="s">
        <v>529</v>
      </c>
      <c r="PXW17" s="368" t="s">
        <v>529</v>
      </c>
      <c r="PXX17" s="368" t="s">
        <v>529</v>
      </c>
      <c r="PXY17" s="368" t="s">
        <v>529</v>
      </c>
      <c r="PXZ17" s="368" t="s">
        <v>529</v>
      </c>
      <c r="PYA17" s="368" t="s">
        <v>529</v>
      </c>
      <c r="PYB17" s="368" t="s">
        <v>529</v>
      </c>
      <c r="PYC17" s="368" t="s">
        <v>529</v>
      </c>
      <c r="PYD17" s="368" t="s">
        <v>529</v>
      </c>
      <c r="PYE17" s="368" t="s">
        <v>529</v>
      </c>
      <c r="PYF17" s="368" t="s">
        <v>529</v>
      </c>
      <c r="PYG17" s="368" t="s">
        <v>529</v>
      </c>
      <c r="PYH17" s="368" t="s">
        <v>529</v>
      </c>
      <c r="PYI17" s="368" t="s">
        <v>529</v>
      </c>
      <c r="PYJ17" s="368" t="s">
        <v>529</v>
      </c>
      <c r="PYK17" s="368" t="s">
        <v>529</v>
      </c>
      <c r="PYL17" s="368" t="s">
        <v>529</v>
      </c>
      <c r="PYM17" s="368" t="s">
        <v>529</v>
      </c>
      <c r="PYN17" s="368" t="s">
        <v>529</v>
      </c>
      <c r="PYO17" s="368" t="s">
        <v>529</v>
      </c>
      <c r="PYP17" s="368" t="s">
        <v>529</v>
      </c>
      <c r="PYQ17" s="368" t="s">
        <v>529</v>
      </c>
      <c r="PYR17" s="368" t="s">
        <v>529</v>
      </c>
      <c r="PYS17" s="368" t="s">
        <v>529</v>
      </c>
      <c r="PYT17" s="368" t="s">
        <v>529</v>
      </c>
      <c r="PYU17" s="368" t="s">
        <v>529</v>
      </c>
      <c r="PYV17" s="368" t="s">
        <v>529</v>
      </c>
      <c r="PYW17" s="368" t="s">
        <v>529</v>
      </c>
      <c r="PYX17" s="368" t="s">
        <v>529</v>
      </c>
      <c r="PYY17" s="368" t="s">
        <v>529</v>
      </c>
      <c r="PYZ17" s="368" t="s">
        <v>529</v>
      </c>
      <c r="PZA17" s="368" t="s">
        <v>529</v>
      </c>
      <c r="PZB17" s="368" t="s">
        <v>529</v>
      </c>
      <c r="PZC17" s="368" t="s">
        <v>529</v>
      </c>
      <c r="PZD17" s="368" t="s">
        <v>529</v>
      </c>
      <c r="PZE17" s="368" t="s">
        <v>529</v>
      </c>
      <c r="PZF17" s="368" t="s">
        <v>529</v>
      </c>
      <c r="PZG17" s="368" t="s">
        <v>529</v>
      </c>
      <c r="PZH17" s="368" t="s">
        <v>529</v>
      </c>
      <c r="PZI17" s="368" t="s">
        <v>529</v>
      </c>
      <c r="PZJ17" s="368" t="s">
        <v>529</v>
      </c>
      <c r="PZK17" s="368" t="s">
        <v>529</v>
      </c>
      <c r="PZL17" s="368" t="s">
        <v>529</v>
      </c>
      <c r="PZM17" s="368" t="s">
        <v>529</v>
      </c>
      <c r="PZN17" s="368" t="s">
        <v>529</v>
      </c>
      <c r="PZO17" s="368" t="s">
        <v>529</v>
      </c>
      <c r="PZP17" s="368" t="s">
        <v>529</v>
      </c>
      <c r="PZQ17" s="368" t="s">
        <v>529</v>
      </c>
      <c r="PZR17" s="368" t="s">
        <v>529</v>
      </c>
      <c r="PZS17" s="368" t="s">
        <v>529</v>
      </c>
      <c r="PZT17" s="368" t="s">
        <v>529</v>
      </c>
      <c r="PZU17" s="368" t="s">
        <v>529</v>
      </c>
      <c r="PZV17" s="368" t="s">
        <v>529</v>
      </c>
      <c r="PZW17" s="368" t="s">
        <v>529</v>
      </c>
      <c r="PZX17" s="368" t="s">
        <v>529</v>
      </c>
      <c r="PZY17" s="368" t="s">
        <v>529</v>
      </c>
      <c r="PZZ17" s="368" t="s">
        <v>529</v>
      </c>
      <c r="QAA17" s="368" t="s">
        <v>529</v>
      </c>
      <c r="QAB17" s="368" t="s">
        <v>529</v>
      </c>
      <c r="QAC17" s="368" t="s">
        <v>529</v>
      </c>
      <c r="QAD17" s="368" t="s">
        <v>529</v>
      </c>
      <c r="QAE17" s="368" t="s">
        <v>529</v>
      </c>
      <c r="QAF17" s="368" t="s">
        <v>529</v>
      </c>
      <c r="QAG17" s="368" t="s">
        <v>529</v>
      </c>
      <c r="QAH17" s="368" t="s">
        <v>529</v>
      </c>
      <c r="QAI17" s="368" t="s">
        <v>529</v>
      </c>
      <c r="QAJ17" s="368" t="s">
        <v>529</v>
      </c>
      <c r="QAK17" s="368" t="s">
        <v>529</v>
      </c>
      <c r="QAL17" s="368" t="s">
        <v>529</v>
      </c>
      <c r="QAM17" s="368" t="s">
        <v>529</v>
      </c>
      <c r="QAN17" s="368" t="s">
        <v>529</v>
      </c>
      <c r="QAO17" s="368" t="s">
        <v>529</v>
      </c>
      <c r="QAP17" s="368" t="s">
        <v>529</v>
      </c>
      <c r="QAQ17" s="368" t="s">
        <v>529</v>
      </c>
      <c r="QAR17" s="368" t="s">
        <v>529</v>
      </c>
      <c r="QAS17" s="368" t="s">
        <v>529</v>
      </c>
      <c r="QAT17" s="368" t="s">
        <v>529</v>
      </c>
      <c r="QAU17" s="368" t="s">
        <v>529</v>
      </c>
      <c r="QAV17" s="368" t="s">
        <v>529</v>
      </c>
      <c r="QAW17" s="368" t="s">
        <v>529</v>
      </c>
      <c r="QAX17" s="368" t="s">
        <v>529</v>
      </c>
      <c r="QAY17" s="368" t="s">
        <v>529</v>
      </c>
      <c r="QAZ17" s="368" t="s">
        <v>529</v>
      </c>
      <c r="QBA17" s="368" t="s">
        <v>529</v>
      </c>
      <c r="QBB17" s="368" t="s">
        <v>529</v>
      </c>
      <c r="QBC17" s="368" t="s">
        <v>529</v>
      </c>
      <c r="QBD17" s="368" t="s">
        <v>529</v>
      </c>
      <c r="QBE17" s="368" t="s">
        <v>529</v>
      </c>
      <c r="QBF17" s="368" t="s">
        <v>529</v>
      </c>
      <c r="QBG17" s="368" t="s">
        <v>529</v>
      </c>
      <c r="QBH17" s="368" t="s">
        <v>529</v>
      </c>
      <c r="QBI17" s="368" t="s">
        <v>529</v>
      </c>
      <c r="QBJ17" s="368" t="s">
        <v>529</v>
      </c>
      <c r="QBK17" s="368" t="s">
        <v>529</v>
      </c>
      <c r="QBL17" s="368" t="s">
        <v>529</v>
      </c>
      <c r="QBM17" s="368" t="s">
        <v>529</v>
      </c>
      <c r="QBN17" s="368" t="s">
        <v>529</v>
      </c>
      <c r="QBO17" s="368" t="s">
        <v>529</v>
      </c>
      <c r="QBP17" s="368" t="s">
        <v>529</v>
      </c>
      <c r="QBQ17" s="368" t="s">
        <v>529</v>
      </c>
      <c r="QBR17" s="368" t="s">
        <v>529</v>
      </c>
      <c r="QBS17" s="368" t="s">
        <v>529</v>
      </c>
      <c r="QBT17" s="368" t="s">
        <v>529</v>
      </c>
      <c r="QBU17" s="368" t="s">
        <v>529</v>
      </c>
      <c r="QBV17" s="368" t="s">
        <v>529</v>
      </c>
      <c r="QBW17" s="368" t="s">
        <v>529</v>
      </c>
      <c r="QBX17" s="368" t="s">
        <v>529</v>
      </c>
      <c r="QBY17" s="368" t="s">
        <v>529</v>
      </c>
      <c r="QBZ17" s="368" t="s">
        <v>529</v>
      </c>
      <c r="QCA17" s="368" t="s">
        <v>529</v>
      </c>
      <c r="QCB17" s="368" t="s">
        <v>529</v>
      </c>
      <c r="QCC17" s="368" t="s">
        <v>529</v>
      </c>
      <c r="QCD17" s="368" t="s">
        <v>529</v>
      </c>
      <c r="QCE17" s="368" t="s">
        <v>529</v>
      </c>
      <c r="QCF17" s="368" t="s">
        <v>529</v>
      </c>
      <c r="QCG17" s="368" t="s">
        <v>529</v>
      </c>
      <c r="QCH17" s="368" t="s">
        <v>529</v>
      </c>
      <c r="QCI17" s="368" t="s">
        <v>529</v>
      </c>
      <c r="QCJ17" s="368" t="s">
        <v>529</v>
      </c>
      <c r="QCK17" s="368" t="s">
        <v>529</v>
      </c>
      <c r="QCL17" s="368" t="s">
        <v>529</v>
      </c>
      <c r="QCM17" s="368" t="s">
        <v>529</v>
      </c>
      <c r="QCN17" s="368" t="s">
        <v>529</v>
      </c>
      <c r="QCO17" s="368" t="s">
        <v>529</v>
      </c>
      <c r="QCP17" s="368" t="s">
        <v>529</v>
      </c>
      <c r="QCQ17" s="368" t="s">
        <v>529</v>
      </c>
      <c r="QCR17" s="368" t="s">
        <v>529</v>
      </c>
      <c r="QCS17" s="368" t="s">
        <v>529</v>
      </c>
      <c r="QCT17" s="368" t="s">
        <v>529</v>
      </c>
      <c r="QCU17" s="368" t="s">
        <v>529</v>
      </c>
      <c r="QCV17" s="368" t="s">
        <v>529</v>
      </c>
      <c r="QCW17" s="368" t="s">
        <v>529</v>
      </c>
      <c r="QCX17" s="368" t="s">
        <v>529</v>
      </c>
      <c r="QCY17" s="368" t="s">
        <v>529</v>
      </c>
      <c r="QCZ17" s="368" t="s">
        <v>529</v>
      </c>
      <c r="QDA17" s="368" t="s">
        <v>529</v>
      </c>
      <c r="QDB17" s="368" t="s">
        <v>529</v>
      </c>
      <c r="QDC17" s="368" t="s">
        <v>529</v>
      </c>
      <c r="QDD17" s="368" t="s">
        <v>529</v>
      </c>
      <c r="QDE17" s="368" t="s">
        <v>529</v>
      </c>
      <c r="QDF17" s="368" t="s">
        <v>529</v>
      </c>
      <c r="QDG17" s="368" t="s">
        <v>529</v>
      </c>
      <c r="QDH17" s="368" t="s">
        <v>529</v>
      </c>
      <c r="QDI17" s="368" t="s">
        <v>529</v>
      </c>
      <c r="QDJ17" s="368" t="s">
        <v>529</v>
      </c>
      <c r="QDK17" s="368" t="s">
        <v>529</v>
      </c>
      <c r="QDL17" s="368" t="s">
        <v>529</v>
      </c>
      <c r="QDM17" s="368" t="s">
        <v>529</v>
      </c>
      <c r="QDN17" s="368" t="s">
        <v>529</v>
      </c>
      <c r="QDO17" s="368" t="s">
        <v>529</v>
      </c>
      <c r="QDP17" s="368" t="s">
        <v>529</v>
      </c>
      <c r="QDQ17" s="368" t="s">
        <v>529</v>
      </c>
      <c r="QDR17" s="368" t="s">
        <v>529</v>
      </c>
      <c r="QDS17" s="368" t="s">
        <v>529</v>
      </c>
      <c r="QDT17" s="368" t="s">
        <v>529</v>
      </c>
      <c r="QDU17" s="368" t="s">
        <v>529</v>
      </c>
      <c r="QDV17" s="368" t="s">
        <v>529</v>
      </c>
      <c r="QDW17" s="368" t="s">
        <v>529</v>
      </c>
      <c r="QDX17" s="368" t="s">
        <v>529</v>
      </c>
      <c r="QDY17" s="368" t="s">
        <v>529</v>
      </c>
      <c r="QDZ17" s="368" t="s">
        <v>529</v>
      </c>
      <c r="QEA17" s="368" t="s">
        <v>529</v>
      </c>
      <c r="QEB17" s="368" t="s">
        <v>529</v>
      </c>
      <c r="QEC17" s="368" t="s">
        <v>529</v>
      </c>
      <c r="QED17" s="368" t="s">
        <v>529</v>
      </c>
      <c r="QEE17" s="368" t="s">
        <v>529</v>
      </c>
      <c r="QEF17" s="368" t="s">
        <v>529</v>
      </c>
      <c r="QEG17" s="368" t="s">
        <v>529</v>
      </c>
      <c r="QEH17" s="368" t="s">
        <v>529</v>
      </c>
      <c r="QEI17" s="368" t="s">
        <v>529</v>
      </c>
      <c r="QEJ17" s="368" t="s">
        <v>529</v>
      </c>
      <c r="QEK17" s="368" t="s">
        <v>529</v>
      </c>
      <c r="QEL17" s="368" t="s">
        <v>529</v>
      </c>
      <c r="QEM17" s="368" t="s">
        <v>529</v>
      </c>
      <c r="QEN17" s="368" t="s">
        <v>529</v>
      </c>
      <c r="QEO17" s="368" t="s">
        <v>529</v>
      </c>
      <c r="QEP17" s="368" t="s">
        <v>529</v>
      </c>
      <c r="QEQ17" s="368" t="s">
        <v>529</v>
      </c>
      <c r="QER17" s="368" t="s">
        <v>529</v>
      </c>
      <c r="QES17" s="368" t="s">
        <v>529</v>
      </c>
      <c r="QET17" s="368" t="s">
        <v>529</v>
      </c>
      <c r="QEU17" s="368" t="s">
        <v>529</v>
      </c>
      <c r="QEV17" s="368" t="s">
        <v>529</v>
      </c>
      <c r="QEW17" s="368" t="s">
        <v>529</v>
      </c>
      <c r="QEX17" s="368" t="s">
        <v>529</v>
      </c>
      <c r="QEY17" s="368" t="s">
        <v>529</v>
      </c>
      <c r="QEZ17" s="368" t="s">
        <v>529</v>
      </c>
      <c r="QFA17" s="368" t="s">
        <v>529</v>
      </c>
      <c r="QFB17" s="368" t="s">
        <v>529</v>
      </c>
      <c r="QFC17" s="368" t="s">
        <v>529</v>
      </c>
      <c r="QFD17" s="368" t="s">
        <v>529</v>
      </c>
      <c r="QFE17" s="368" t="s">
        <v>529</v>
      </c>
      <c r="QFF17" s="368" t="s">
        <v>529</v>
      </c>
      <c r="QFG17" s="368" t="s">
        <v>529</v>
      </c>
      <c r="QFH17" s="368" t="s">
        <v>529</v>
      </c>
      <c r="QFI17" s="368" t="s">
        <v>529</v>
      </c>
      <c r="QFJ17" s="368" t="s">
        <v>529</v>
      </c>
      <c r="QFK17" s="368" t="s">
        <v>529</v>
      </c>
      <c r="QFL17" s="368" t="s">
        <v>529</v>
      </c>
      <c r="QFM17" s="368" t="s">
        <v>529</v>
      </c>
      <c r="QFN17" s="368" t="s">
        <v>529</v>
      </c>
      <c r="QFO17" s="368" t="s">
        <v>529</v>
      </c>
      <c r="QFP17" s="368" t="s">
        <v>529</v>
      </c>
      <c r="QFQ17" s="368" t="s">
        <v>529</v>
      </c>
      <c r="QFR17" s="368" t="s">
        <v>529</v>
      </c>
      <c r="QFS17" s="368" t="s">
        <v>529</v>
      </c>
      <c r="QFT17" s="368" t="s">
        <v>529</v>
      </c>
      <c r="QFU17" s="368" t="s">
        <v>529</v>
      </c>
      <c r="QFV17" s="368" t="s">
        <v>529</v>
      </c>
      <c r="QFW17" s="368" t="s">
        <v>529</v>
      </c>
      <c r="QFX17" s="368" t="s">
        <v>529</v>
      </c>
      <c r="QFY17" s="368" t="s">
        <v>529</v>
      </c>
      <c r="QFZ17" s="368" t="s">
        <v>529</v>
      </c>
      <c r="QGA17" s="368" t="s">
        <v>529</v>
      </c>
      <c r="QGB17" s="368" t="s">
        <v>529</v>
      </c>
      <c r="QGC17" s="368" t="s">
        <v>529</v>
      </c>
      <c r="QGD17" s="368" t="s">
        <v>529</v>
      </c>
      <c r="QGE17" s="368" t="s">
        <v>529</v>
      </c>
      <c r="QGF17" s="368" t="s">
        <v>529</v>
      </c>
      <c r="QGG17" s="368" t="s">
        <v>529</v>
      </c>
      <c r="QGH17" s="368" t="s">
        <v>529</v>
      </c>
      <c r="QGI17" s="368" t="s">
        <v>529</v>
      </c>
      <c r="QGJ17" s="368" t="s">
        <v>529</v>
      </c>
      <c r="QGK17" s="368" t="s">
        <v>529</v>
      </c>
      <c r="QGL17" s="368" t="s">
        <v>529</v>
      </c>
      <c r="QGM17" s="368" t="s">
        <v>529</v>
      </c>
      <c r="QGN17" s="368" t="s">
        <v>529</v>
      </c>
      <c r="QGO17" s="368" t="s">
        <v>529</v>
      </c>
      <c r="QGP17" s="368" t="s">
        <v>529</v>
      </c>
      <c r="QGQ17" s="368" t="s">
        <v>529</v>
      </c>
      <c r="QGR17" s="368" t="s">
        <v>529</v>
      </c>
      <c r="QGS17" s="368" t="s">
        <v>529</v>
      </c>
      <c r="QGT17" s="368" t="s">
        <v>529</v>
      </c>
      <c r="QGU17" s="368" t="s">
        <v>529</v>
      </c>
      <c r="QGV17" s="368" t="s">
        <v>529</v>
      </c>
      <c r="QGW17" s="368" t="s">
        <v>529</v>
      </c>
      <c r="QGX17" s="368" t="s">
        <v>529</v>
      </c>
      <c r="QGY17" s="368" t="s">
        <v>529</v>
      </c>
      <c r="QGZ17" s="368" t="s">
        <v>529</v>
      </c>
      <c r="QHA17" s="368" t="s">
        <v>529</v>
      </c>
      <c r="QHB17" s="368" t="s">
        <v>529</v>
      </c>
      <c r="QHC17" s="368" t="s">
        <v>529</v>
      </c>
      <c r="QHD17" s="368" t="s">
        <v>529</v>
      </c>
      <c r="QHE17" s="368" t="s">
        <v>529</v>
      </c>
      <c r="QHF17" s="368" t="s">
        <v>529</v>
      </c>
      <c r="QHG17" s="368" t="s">
        <v>529</v>
      </c>
      <c r="QHH17" s="368" t="s">
        <v>529</v>
      </c>
      <c r="QHI17" s="368" t="s">
        <v>529</v>
      </c>
      <c r="QHJ17" s="368" t="s">
        <v>529</v>
      </c>
      <c r="QHK17" s="368" t="s">
        <v>529</v>
      </c>
      <c r="QHL17" s="368" t="s">
        <v>529</v>
      </c>
      <c r="QHM17" s="368" t="s">
        <v>529</v>
      </c>
      <c r="QHN17" s="368" t="s">
        <v>529</v>
      </c>
      <c r="QHO17" s="368" t="s">
        <v>529</v>
      </c>
      <c r="QHP17" s="368" t="s">
        <v>529</v>
      </c>
      <c r="QHQ17" s="368" t="s">
        <v>529</v>
      </c>
      <c r="QHR17" s="368" t="s">
        <v>529</v>
      </c>
      <c r="QHS17" s="368" t="s">
        <v>529</v>
      </c>
      <c r="QHT17" s="368" t="s">
        <v>529</v>
      </c>
      <c r="QHU17" s="368" t="s">
        <v>529</v>
      </c>
      <c r="QHV17" s="368" t="s">
        <v>529</v>
      </c>
      <c r="QHW17" s="368" t="s">
        <v>529</v>
      </c>
      <c r="QHX17" s="368" t="s">
        <v>529</v>
      </c>
      <c r="QHY17" s="368" t="s">
        <v>529</v>
      </c>
      <c r="QHZ17" s="368" t="s">
        <v>529</v>
      </c>
      <c r="QIA17" s="368" t="s">
        <v>529</v>
      </c>
      <c r="QIB17" s="368" t="s">
        <v>529</v>
      </c>
      <c r="QIC17" s="368" t="s">
        <v>529</v>
      </c>
      <c r="QID17" s="368" t="s">
        <v>529</v>
      </c>
      <c r="QIE17" s="368" t="s">
        <v>529</v>
      </c>
      <c r="QIF17" s="368" t="s">
        <v>529</v>
      </c>
      <c r="QIG17" s="368" t="s">
        <v>529</v>
      </c>
      <c r="QIH17" s="368" t="s">
        <v>529</v>
      </c>
      <c r="QII17" s="368" t="s">
        <v>529</v>
      </c>
      <c r="QIJ17" s="368" t="s">
        <v>529</v>
      </c>
      <c r="QIK17" s="368" t="s">
        <v>529</v>
      </c>
      <c r="QIL17" s="368" t="s">
        <v>529</v>
      </c>
      <c r="QIM17" s="368" t="s">
        <v>529</v>
      </c>
      <c r="QIN17" s="368" t="s">
        <v>529</v>
      </c>
      <c r="QIO17" s="368" t="s">
        <v>529</v>
      </c>
      <c r="QIP17" s="368" t="s">
        <v>529</v>
      </c>
      <c r="QIQ17" s="368" t="s">
        <v>529</v>
      </c>
      <c r="QIR17" s="368" t="s">
        <v>529</v>
      </c>
      <c r="QIS17" s="368" t="s">
        <v>529</v>
      </c>
      <c r="QIT17" s="368" t="s">
        <v>529</v>
      </c>
      <c r="QIU17" s="368" t="s">
        <v>529</v>
      </c>
      <c r="QIV17" s="368" t="s">
        <v>529</v>
      </c>
      <c r="QIW17" s="368" t="s">
        <v>529</v>
      </c>
      <c r="QIX17" s="368" t="s">
        <v>529</v>
      </c>
      <c r="QIY17" s="368" t="s">
        <v>529</v>
      </c>
      <c r="QIZ17" s="368" t="s">
        <v>529</v>
      </c>
      <c r="QJA17" s="368" t="s">
        <v>529</v>
      </c>
      <c r="QJB17" s="368" t="s">
        <v>529</v>
      </c>
      <c r="QJC17" s="368" t="s">
        <v>529</v>
      </c>
      <c r="QJD17" s="368" t="s">
        <v>529</v>
      </c>
      <c r="QJE17" s="368" t="s">
        <v>529</v>
      </c>
      <c r="QJF17" s="368" t="s">
        <v>529</v>
      </c>
      <c r="QJG17" s="368" t="s">
        <v>529</v>
      </c>
      <c r="QJH17" s="368" t="s">
        <v>529</v>
      </c>
      <c r="QJI17" s="368" t="s">
        <v>529</v>
      </c>
      <c r="QJJ17" s="368" t="s">
        <v>529</v>
      </c>
      <c r="QJK17" s="368" t="s">
        <v>529</v>
      </c>
      <c r="QJL17" s="368" t="s">
        <v>529</v>
      </c>
      <c r="QJM17" s="368" t="s">
        <v>529</v>
      </c>
      <c r="QJN17" s="368" t="s">
        <v>529</v>
      </c>
      <c r="QJO17" s="368" t="s">
        <v>529</v>
      </c>
      <c r="QJP17" s="368" t="s">
        <v>529</v>
      </c>
      <c r="QJQ17" s="368" t="s">
        <v>529</v>
      </c>
      <c r="QJR17" s="368" t="s">
        <v>529</v>
      </c>
      <c r="QJS17" s="368" t="s">
        <v>529</v>
      </c>
      <c r="QJT17" s="368" t="s">
        <v>529</v>
      </c>
      <c r="QJU17" s="368" t="s">
        <v>529</v>
      </c>
      <c r="QJV17" s="368" t="s">
        <v>529</v>
      </c>
      <c r="QJW17" s="368" t="s">
        <v>529</v>
      </c>
      <c r="QJX17" s="368" t="s">
        <v>529</v>
      </c>
      <c r="QJY17" s="368" t="s">
        <v>529</v>
      </c>
      <c r="QJZ17" s="368" t="s">
        <v>529</v>
      </c>
      <c r="QKA17" s="368" t="s">
        <v>529</v>
      </c>
      <c r="QKB17" s="368" t="s">
        <v>529</v>
      </c>
      <c r="QKC17" s="368" t="s">
        <v>529</v>
      </c>
      <c r="QKD17" s="368" t="s">
        <v>529</v>
      </c>
      <c r="QKE17" s="368" t="s">
        <v>529</v>
      </c>
      <c r="QKF17" s="368" t="s">
        <v>529</v>
      </c>
      <c r="QKG17" s="368" t="s">
        <v>529</v>
      </c>
      <c r="QKH17" s="368" t="s">
        <v>529</v>
      </c>
      <c r="QKI17" s="368" t="s">
        <v>529</v>
      </c>
      <c r="QKJ17" s="368" t="s">
        <v>529</v>
      </c>
      <c r="QKK17" s="368" t="s">
        <v>529</v>
      </c>
      <c r="QKL17" s="368" t="s">
        <v>529</v>
      </c>
      <c r="QKM17" s="368" t="s">
        <v>529</v>
      </c>
      <c r="QKN17" s="368" t="s">
        <v>529</v>
      </c>
      <c r="QKO17" s="368" t="s">
        <v>529</v>
      </c>
      <c r="QKP17" s="368" t="s">
        <v>529</v>
      </c>
      <c r="QKQ17" s="368" t="s">
        <v>529</v>
      </c>
      <c r="QKR17" s="368" t="s">
        <v>529</v>
      </c>
      <c r="QKS17" s="368" t="s">
        <v>529</v>
      </c>
      <c r="QKT17" s="368" t="s">
        <v>529</v>
      </c>
      <c r="QKU17" s="368" t="s">
        <v>529</v>
      </c>
      <c r="QKV17" s="368" t="s">
        <v>529</v>
      </c>
      <c r="QKW17" s="368" t="s">
        <v>529</v>
      </c>
      <c r="QKX17" s="368" t="s">
        <v>529</v>
      </c>
      <c r="QKY17" s="368" t="s">
        <v>529</v>
      </c>
      <c r="QKZ17" s="368" t="s">
        <v>529</v>
      </c>
      <c r="QLA17" s="368" t="s">
        <v>529</v>
      </c>
      <c r="QLB17" s="368" t="s">
        <v>529</v>
      </c>
      <c r="QLC17" s="368" t="s">
        <v>529</v>
      </c>
      <c r="QLD17" s="368" t="s">
        <v>529</v>
      </c>
      <c r="QLE17" s="368" t="s">
        <v>529</v>
      </c>
      <c r="QLF17" s="368" t="s">
        <v>529</v>
      </c>
      <c r="QLG17" s="368" t="s">
        <v>529</v>
      </c>
      <c r="QLH17" s="368" t="s">
        <v>529</v>
      </c>
      <c r="QLI17" s="368" t="s">
        <v>529</v>
      </c>
      <c r="QLJ17" s="368" t="s">
        <v>529</v>
      </c>
      <c r="QLK17" s="368" t="s">
        <v>529</v>
      </c>
      <c r="QLL17" s="368" t="s">
        <v>529</v>
      </c>
      <c r="QLM17" s="368" t="s">
        <v>529</v>
      </c>
      <c r="QLN17" s="368" t="s">
        <v>529</v>
      </c>
      <c r="QLO17" s="368" t="s">
        <v>529</v>
      </c>
      <c r="QLP17" s="368" t="s">
        <v>529</v>
      </c>
      <c r="QLQ17" s="368" t="s">
        <v>529</v>
      </c>
      <c r="QLR17" s="368" t="s">
        <v>529</v>
      </c>
      <c r="QLS17" s="368" t="s">
        <v>529</v>
      </c>
      <c r="QLT17" s="368" t="s">
        <v>529</v>
      </c>
      <c r="QLU17" s="368" t="s">
        <v>529</v>
      </c>
      <c r="QLV17" s="368" t="s">
        <v>529</v>
      </c>
      <c r="QLW17" s="368" t="s">
        <v>529</v>
      </c>
      <c r="QLX17" s="368" t="s">
        <v>529</v>
      </c>
      <c r="QLY17" s="368" t="s">
        <v>529</v>
      </c>
      <c r="QLZ17" s="368" t="s">
        <v>529</v>
      </c>
      <c r="QMA17" s="368" t="s">
        <v>529</v>
      </c>
      <c r="QMB17" s="368" t="s">
        <v>529</v>
      </c>
      <c r="QMC17" s="368" t="s">
        <v>529</v>
      </c>
      <c r="QMD17" s="368" t="s">
        <v>529</v>
      </c>
      <c r="QME17" s="368" t="s">
        <v>529</v>
      </c>
      <c r="QMF17" s="368" t="s">
        <v>529</v>
      </c>
      <c r="QMG17" s="368" t="s">
        <v>529</v>
      </c>
      <c r="QMH17" s="368" t="s">
        <v>529</v>
      </c>
      <c r="QMI17" s="368" t="s">
        <v>529</v>
      </c>
      <c r="QMJ17" s="368" t="s">
        <v>529</v>
      </c>
      <c r="QMK17" s="368" t="s">
        <v>529</v>
      </c>
      <c r="QML17" s="368" t="s">
        <v>529</v>
      </c>
      <c r="QMM17" s="368" t="s">
        <v>529</v>
      </c>
      <c r="QMN17" s="368" t="s">
        <v>529</v>
      </c>
      <c r="QMO17" s="368" t="s">
        <v>529</v>
      </c>
      <c r="QMP17" s="368" t="s">
        <v>529</v>
      </c>
      <c r="QMQ17" s="368" t="s">
        <v>529</v>
      </c>
      <c r="QMR17" s="368" t="s">
        <v>529</v>
      </c>
      <c r="QMS17" s="368" t="s">
        <v>529</v>
      </c>
      <c r="QMT17" s="368" t="s">
        <v>529</v>
      </c>
      <c r="QMU17" s="368" t="s">
        <v>529</v>
      </c>
      <c r="QMV17" s="368" t="s">
        <v>529</v>
      </c>
      <c r="QMW17" s="368" t="s">
        <v>529</v>
      </c>
      <c r="QMX17" s="368" t="s">
        <v>529</v>
      </c>
      <c r="QMY17" s="368" t="s">
        <v>529</v>
      </c>
      <c r="QMZ17" s="368" t="s">
        <v>529</v>
      </c>
      <c r="QNA17" s="368" t="s">
        <v>529</v>
      </c>
      <c r="QNB17" s="368" t="s">
        <v>529</v>
      </c>
      <c r="QNC17" s="368" t="s">
        <v>529</v>
      </c>
      <c r="QND17" s="368" t="s">
        <v>529</v>
      </c>
      <c r="QNE17" s="368" t="s">
        <v>529</v>
      </c>
      <c r="QNF17" s="368" t="s">
        <v>529</v>
      </c>
      <c r="QNG17" s="368" t="s">
        <v>529</v>
      </c>
      <c r="QNH17" s="368" t="s">
        <v>529</v>
      </c>
      <c r="QNI17" s="368" t="s">
        <v>529</v>
      </c>
      <c r="QNJ17" s="368" t="s">
        <v>529</v>
      </c>
      <c r="QNK17" s="368" t="s">
        <v>529</v>
      </c>
      <c r="QNL17" s="368" t="s">
        <v>529</v>
      </c>
      <c r="QNM17" s="368" t="s">
        <v>529</v>
      </c>
      <c r="QNN17" s="368" t="s">
        <v>529</v>
      </c>
      <c r="QNO17" s="368" t="s">
        <v>529</v>
      </c>
      <c r="QNP17" s="368" t="s">
        <v>529</v>
      </c>
      <c r="QNQ17" s="368" t="s">
        <v>529</v>
      </c>
      <c r="QNR17" s="368" t="s">
        <v>529</v>
      </c>
      <c r="QNS17" s="368" t="s">
        <v>529</v>
      </c>
      <c r="QNT17" s="368" t="s">
        <v>529</v>
      </c>
      <c r="QNU17" s="368" t="s">
        <v>529</v>
      </c>
      <c r="QNV17" s="368" t="s">
        <v>529</v>
      </c>
      <c r="QNW17" s="368" t="s">
        <v>529</v>
      </c>
      <c r="QNX17" s="368" t="s">
        <v>529</v>
      </c>
      <c r="QNY17" s="368" t="s">
        <v>529</v>
      </c>
      <c r="QNZ17" s="368" t="s">
        <v>529</v>
      </c>
      <c r="QOA17" s="368" t="s">
        <v>529</v>
      </c>
      <c r="QOB17" s="368" t="s">
        <v>529</v>
      </c>
      <c r="QOC17" s="368" t="s">
        <v>529</v>
      </c>
      <c r="QOD17" s="368" t="s">
        <v>529</v>
      </c>
      <c r="QOE17" s="368" t="s">
        <v>529</v>
      </c>
      <c r="QOF17" s="368" t="s">
        <v>529</v>
      </c>
      <c r="QOG17" s="368" t="s">
        <v>529</v>
      </c>
      <c r="QOH17" s="368" t="s">
        <v>529</v>
      </c>
      <c r="QOI17" s="368" t="s">
        <v>529</v>
      </c>
      <c r="QOJ17" s="368" t="s">
        <v>529</v>
      </c>
      <c r="QOK17" s="368" t="s">
        <v>529</v>
      </c>
      <c r="QOL17" s="368" t="s">
        <v>529</v>
      </c>
      <c r="QOM17" s="368" t="s">
        <v>529</v>
      </c>
      <c r="QON17" s="368" t="s">
        <v>529</v>
      </c>
      <c r="QOO17" s="368" t="s">
        <v>529</v>
      </c>
      <c r="QOP17" s="368" t="s">
        <v>529</v>
      </c>
      <c r="QOQ17" s="368" t="s">
        <v>529</v>
      </c>
      <c r="QOR17" s="368" t="s">
        <v>529</v>
      </c>
      <c r="QOS17" s="368" t="s">
        <v>529</v>
      </c>
      <c r="QOT17" s="368" t="s">
        <v>529</v>
      </c>
      <c r="QOU17" s="368" t="s">
        <v>529</v>
      </c>
      <c r="QOV17" s="368" t="s">
        <v>529</v>
      </c>
      <c r="QOW17" s="368" t="s">
        <v>529</v>
      </c>
      <c r="QOX17" s="368" t="s">
        <v>529</v>
      </c>
      <c r="QOY17" s="368" t="s">
        <v>529</v>
      </c>
      <c r="QOZ17" s="368" t="s">
        <v>529</v>
      </c>
      <c r="QPA17" s="368" t="s">
        <v>529</v>
      </c>
      <c r="QPB17" s="368" t="s">
        <v>529</v>
      </c>
      <c r="QPC17" s="368" t="s">
        <v>529</v>
      </c>
      <c r="QPD17" s="368" t="s">
        <v>529</v>
      </c>
      <c r="QPE17" s="368" t="s">
        <v>529</v>
      </c>
      <c r="QPF17" s="368" t="s">
        <v>529</v>
      </c>
      <c r="QPG17" s="368" t="s">
        <v>529</v>
      </c>
      <c r="QPH17" s="368" t="s">
        <v>529</v>
      </c>
      <c r="QPI17" s="368" t="s">
        <v>529</v>
      </c>
      <c r="QPJ17" s="368" t="s">
        <v>529</v>
      </c>
      <c r="QPK17" s="368" t="s">
        <v>529</v>
      </c>
      <c r="QPL17" s="368" t="s">
        <v>529</v>
      </c>
      <c r="QPM17" s="368" t="s">
        <v>529</v>
      </c>
      <c r="QPN17" s="368" t="s">
        <v>529</v>
      </c>
      <c r="QPO17" s="368" t="s">
        <v>529</v>
      </c>
      <c r="QPP17" s="368" t="s">
        <v>529</v>
      </c>
      <c r="QPQ17" s="368" t="s">
        <v>529</v>
      </c>
      <c r="QPR17" s="368" t="s">
        <v>529</v>
      </c>
      <c r="QPS17" s="368" t="s">
        <v>529</v>
      </c>
      <c r="QPT17" s="368" t="s">
        <v>529</v>
      </c>
      <c r="QPU17" s="368" t="s">
        <v>529</v>
      </c>
      <c r="QPV17" s="368" t="s">
        <v>529</v>
      </c>
      <c r="QPW17" s="368" t="s">
        <v>529</v>
      </c>
      <c r="QPX17" s="368" t="s">
        <v>529</v>
      </c>
      <c r="QPY17" s="368" t="s">
        <v>529</v>
      </c>
      <c r="QPZ17" s="368" t="s">
        <v>529</v>
      </c>
      <c r="QQA17" s="368" t="s">
        <v>529</v>
      </c>
      <c r="QQB17" s="368" t="s">
        <v>529</v>
      </c>
      <c r="QQC17" s="368" t="s">
        <v>529</v>
      </c>
      <c r="QQD17" s="368" t="s">
        <v>529</v>
      </c>
      <c r="QQE17" s="368" t="s">
        <v>529</v>
      </c>
      <c r="QQF17" s="368" t="s">
        <v>529</v>
      </c>
      <c r="QQG17" s="368" t="s">
        <v>529</v>
      </c>
      <c r="QQH17" s="368" t="s">
        <v>529</v>
      </c>
      <c r="QQI17" s="368" t="s">
        <v>529</v>
      </c>
      <c r="QQJ17" s="368" t="s">
        <v>529</v>
      </c>
      <c r="QQK17" s="368" t="s">
        <v>529</v>
      </c>
      <c r="QQL17" s="368" t="s">
        <v>529</v>
      </c>
      <c r="QQM17" s="368" t="s">
        <v>529</v>
      </c>
      <c r="QQN17" s="368" t="s">
        <v>529</v>
      </c>
      <c r="QQO17" s="368" t="s">
        <v>529</v>
      </c>
      <c r="QQP17" s="368" t="s">
        <v>529</v>
      </c>
      <c r="QQQ17" s="368" t="s">
        <v>529</v>
      </c>
      <c r="QQR17" s="368" t="s">
        <v>529</v>
      </c>
      <c r="QQS17" s="368" t="s">
        <v>529</v>
      </c>
      <c r="QQT17" s="368" t="s">
        <v>529</v>
      </c>
      <c r="QQU17" s="368" t="s">
        <v>529</v>
      </c>
      <c r="QQV17" s="368" t="s">
        <v>529</v>
      </c>
      <c r="QQW17" s="368" t="s">
        <v>529</v>
      </c>
      <c r="QQX17" s="368" t="s">
        <v>529</v>
      </c>
      <c r="QQY17" s="368" t="s">
        <v>529</v>
      </c>
      <c r="QQZ17" s="368" t="s">
        <v>529</v>
      </c>
      <c r="QRA17" s="368" t="s">
        <v>529</v>
      </c>
      <c r="QRB17" s="368" t="s">
        <v>529</v>
      </c>
      <c r="QRC17" s="368" t="s">
        <v>529</v>
      </c>
      <c r="QRD17" s="368" t="s">
        <v>529</v>
      </c>
      <c r="QRE17" s="368" t="s">
        <v>529</v>
      </c>
      <c r="QRF17" s="368" t="s">
        <v>529</v>
      </c>
      <c r="QRG17" s="368" t="s">
        <v>529</v>
      </c>
      <c r="QRH17" s="368" t="s">
        <v>529</v>
      </c>
      <c r="QRI17" s="368" t="s">
        <v>529</v>
      </c>
      <c r="QRJ17" s="368" t="s">
        <v>529</v>
      </c>
      <c r="QRK17" s="368" t="s">
        <v>529</v>
      </c>
      <c r="QRL17" s="368" t="s">
        <v>529</v>
      </c>
      <c r="QRM17" s="368" t="s">
        <v>529</v>
      </c>
      <c r="QRN17" s="368" t="s">
        <v>529</v>
      </c>
      <c r="QRO17" s="368" t="s">
        <v>529</v>
      </c>
      <c r="QRP17" s="368" t="s">
        <v>529</v>
      </c>
      <c r="QRQ17" s="368" t="s">
        <v>529</v>
      </c>
      <c r="QRR17" s="368" t="s">
        <v>529</v>
      </c>
      <c r="QRS17" s="368" t="s">
        <v>529</v>
      </c>
      <c r="QRT17" s="368" t="s">
        <v>529</v>
      </c>
      <c r="QRU17" s="368" t="s">
        <v>529</v>
      </c>
      <c r="QRV17" s="368" t="s">
        <v>529</v>
      </c>
      <c r="QRW17" s="368" t="s">
        <v>529</v>
      </c>
      <c r="QRX17" s="368" t="s">
        <v>529</v>
      </c>
      <c r="QRY17" s="368" t="s">
        <v>529</v>
      </c>
      <c r="QRZ17" s="368" t="s">
        <v>529</v>
      </c>
      <c r="QSA17" s="368" t="s">
        <v>529</v>
      </c>
      <c r="QSB17" s="368" t="s">
        <v>529</v>
      </c>
      <c r="QSC17" s="368" t="s">
        <v>529</v>
      </c>
      <c r="QSD17" s="368" t="s">
        <v>529</v>
      </c>
      <c r="QSE17" s="368" t="s">
        <v>529</v>
      </c>
      <c r="QSF17" s="368" t="s">
        <v>529</v>
      </c>
      <c r="QSG17" s="368" t="s">
        <v>529</v>
      </c>
      <c r="QSH17" s="368" t="s">
        <v>529</v>
      </c>
      <c r="QSI17" s="368" t="s">
        <v>529</v>
      </c>
      <c r="QSJ17" s="368" t="s">
        <v>529</v>
      </c>
      <c r="QSK17" s="368" t="s">
        <v>529</v>
      </c>
      <c r="QSL17" s="368" t="s">
        <v>529</v>
      </c>
      <c r="QSM17" s="368" t="s">
        <v>529</v>
      </c>
      <c r="QSN17" s="368" t="s">
        <v>529</v>
      </c>
      <c r="QSO17" s="368" t="s">
        <v>529</v>
      </c>
      <c r="QSP17" s="368" t="s">
        <v>529</v>
      </c>
      <c r="QSQ17" s="368" t="s">
        <v>529</v>
      </c>
      <c r="QSR17" s="368" t="s">
        <v>529</v>
      </c>
      <c r="QSS17" s="368" t="s">
        <v>529</v>
      </c>
      <c r="QST17" s="368" t="s">
        <v>529</v>
      </c>
      <c r="QSU17" s="368" t="s">
        <v>529</v>
      </c>
      <c r="QSV17" s="368" t="s">
        <v>529</v>
      </c>
      <c r="QSW17" s="368" t="s">
        <v>529</v>
      </c>
      <c r="QSX17" s="368" t="s">
        <v>529</v>
      </c>
      <c r="QSY17" s="368" t="s">
        <v>529</v>
      </c>
      <c r="QSZ17" s="368" t="s">
        <v>529</v>
      </c>
      <c r="QTA17" s="368" t="s">
        <v>529</v>
      </c>
      <c r="QTB17" s="368" t="s">
        <v>529</v>
      </c>
      <c r="QTC17" s="368" t="s">
        <v>529</v>
      </c>
      <c r="QTD17" s="368" t="s">
        <v>529</v>
      </c>
      <c r="QTE17" s="368" t="s">
        <v>529</v>
      </c>
      <c r="QTF17" s="368" t="s">
        <v>529</v>
      </c>
      <c r="QTG17" s="368" t="s">
        <v>529</v>
      </c>
      <c r="QTH17" s="368" t="s">
        <v>529</v>
      </c>
      <c r="QTI17" s="368" t="s">
        <v>529</v>
      </c>
      <c r="QTJ17" s="368" t="s">
        <v>529</v>
      </c>
      <c r="QTK17" s="368" t="s">
        <v>529</v>
      </c>
      <c r="QTL17" s="368" t="s">
        <v>529</v>
      </c>
      <c r="QTM17" s="368" t="s">
        <v>529</v>
      </c>
      <c r="QTN17" s="368" t="s">
        <v>529</v>
      </c>
      <c r="QTO17" s="368" t="s">
        <v>529</v>
      </c>
      <c r="QTP17" s="368" t="s">
        <v>529</v>
      </c>
      <c r="QTQ17" s="368" t="s">
        <v>529</v>
      </c>
      <c r="QTR17" s="368" t="s">
        <v>529</v>
      </c>
      <c r="QTS17" s="368" t="s">
        <v>529</v>
      </c>
      <c r="QTT17" s="368" t="s">
        <v>529</v>
      </c>
      <c r="QTU17" s="368" t="s">
        <v>529</v>
      </c>
      <c r="QTV17" s="368" t="s">
        <v>529</v>
      </c>
      <c r="QTW17" s="368" t="s">
        <v>529</v>
      </c>
      <c r="QTX17" s="368" t="s">
        <v>529</v>
      </c>
      <c r="QTY17" s="368" t="s">
        <v>529</v>
      </c>
      <c r="QTZ17" s="368" t="s">
        <v>529</v>
      </c>
      <c r="QUA17" s="368" t="s">
        <v>529</v>
      </c>
      <c r="QUB17" s="368" t="s">
        <v>529</v>
      </c>
      <c r="QUC17" s="368" t="s">
        <v>529</v>
      </c>
      <c r="QUD17" s="368" t="s">
        <v>529</v>
      </c>
      <c r="QUE17" s="368" t="s">
        <v>529</v>
      </c>
      <c r="QUF17" s="368" t="s">
        <v>529</v>
      </c>
      <c r="QUG17" s="368" t="s">
        <v>529</v>
      </c>
      <c r="QUH17" s="368" t="s">
        <v>529</v>
      </c>
      <c r="QUI17" s="368" t="s">
        <v>529</v>
      </c>
      <c r="QUJ17" s="368" t="s">
        <v>529</v>
      </c>
      <c r="QUK17" s="368" t="s">
        <v>529</v>
      </c>
      <c r="QUL17" s="368" t="s">
        <v>529</v>
      </c>
      <c r="QUM17" s="368" t="s">
        <v>529</v>
      </c>
      <c r="QUN17" s="368" t="s">
        <v>529</v>
      </c>
      <c r="QUO17" s="368" t="s">
        <v>529</v>
      </c>
      <c r="QUP17" s="368" t="s">
        <v>529</v>
      </c>
      <c r="QUQ17" s="368" t="s">
        <v>529</v>
      </c>
      <c r="QUR17" s="368" t="s">
        <v>529</v>
      </c>
      <c r="QUS17" s="368" t="s">
        <v>529</v>
      </c>
      <c r="QUT17" s="368" t="s">
        <v>529</v>
      </c>
      <c r="QUU17" s="368" t="s">
        <v>529</v>
      </c>
      <c r="QUV17" s="368" t="s">
        <v>529</v>
      </c>
      <c r="QUW17" s="368" t="s">
        <v>529</v>
      </c>
      <c r="QUX17" s="368" t="s">
        <v>529</v>
      </c>
      <c r="QUY17" s="368" t="s">
        <v>529</v>
      </c>
      <c r="QUZ17" s="368" t="s">
        <v>529</v>
      </c>
      <c r="QVA17" s="368" t="s">
        <v>529</v>
      </c>
      <c r="QVB17" s="368" t="s">
        <v>529</v>
      </c>
      <c r="QVC17" s="368" t="s">
        <v>529</v>
      </c>
      <c r="QVD17" s="368" t="s">
        <v>529</v>
      </c>
      <c r="QVE17" s="368" t="s">
        <v>529</v>
      </c>
      <c r="QVF17" s="368" t="s">
        <v>529</v>
      </c>
      <c r="QVG17" s="368" t="s">
        <v>529</v>
      </c>
      <c r="QVH17" s="368" t="s">
        <v>529</v>
      </c>
      <c r="QVI17" s="368" t="s">
        <v>529</v>
      </c>
      <c r="QVJ17" s="368" t="s">
        <v>529</v>
      </c>
      <c r="QVK17" s="368" t="s">
        <v>529</v>
      </c>
      <c r="QVL17" s="368" t="s">
        <v>529</v>
      </c>
      <c r="QVM17" s="368" t="s">
        <v>529</v>
      </c>
      <c r="QVN17" s="368" t="s">
        <v>529</v>
      </c>
      <c r="QVO17" s="368" t="s">
        <v>529</v>
      </c>
      <c r="QVP17" s="368" t="s">
        <v>529</v>
      </c>
      <c r="QVQ17" s="368" t="s">
        <v>529</v>
      </c>
      <c r="QVR17" s="368" t="s">
        <v>529</v>
      </c>
      <c r="QVS17" s="368" t="s">
        <v>529</v>
      </c>
      <c r="QVT17" s="368" t="s">
        <v>529</v>
      </c>
      <c r="QVU17" s="368" t="s">
        <v>529</v>
      </c>
      <c r="QVV17" s="368" t="s">
        <v>529</v>
      </c>
      <c r="QVW17" s="368" t="s">
        <v>529</v>
      </c>
      <c r="QVX17" s="368" t="s">
        <v>529</v>
      </c>
      <c r="QVY17" s="368" t="s">
        <v>529</v>
      </c>
      <c r="QVZ17" s="368" t="s">
        <v>529</v>
      </c>
      <c r="QWA17" s="368" t="s">
        <v>529</v>
      </c>
      <c r="QWB17" s="368" t="s">
        <v>529</v>
      </c>
      <c r="QWC17" s="368" t="s">
        <v>529</v>
      </c>
      <c r="QWD17" s="368" t="s">
        <v>529</v>
      </c>
      <c r="QWE17" s="368" t="s">
        <v>529</v>
      </c>
      <c r="QWF17" s="368" t="s">
        <v>529</v>
      </c>
      <c r="QWG17" s="368" t="s">
        <v>529</v>
      </c>
      <c r="QWH17" s="368" t="s">
        <v>529</v>
      </c>
      <c r="QWI17" s="368" t="s">
        <v>529</v>
      </c>
      <c r="QWJ17" s="368" t="s">
        <v>529</v>
      </c>
      <c r="QWK17" s="368" t="s">
        <v>529</v>
      </c>
      <c r="QWL17" s="368" t="s">
        <v>529</v>
      </c>
      <c r="QWM17" s="368" t="s">
        <v>529</v>
      </c>
      <c r="QWN17" s="368" t="s">
        <v>529</v>
      </c>
      <c r="QWO17" s="368" t="s">
        <v>529</v>
      </c>
      <c r="QWP17" s="368" t="s">
        <v>529</v>
      </c>
      <c r="QWQ17" s="368" t="s">
        <v>529</v>
      </c>
      <c r="QWR17" s="368" t="s">
        <v>529</v>
      </c>
      <c r="QWS17" s="368" t="s">
        <v>529</v>
      </c>
      <c r="QWT17" s="368" t="s">
        <v>529</v>
      </c>
      <c r="QWU17" s="368" t="s">
        <v>529</v>
      </c>
      <c r="QWV17" s="368" t="s">
        <v>529</v>
      </c>
      <c r="QWW17" s="368" t="s">
        <v>529</v>
      </c>
      <c r="QWX17" s="368" t="s">
        <v>529</v>
      </c>
      <c r="QWY17" s="368" t="s">
        <v>529</v>
      </c>
      <c r="QWZ17" s="368" t="s">
        <v>529</v>
      </c>
      <c r="QXA17" s="368" t="s">
        <v>529</v>
      </c>
      <c r="QXB17" s="368" t="s">
        <v>529</v>
      </c>
      <c r="QXC17" s="368" t="s">
        <v>529</v>
      </c>
      <c r="QXD17" s="368" t="s">
        <v>529</v>
      </c>
      <c r="QXE17" s="368" t="s">
        <v>529</v>
      </c>
      <c r="QXF17" s="368" t="s">
        <v>529</v>
      </c>
      <c r="QXG17" s="368" t="s">
        <v>529</v>
      </c>
      <c r="QXH17" s="368" t="s">
        <v>529</v>
      </c>
      <c r="QXI17" s="368" t="s">
        <v>529</v>
      </c>
      <c r="QXJ17" s="368" t="s">
        <v>529</v>
      </c>
      <c r="QXK17" s="368" t="s">
        <v>529</v>
      </c>
      <c r="QXL17" s="368" t="s">
        <v>529</v>
      </c>
      <c r="QXM17" s="368" t="s">
        <v>529</v>
      </c>
      <c r="QXN17" s="368" t="s">
        <v>529</v>
      </c>
      <c r="QXO17" s="368" t="s">
        <v>529</v>
      </c>
      <c r="QXP17" s="368" t="s">
        <v>529</v>
      </c>
      <c r="QXQ17" s="368" t="s">
        <v>529</v>
      </c>
      <c r="QXR17" s="368" t="s">
        <v>529</v>
      </c>
      <c r="QXS17" s="368" t="s">
        <v>529</v>
      </c>
      <c r="QXT17" s="368" t="s">
        <v>529</v>
      </c>
      <c r="QXU17" s="368" t="s">
        <v>529</v>
      </c>
      <c r="QXV17" s="368" t="s">
        <v>529</v>
      </c>
      <c r="QXW17" s="368" t="s">
        <v>529</v>
      </c>
      <c r="QXX17" s="368" t="s">
        <v>529</v>
      </c>
      <c r="QXY17" s="368" t="s">
        <v>529</v>
      </c>
      <c r="QXZ17" s="368" t="s">
        <v>529</v>
      </c>
      <c r="QYA17" s="368" t="s">
        <v>529</v>
      </c>
      <c r="QYB17" s="368" t="s">
        <v>529</v>
      </c>
      <c r="QYC17" s="368" t="s">
        <v>529</v>
      </c>
      <c r="QYD17" s="368" t="s">
        <v>529</v>
      </c>
      <c r="QYE17" s="368" t="s">
        <v>529</v>
      </c>
      <c r="QYF17" s="368" t="s">
        <v>529</v>
      </c>
      <c r="QYG17" s="368" t="s">
        <v>529</v>
      </c>
      <c r="QYH17" s="368" t="s">
        <v>529</v>
      </c>
      <c r="QYI17" s="368" t="s">
        <v>529</v>
      </c>
      <c r="QYJ17" s="368" t="s">
        <v>529</v>
      </c>
      <c r="QYK17" s="368" t="s">
        <v>529</v>
      </c>
      <c r="QYL17" s="368" t="s">
        <v>529</v>
      </c>
      <c r="QYM17" s="368" t="s">
        <v>529</v>
      </c>
      <c r="QYN17" s="368" t="s">
        <v>529</v>
      </c>
      <c r="QYO17" s="368" t="s">
        <v>529</v>
      </c>
      <c r="QYP17" s="368" t="s">
        <v>529</v>
      </c>
      <c r="QYQ17" s="368" t="s">
        <v>529</v>
      </c>
      <c r="QYR17" s="368" t="s">
        <v>529</v>
      </c>
      <c r="QYS17" s="368" t="s">
        <v>529</v>
      </c>
      <c r="QYT17" s="368" t="s">
        <v>529</v>
      </c>
      <c r="QYU17" s="368" t="s">
        <v>529</v>
      </c>
      <c r="QYV17" s="368" t="s">
        <v>529</v>
      </c>
      <c r="QYW17" s="368" t="s">
        <v>529</v>
      </c>
      <c r="QYX17" s="368" t="s">
        <v>529</v>
      </c>
      <c r="QYY17" s="368" t="s">
        <v>529</v>
      </c>
      <c r="QYZ17" s="368" t="s">
        <v>529</v>
      </c>
      <c r="QZA17" s="368" t="s">
        <v>529</v>
      </c>
      <c r="QZB17" s="368" t="s">
        <v>529</v>
      </c>
      <c r="QZC17" s="368" t="s">
        <v>529</v>
      </c>
      <c r="QZD17" s="368" t="s">
        <v>529</v>
      </c>
      <c r="QZE17" s="368" t="s">
        <v>529</v>
      </c>
      <c r="QZF17" s="368" t="s">
        <v>529</v>
      </c>
      <c r="QZG17" s="368" t="s">
        <v>529</v>
      </c>
      <c r="QZH17" s="368" t="s">
        <v>529</v>
      </c>
      <c r="QZI17" s="368" t="s">
        <v>529</v>
      </c>
      <c r="QZJ17" s="368" t="s">
        <v>529</v>
      </c>
      <c r="QZK17" s="368" t="s">
        <v>529</v>
      </c>
      <c r="QZL17" s="368" t="s">
        <v>529</v>
      </c>
      <c r="QZM17" s="368" t="s">
        <v>529</v>
      </c>
      <c r="QZN17" s="368" t="s">
        <v>529</v>
      </c>
      <c r="QZO17" s="368" t="s">
        <v>529</v>
      </c>
      <c r="QZP17" s="368" t="s">
        <v>529</v>
      </c>
      <c r="QZQ17" s="368" t="s">
        <v>529</v>
      </c>
      <c r="QZR17" s="368" t="s">
        <v>529</v>
      </c>
      <c r="QZS17" s="368" t="s">
        <v>529</v>
      </c>
      <c r="QZT17" s="368" t="s">
        <v>529</v>
      </c>
      <c r="QZU17" s="368" t="s">
        <v>529</v>
      </c>
      <c r="QZV17" s="368" t="s">
        <v>529</v>
      </c>
      <c r="QZW17" s="368" t="s">
        <v>529</v>
      </c>
      <c r="QZX17" s="368" t="s">
        <v>529</v>
      </c>
      <c r="QZY17" s="368" t="s">
        <v>529</v>
      </c>
      <c r="QZZ17" s="368" t="s">
        <v>529</v>
      </c>
      <c r="RAA17" s="368" t="s">
        <v>529</v>
      </c>
      <c r="RAB17" s="368" t="s">
        <v>529</v>
      </c>
      <c r="RAC17" s="368" t="s">
        <v>529</v>
      </c>
      <c r="RAD17" s="368" t="s">
        <v>529</v>
      </c>
      <c r="RAE17" s="368" t="s">
        <v>529</v>
      </c>
      <c r="RAF17" s="368" t="s">
        <v>529</v>
      </c>
      <c r="RAG17" s="368" t="s">
        <v>529</v>
      </c>
      <c r="RAH17" s="368" t="s">
        <v>529</v>
      </c>
      <c r="RAI17" s="368" t="s">
        <v>529</v>
      </c>
      <c r="RAJ17" s="368" t="s">
        <v>529</v>
      </c>
      <c r="RAK17" s="368" t="s">
        <v>529</v>
      </c>
      <c r="RAL17" s="368" t="s">
        <v>529</v>
      </c>
      <c r="RAM17" s="368" t="s">
        <v>529</v>
      </c>
      <c r="RAN17" s="368" t="s">
        <v>529</v>
      </c>
      <c r="RAO17" s="368" t="s">
        <v>529</v>
      </c>
      <c r="RAP17" s="368" t="s">
        <v>529</v>
      </c>
      <c r="RAQ17" s="368" t="s">
        <v>529</v>
      </c>
      <c r="RAR17" s="368" t="s">
        <v>529</v>
      </c>
      <c r="RAS17" s="368" t="s">
        <v>529</v>
      </c>
      <c r="RAT17" s="368" t="s">
        <v>529</v>
      </c>
      <c r="RAU17" s="368" t="s">
        <v>529</v>
      </c>
      <c r="RAV17" s="368" t="s">
        <v>529</v>
      </c>
      <c r="RAW17" s="368" t="s">
        <v>529</v>
      </c>
      <c r="RAX17" s="368" t="s">
        <v>529</v>
      </c>
      <c r="RAY17" s="368" t="s">
        <v>529</v>
      </c>
      <c r="RAZ17" s="368" t="s">
        <v>529</v>
      </c>
      <c r="RBA17" s="368" t="s">
        <v>529</v>
      </c>
      <c r="RBB17" s="368" t="s">
        <v>529</v>
      </c>
      <c r="RBC17" s="368" t="s">
        <v>529</v>
      </c>
      <c r="RBD17" s="368" t="s">
        <v>529</v>
      </c>
      <c r="RBE17" s="368" t="s">
        <v>529</v>
      </c>
      <c r="RBF17" s="368" t="s">
        <v>529</v>
      </c>
      <c r="RBG17" s="368" t="s">
        <v>529</v>
      </c>
      <c r="RBH17" s="368" t="s">
        <v>529</v>
      </c>
      <c r="RBI17" s="368" t="s">
        <v>529</v>
      </c>
      <c r="RBJ17" s="368" t="s">
        <v>529</v>
      </c>
      <c r="RBK17" s="368" t="s">
        <v>529</v>
      </c>
      <c r="RBL17" s="368" t="s">
        <v>529</v>
      </c>
      <c r="RBM17" s="368" t="s">
        <v>529</v>
      </c>
      <c r="RBN17" s="368" t="s">
        <v>529</v>
      </c>
      <c r="RBO17" s="368" t="s">
        <v>529</v>
      </c>
      <c r="RBP17" s="368" t="s">
        <v>529</v>
      </c>
      <c r="RBQ17" s="368" t="s">
        <v>529</v>
      </c>
      <c r="RBR17" s="368" t="s">
        <v>529</v>
      </c>
      <c r="RBS17" s="368" t="s">
        <v>529</v>
      </c>
      <c r="RBT17" s="368" t="s">
        <v>529</v>
      </c>
      <c r="RBU17" s="368" t="s">
        <v>529</v>
      </c>
      <c r="RBV17" s="368" t="s">
        <v>529</v>
      </c>
      <c r="RBW17" s="368" t="s">
        <v>529</v>
      </c>
      <c r="RBX17" s="368" t="s">
        <v>529</v>
      </c>
      <c r="RBY17" s="368" t="s">
        <v>529</v>
      </c>
      <c r="RBZ17" s="368" t="s">
        <v>529</v>
      </c>
      <c r="RCA17" s="368" t="s">
        <v>529</v>
      </c>
      <c r="RCB17" s="368" t="s">
        <v>529</v>
      </c>
      <c r="RCC17" s="368" t="s">
        <v>529</v>
      </c>
      <c r="RCD17" s="368" t="s">
        <v>529</v>
      </c>
      <c r="RCE17" s="368" t="s">
        <v>529</v>
      </c>
      <c r="RCF17" s="368" t="s">
        <v>529</v>
      </c>
      <c r="RCG17" s="368" t="s">
        <v>529</v>
      </c>
      <c r="RCH17" s="368" t="s">
        <v>529</v>
      </c>
      <c r="RCI17" s="368" t="s">
        <v>529</v>
      </c>
      <c r="RCJ17" s="368" t="s">
        <v>529</v>
      </c>
      <c r="RCK17" s="368" t="s">
        <v>529</v>
      </c>
      <c r="RCL17" s="368" t="s">
        <v>529</v>
      </c>
      <c r="RCM17" s="368" t="s">
        <v>529</v>
      </c>
      <c r="RCN17" s="368" t="s">
        <v>529</v>
      </c>
      <c r="RCO17" s="368" t="s">
        <v>529</v>
      </c>
      <c r="RCP17" s="368" t="s">
        <v>529</v>
      </c>
      <c r="RCQ17" s="368" t="s">
        <v>529</v>
      </c>
      <c r="RCR17" s="368" t="s">
        <v>529</v>
      </c>
      <c r="RCS17" s="368" t="s">
        <v>529</v>
      </c>
      <c r="RCT17" s="368" t="s">
        <v>529</v>
      </c>
      <c r="RCU17" s="368" t="s">
        <v>529</v>
      </c>
      <c r="RCV17" s="368" t="s">
        <v>529</v>
      </c>
      <c r="RCW17" s="368" t="s">
        <v>529</v>
      </c>
      <c r="RCX17" s="368" t="s">
        <v>529</v>
      </c>
      <c r="RCY17" s="368" t="s">
        <v>529</v>
      </c>
      <c r="RCZ17" s="368" t="s">
        <v>529</v>
      </c>
      <c r="RDA17" s="368" t="s">
        <v>529</v>
      </c>
      <c r="RDB17" s="368" t="s">
        <v>529</v>
      </c>
      <c r="RDC17" s="368" t="s">
        <v>529</v>
      </c>
      <c r="RDD17" s="368" t="s">
        <v>529</v>
      </c>
      <c r="RDE17" s="368" t="s">
        <v>529</v>
      </c>
      <c r="RDF17" s="368" t="s">
        <v>529</v>
      </c>
      <c r="RDG17" s="368" t="s">
        <v>529</v>
      </c>
      <c r="RDH17" s="368" t="s">
        <v>529</v>
      </c>
      <c r="RDI17" s="368" t="s">
        <v>529</v>
      </c>
      <c r="RDJ17" s="368" t="s">
        <v>529</v>
      </c>
      <c r="RDK17" s="368" t="s">
        <v>529</v>
      </c>
      <c r="RDL17" s="368" t="s">
        <v>529</v>
      </c>
      <c r="RDM17" s="368" t="s">
        <v>529</v>
      </c>
      <c r="RDN17" s="368" t="s">
        <v>529</v>
      </c>
      <c r="RDO17" s="368" t="s">
        <v>529</v>
      </c>
      <c r="RDP17" s="368" t="s">
        <v>529</v>
      </c>
      <c r="RDQ17" s="368" t="s">
        <v>529</v>
      </c>
      <c r="RDR17" s="368" t="s">
        <v>529</v>
      </c>
      <c r="RDS17" s="368" t="s">
        <v>529</v>
      </c>
      <c r="RDT17" s="368" t="s">
        <v>529</v>
      </c>
      <c r="RDU17" s="368" t="s">
        <v>529</v>
      </c>
      <c r="RDV17" s="368" t="s">
        <v>529</v>
      </c>
      <c r="RDW17" s="368" t="s">
        <v>529</v>
      </c>
      <c r="RDX17" s="368" t="s">
        <v>529</v>
      </c>
      <c r="RDY17" s="368" t="s">
        <v>529</v>
      </c>
      <c r="RDZ17" s="368" t="s">
        <v>529</v>
      </c>
      <c r="REA17" s="368" t="s">
        <v>529</v>
      </c>
      <c r="REB17" s="368" t="s">
        <v>529</v>
      </c>
      <c r="REC17" s="368" t="s">
        <v>529</v>
      </c>
      <c r="RED17" s="368" t="s">
        <v>529</v>
      </c>
      <c r="REE17" s="368" t="s">
        <v>529</v>
      </c>
      <c r="REF17" s="368" t="s">
        <v>529</v>
      </c>
      <c r="REG17" s="368" t="s">
        <v>529</v>
      </c>
      <c r="REH17" s="368" t="s">
        <v>529</v>
      </c>
      <c r="REI17" s="368" t="s">
        <v>529</v>
      </c>
      <c r="REJ17" s="368" t="s">
        <v>529</v>
      </c>
      <c r="REK17" s="368" t="s">
        <v>529</v>
      </c>
      <c r="REL17" s="368" t="s">
        <v>529</v>
      </c>
      <c r="REM17" s="368" t="s">
        <v>529</v>
      </c>
      <c r="REN17" s="368" t="s">
        <v>529</v>
      </c>
      <c r="REO17" s="368" t="s">
        <v>529</v>
      </c>
      <c r="REP17" s="368" t="s">
        <v>529</v>
      </c>
      <c r="REQ17" s="368" t="s">
        <v>529</v>
      </c>
      <c r="RER17" s="368" t="s">
        <v>529</v>
      </c>
      <c r="RES17" s="368" t="s">
        <v>529</v>
      </c>
      <c r="RET17" s="368" t="s">
        <v>529</v>
      </c>
      <c r="REU17" s="368" t="s">
        <v>529</v>
      </c>
      <c r="REV17" s="368" t="s">
        <v>529</v>
      </c>
      <c r="REW17" s="368" t="s">
        <v>529</v>
      </c>
      <c r="REX17" s="368" t="s">
        <v>529</v>
      </c>
      <c r="REY17" s="368" t="s">
        <v>529</v>
      </c>
      <c r="REZ17" s="368" t="s">
        <v>529</v>
      </c>
      <c r="RFA17" s="368" t="s">
        <v>529</v>
      </c>
      <c r="RFB17" s="368" t="s">
        <v>529</v>
      </c>
      <c r="RFC17" s="368" t="s">
        <v>529</v>
      </c>
      <c r="RFD17" s="368" t="s">
        <v>529</v>
      </c>
      <c r="RFE17" s="368" t="s">
        <v>529</v>
      </c>
      <c r="RFF17" s="368" t="s">
        <v>529</v>
      </c>
      <c r="RFG17" s="368" t="s">
        <v>529</v>
      </c>
      <c r="RFH17" s="368" t="s">
        <v>529</v>
      </c>
      <c r="RFI17" s="368" t="s">
        <v>529</v>
      </c>
      <c r="RFJ17" s="368" t="s">
        <v>529</v>
      </c>
      <c r="RFK17" s="368" t="s">
        <v>529</v>
      </c>
      <c r="RFL17" s="368" t="s">
        <v>529</v>
      </c>
      <c r="RFM17" s="368" t="s">
        <v>529</v>
      </c>
      <c r="RFN17" s="368" t="s">
        <v>529</v>
      </c>
      <c r="RFO17" s="368" t="s">
        <v>529</v>
      </c>
      <c r="RFP17" s="368" t="s">
        <v>529</v>
      </c>
      <c r="RFQ17" s="368" t="s">
        <v>529</v>
      </c>
      <c r="RFR17" s="368" t="s">
        <v>529</v>
      </c>
      <c r="RFS17" s="368" t="s">
        <v>529</v>
      </c>
      <c r="RFT17" s="368" t="s">
        <v>529</v>
      </c>
      <c r="RFU17" s="368" t="s">
        <v>529</v>
      </c>
      <c r="RFV17" s="368" t="s">
        <v>529</v>
      </c>
      <c r="RFW17" s="368" t="s">
        <v>529</v>
      </c>
      <c r="RFX17" s="368" t="s">
        <v>529</v>
      </c>
      <c r="RFY17" s="368" t="s">
        <v>529</v>
      </c>
      <c r="RFZ17" s="368" t="s">
        <v>529</v>
      </c>
      <c r="RGA17" s="368" t="s">
        <v>529</v>
      </c>
      <c r="RGB17" s="368" t="s">
        <v>529</v>
      </c>
      <c r="RGC17" s="368" t="s">
        <v>529</v>
      </c>
      <c r="RGD17" s="368" t="s">
        <v>529</v>
      </c>
      <c r="RGE17" s="368" t="s">
        <v>529</v>
      </c>
      <c r="RGF17" s="368" t="s">
        <v>529</v>
      </c>
      <c r="RGG17" s="368" t="s">
        <v>529</v>
      </c>
      <c r="RGH17" s="368" t="s">
        <v>529</v>
      </c>
      <c r="RGI17" s="368" t="s">
        <v>529</v>
      </c>
      <c r="RGJ17" s="368" t="s">
        <v>529</v>
      </c>
      <c r="RGK17" s="368" t="s">
        <v>529</v>
      </c>
      <c r="RGL17" s="368" t="s">
        <v>529</v>
      </c>
      <c r="RGM17" s="368" t="s">
        <v>529</v>
      </c>
      <c r="RGN17" s="368" t="s">
        <v>529</v>
      </c>
      <c r="RGO17" s="368" t="s">
        <v>529</v>
      </c>
      <c r="RGP17" s="368" t="s">
        <v>529</v>
      </c>
      <c r="RGQ17" s="368" t="s">
        <v>529</v>
      </c>
      <c r="RGR17" s="368" t="s">
        <v>529</v>
      </c>
      <c r="RGS17" s="368" t="s">
        <v>529</v>
      </c>
      <c r="RGT17" s="368" t="s">
        <v>529</v>
      </c>
      <c r="RGU17" s="368" t="s">
        <v>529</v>
      </c>
      <c r="RGV17" s="368" t="s">
        <v>529</v>
      </c>
      <c r="RGW17" s="368" t="s">
        <v>529</v>
      </c>
      <c r="RGX17" s="368" t="s">
        <v>529</v>
      </c>
      <c r="RGY17" s="368" t="s">
        <v>529</v>
      </c>
      <c r="RGZ17" s="368" t="s">
        <v>529</v>
      </c>
      <c r="RHA17" s="368" t="s">
        <v>529</v>
      </c>
      <c r="RHB17" s="368" t="s">
        <v>529</v>
      </c>
      <c r="RHC17" s="368" t="s">
        <v>529</v>
      </c>
      <c r="RHD17" s="368" t="s">
        <v>529</v>
      </c>
      <c r="RHE17" s="368" t="s">
        <v>529</v>
      </c>
      <c r="RHF17" s="368" t="s">
        <v>529</v>
      </c>
      <c r="RHG17" s="368" t="s">
        <v>529</v>
      </c>
      <c r="RHH17" s="368" t="s">
        <v>529</v>
      </c>
      <c r="RHI17" s="368" t="s">
        <v>529</v>
      </c>
      <c r="RHJ17" s="368" t="s">
        <v>529</v>
      </c>
      <c r="RHK17" s="368" t="s">
        <v>529</v>
      </c>
      <c r="RHL17" s="368" t="s">
        <v>529</v>
      </c>
      <c r="RHM17" s="368" t="s">
        <v>529</v>
      </c>
      <c r="RHN17" s="368" t="s">
        <v>529</v>
      </c>
      <c r="RHO17" s="368" t="s">
        <v>529</v>
      </c>
      <c r="RHP17" s="368" t="s">
        <v>529</v>
      </c>
      <c r="RHQ17" s="368" t="s">
        <v>529</v>
      </c>
      <c r="RHR17" s="368" t="s">
        <v>529</v>
      </c>
      <c r="RHS17" s="368" t="s">
        <v>529</v>
      </c>
      <c r="RHT17" s="368" t="s">
        <v>529</v>
      </c>
      <c r="RHU17" s="368" t="s">
        <v>529</v>
      </c>
      <c r="RHV17" s="368" t="s">
        <v>529</v>
      </c>
      <c r="RHW17" s="368" t="s">
        <v>529</v>
      </c>
      <c r="RHX17" s="368" t="s">
        <v>529</v>
      </c>
      <c r="RHY17" s="368" t="s">
        <v>529</v>
      </c>
      <c r="RHZ17" s="368" t="s">
        <v>529</v>
      </c>
      <c r="RIA17" s="368" t="s">
        <v>529</v>
      </c>
      <c r="RIB17" s="368" t="s">
        <v>529</v>
      </c>
      <c r="RIC17" s="368" t="s">
        <v>529</v>
      </c>
      <c r="RID17" s="368" t="s">
        <v>529</v>
      </c>
      <c r="RIE17" s="368" t="s">
        <v>529</v>
      </c>
      <c r="RIF17" s="368" t="s">
        <v>529</v>
      </c>
      <c r="RIG17" s="368" t="s">
        <v>529</v>
      </c>
      <c r="RIH17" s="368" t="s">
        <v>529</v>
      </c>
      <c r="RII17" s="368" t="s">
        <v>529</v>
      </c>
      <c r="RIJ17" s="368" t="s">
        <v>529</v>
      </c>
      <c r="RIK17" s="368" t="s">
        <v>529</v>
      </c>
      <c r="RIL17" s="368" t="s">
        <v>529</v>
      </c>
      <c r="RIM17" s="368" t="s">
        <v>529</v>
      </c>
      <c r="RIN17" s="368" t="s">
        <v>529</v>
      </c>
      <c r="RIO17" s="368" t="s">
        <v>529</v>
      </c>
      <c r="RIP17" s="368" t="s">
        <v>529</v>
      </c>
      <c r="RIQ17" s="368" t="s">
        <v>529</v>
      </c>
      <c r="RIR17" s="368" t="s">
        <v>529</v>
      </c>
      <c r="RIS17" s="368" t="s">
        <v>529</v>
      </c>
      <c r="RIT17" s="368" t="s">
        <v>529</v>
      </c>
      <c r="RIU17" s="368" t="s">
        <v>529</v>
      </c>
      <c r="RIV17" s="368" t="s">
        <v>529</v>
      </c>
      <c r="RIW17" s="368" t="s">
        <v>529</v>
      </c>
      <c r="RIX17" s="368" t="s">
        <v>529</v>
      </c>
      <c r="RIY17" s="368" t="s">
        <v>529</v>
      </c>
      <c r="RIZ17" s="368" t="s">
        <v>529</v>
      </c>
      <c r="RJA17" s="368" t="s">
        <v>529</v>
      </c>
      <c r="RJB17" s="368" t="s">
        <v>529</v>
      </c>
      <c r="RJC17" s="368" t="s">
        <v>529</v>
      </c>
      <c r="RJD17" s="368" t="s">
        <v>529</v>
      </c>
      <c r="RJE17" s="368" t="s">
        <v>529</v>
      </c>
      <c r="RJF17" s="368" t="s">
        <v>529</v>
      </c>
      <c r="RJG17" s="368" t="s">
        <v>529</v>
      </c>
      <c r="RJH17" s="368" t="s">
        <v>529</v>
      </c>
      <c r="RJI17" s="368" t="s">
        <v>529</v>
      </c>
      <c r="RJJ17" s="368" t="s">
        <v>529</v>
      </c>
      <c r="RJK17" s="368" t="s">
        <v>529</v>
      </c>
      <c r="RJL17" s="368" t="s">
        <v>529</v>
      </c>
      <c r="RJM17" s="368" t="s">
        <v>529</v>
      </c>
      <c r="RJN17" s="368" t="s">
        <v>529</v>
      </c>
      <c r="RJO17" s="368" t="s">
        <v>529</v>
      </c>
      <c r="RJP17" s="368" t="s">
        <v>529</v>
      </c>
      <c r="RJQ17" s="368" t="s">
        <v>529</v>
      </c>
      <c r="RJR17" s="368" t="s">
        <v>529</v>
      </c>
      <c r="RJS17" s="368" t="s">
        <v>529</v>
      </c>
      <c r="RJT17" s="368" t="s">
        <v>529</v>
      </c>
      <c r="RJU17" s="368" t="s">
        <v>529</v>
      </c>
      <c r="RJV17" s="368" t="s">
        <v>529</v>
      </c>
      <c r="RJW17" s="368" t="s">
        <v>529</v>
      </c>
      <c r="RJX17" s="368" t="s">
        <v>529</v>
      </c>
      <c r="RJY17" s="368" t="s">
        <v>529</v>
      </c>
      <c r="RJZ17" s="368" t="s">
        <v>529</v>
      </c>
      <c r="RKA17" s="368" t="s">
        <v>529</v>
      </c>
      <c r="RKB17" s="368" t="s">
        <v>529</v>
      </c>
      <c r="RKC17" s="368" t="s">
        <v>529</v>
      </c>
      <c r="RKD17" s="368" t="s">
        <v>529</v>
      </c>
      <c r="RKE17" s="368" t="s">
        <v>529</v>
      </c>
      <c r="RKF17" s="368" t="s">
        <v>529</v>
      </c>
      <c r="RKG17" s="368" t="s">
        <v>529</v>
      </c>
      <c r="RKH17" s="368" t="s">
        <v>529</v>
      </c>
      <c r="RKI17" s="368" t="s">
        <v>529</v>
      </c>
      <c r="RKJ17" s="368" t="s">
        <v>529</v>
      </c>
      <c r="RKK17" s="368" t="s">
        <v>529</v>
      </c>
      <c r="RKL17" s="368" t="s">
        <v>529</v>
      </c>
      <c r="RKM17" s="368" t="s">
        <v>529</v>
      </c>
      <c r="RKN17" s="368" t="s">
        <v>529</v>
      </c>
      <c r="RKO17" s="368" t="s">
        <v>529</v>
      </c>
      <c r="RKP17" s="368" t="s">
        <v>529</v>
      </c>
      <c r="RKQ17" s="368" t="s">
        <v>529</v>
      </c>
      <c r="RKR17" s="368" t="s">
        <v>529</v>
      </c>
      <c r="RKS17" s="368" t="s">
        <v>529</v>
      </c>
      <c r="RKT17" s="368" t="s">
        <v>529</v>
      </c>
      <c r="RKU17" s="368" t="s">
        <v>529</v>
      </c>
      <c r="RKV17" s="368" t="s">
        <v>529</v>
      </c>
      <c r="RKW17" s="368" t="s">
        <v>529</v>
      </c>
      <c r="RKX17" s="368" t="s">
        <v>529</v>
      </c>
      <c r="RKY17" s="368" t="s">
        <v>529</v>
      </c>
      <c r="RKZ17" s="368" t="s">
        <v>529</v>
      </c>
      <c r="RLA17" s="368" t="s">
        <v>529</v>
      </c>
      <c r="RLB17" s="368" t="s">
        <v>529</v>
      </c>
      <c r="RLC17" s="368" t="s">
        <v>529</v>
      </c>
      <c r="RLD17" s="368" t="s">
        <v>529</v>
      </c>
      <c r="RLE17" s="368" t="s">
        <v>529</v>
      </c>
      <c r="RLF17" s="368" t="s">
        <v>529</v>
      </c>
      <c r="RLG17" s="368" t="s">
        <v>529</v>
      </c>
      <c r="RLH17" s="368" t="s">
        <v>529</v>
      </c>
      <c r="RLI17" s="368" t="s">
        <v>529</v>
      </c>
      <c r="RLJ17" s="368" t="s">
        <v>529</v>
      </c>
      <c r="RLK17" s="368" t="s">
        <v>529</v>
      </c>
      <c r="RLL17" s="368" t="s">
        <v>529</v>
      </c>
      <c r="RLM17" s="368" t="s">
        <v>529</v>
      </c>
      <c r="RLN17" s="368" t="s">
        <v>529</v>
      </c>
      <c r="RLO17" s="368" t="s">
        <v>529</v>
      </c>
      <c r="RLP17" s="368" t="s">
        <v>529</v>
      </c>
      <c r="RLQ17" s="368" t="s">
        <v>529</v>
      </c>
      <c r="RLR17" s="368" t="s">
        <v>529</v>
      </c>
      <c r="RLS17" s="368" t="s">
        <v>529</v>
      </c>
      <c r="RLT17" s="368" t="s">
        <v>529</v>
      </c>
      <c r="RLU17" s="368" t="s">
        <v>529</v>
      </c>
      <c r="RLV17" s="368" t="s">
        <v>529</v>
      </c>
      <c r="RLW17" s="368" t="s">
        <v>529</v>
      </c>
      <c r="RLX17" s="368" t="s">
        <v>529</v>
      </c>
      <c r="RLY17" s="368" t="s">
        <v>529</v>
      </c>
      <c r="RLZ17" s="368" t="s">
        <v>529</v>
      </c>
      <c r="RMA17" s="368" t="s">
        <v>529</v>
      </c>
      <c r="RMB17" s="368" t="s">
        <v>529</v>
      </c>
      <c r="RMC17" s="368" t="s">
        <v>529</v>
      </c>
      <c r="RMD17" s="368" t="s">
        <v>529</v>
      </c>
      <c r="RME17" s="368" t="s">
        <v>529</v>
      </c>
      <c r="RMF17" s="368" t="s">
        <v>529</v>
      </c>
      <c r="RMG17" s="368" t="s">
        <v>529</v>
      </c>
      <c r="RMH17" s="368" t="s">
        <v>529</v>
      </c>
      <c r="RMI17" s="368" t="s">
        <v>529</v>
      </c>
      <c r="RMJ17" s="368" t="s">
        <v>529</v>
      </c>
      <c r="RMK17" s="368" t="s">
        <v>529</v>
      </c>
      <c r="RML17" s="368" t="s">
        <v>529</v>
      </c>
      <c r="RMM17" s="368" t="s">
        <v>529</v>
      </c>
      <c r="RMN17" s="368" t="s">
        <v>529</v>
      </c>
      <c r="RMO17" s="368" t="s">
        <v>529</v>
      </c>
      <c r="RMP17" s="368" t="s">
        <v>529</v>
      </c>
      <c r="RMQ17" s="368" t="s">
        <v>529</v>
      </c>
      <c r="RMR17" s="368" t="s">
        <v>529</v>
      </c>
      <c r="RMS17" s="368" t="s">
        <v>529</v>
      </c>
      <c r="RMT17" s="368" t="s">
        <v>529</v>
      </c>
      <c r="RMU17" s="368" t="s">
        <v>529</v>
      </c>
      <c r="RMV17" s="368" t="s">
        <v>529</v>
      </c>
      <c r="RMW17" s="368" t="s">
        <v>529</v>
      </c>
      <c r="RMX17" s="368" t="s">
        <v>529</v>
      </c>
      <c r="RMY17" s="368" t="s">
        <v>529</v>
      </c>
      <c r="RMZ17" s="368" t="s">
        <v>529</v>
      </c>
      <c r="RNA17" s="368" t="s">
        <v>529</v>
      </c>
      <c r="RNB17" s="368" t="s">
        <v>529</v>
      </c>
      <c r="RNC17" s="368" t="s">
        <v>529</v>
      </c>
      <c r="RND17" s="368" t="s">
        <v>529</v>
      </c>
      <c r="RNE17" s="368" t="s">
        <v>529</v>
      </c>
      <c r="RNF17" s="368" t="s">
        <v>529</v>
      </c>
      <c r="RNG17" s="368" t="s">
        <v>529</v>
      </c>
      <c r="RNH17" s="368" t="s">
        <v>529</v>
      </c>
      <c r="RNI17" s="368" t="s">
        <v>529</v>
      </c>
      <c r="RNJ17" s="368" t="s">
        <v>529</v>
      </c>
      <c r="RNK17" s="368" t="s">
        <v>529</v>
      </c>
      <c r="RNL17" s="368" t="s">
        <v>529</v>
      </c>
      <c r="RNM17" s="368" t="s">
        <v>529</v>
      </c>
      <c r="RNN17" s="368" t="s">
        <v>529</v>
      </c>
      <c r="RNO17" s="368" t="s">
        <v>529</v>
      </c>
      <c r="RNP17" s="368" t="s">
        <v>529</v>
      </c>
      <c r="RNQ17" s="368" t="s">
        <v>529</v>
      </c>
      <c r="RNR17" s="368" t="s">
        <v>529</v>
      </c>
      <c r="RNS17" s="368" t="s">
        <v>529</v>
      </c>
      <c r="RNT17" s="368" t="s">
        <v>529</v>
      </c>
      <c r="RNU17" s="368" t="s">
        <v>529</v>
      </c>
      <c r="RNV17" s="368" t="s">
        <v>529</v>
      </c>
      <c r="RNW17" s="368" t="s">
        <v>529</v>
      </c>
      <c r="RNX17" s="368" t="s">
        <v>529</v>
      </c>
      <c r="RNY17" s="368" t="s">
        <v>529</v>
      </c>
      <c r="RNZ17" s="368" t="s">
        <v>529</v>
      </c>
      <c r="ROA17" s="368" t="s">
        <v>529</v>
      </c>
      <c r="ROB17" s="368" t="s">
        <v>529</v>
      </c>
      <c r="ROC17" s="368" t="s">
        <v>529</v>
      </c>
      <c r="ROD17" s="368" t="s">
        <v>529</v>
      </c>
      <c r="ROE17" s="368" t="s">
        <v>529</v>
      </c>
      <c r="ROF17" s="368" t="s">
        <v>529</v>
      </c>
      <c r="ROG17" s="368" t="s">
        <v>529</v>
      </c>
      <c r="ROH17" s="368" t="s">
        <v>529</v>
      </c>
      <c r="ROI17" s="368" t="s">
        <v>529</v>
      </c>
      <c r="ROJ17" s="368" t="s">
        <v>529</v>
      </c>
      <c r="ROK17" s="368" t="s">
        <v>529</v>
      </c>
      <c r="ROL17" s="368" t="s">
        <v>529</v>
      </c>
      <c r="ROM17" s="368" t="s">
        <v>529</v>
      </c>
      <c r="RON17" s="368" t="s">
        <v>529</v>
      </c>
      <c r="ROO17" s="368" t="s">
        <v>529</v>
      </c>
      <c r="ROP17" s="368" t="s">
        <v>529</v>
      </c>
      <c r="ROQ17" s="368" t="s">
        <v>529</v>
      </c>
      <c r="ROR17" s="368" t="s">
        <v>529</v>
      </c>
      <c r="ROS17" s="368" t="s">
        <v>529</v>
      </c>
      <c r="ROT17" s="368" t="s">
        <v>529</v>
      </c>
      <c r="ROU17" s="368" t="s">
        <v>529</v>
      </c>
      <c r="ROV17" s="368" t="s">
        <v>529</v>
      </c>
      <c r="ROW17" s="368" t="s">
        <v>529</v>
      </c>
      <c r="ROX17" s="368" t="s">
        <v>529</v>
      </c>
      <c r="ROY17" s="368" t="s">
        <v>529</v>
      </c>
      <c r="ROZ17" s="368" t="s">
        <v>529</v>
      </c>
      <c r="RPA17" s="368" t="s">
        <v>529</v>
      </c>
      <c r="RPB17" s="368" t="s">
        <v>529</v>
      </c>
      <c r="RPC17" s="368" t="s">
        <v>529</v>
      </c>
      <c r="RPD17" s="368" t="s">
        <v>529</v>
      </c>
      <c r="RPE17" s="368" t="s">
        <v>529</v>
      </c>
      <c r="RPF17" s="368" t="s">
        <v>529</v>
      </c>
      <c r="RPG17" s="368" t="s">
        <v>529</v>
      </c>
      <c r="RPH17" s="368" t="s">
        <v>529</v>
      </c>
      <c r="RPI17" s="368" t="s">
        <v>529</v>
      </c>
      <c r="RPJ17" s="368" t="s">
        <v>529</v>
      </c>
      <c r="RPK17" s="368" t="s">
        <v>529</v>
      </c>
      <c r="RPL17" s="368" t="s">
        <v>529</v>
      </c>
      <c r="RPM17" s="368" t="s">
        <v>529</v>
      </c>
      <c r="RPN17" s="368" t="s">
        <v>529</v>
      </c>
      <c r="RPO17" s="368" t="s">
        <v>529</v>
      </c>
      <c r="RPP17" s="368" t="s">
        <v>529</v>
      </c>
      <c r="RPQ17" s="368" t="s">
        <v>529</v>
      </c>
      <c r="RPR17" s="368" t="s">
        <v>529</v>
      </c>
      <c r="RPS17" s="368" t="s">
        <v>529</v>
      </c>
      <c r="RPT17" s="368" t="s">
        <v>529</v>
      </c>
      <c r="RPU17" s="368" t="s">
        <v>529</v>
      </c>
      <c r="RPV17" s="368" t="s">
        <v>529</v>
      </c>
      <c r="RPW17" s="368" t="s">
        <v>529</v>
      </c>
      <c r="RPX17" s="368" t="s">
        <v>529</v>
      </c>
      <c r="RPY17" s="368" t="s">
        <v>529</v>
      </c>
      <c r="RPZ17" s="368" t="s">
        <v>529</v>
      </c>
      <c r="RQA17" s="368" t="s">
        <v>529</v>
      </c>
      <c r="RQB17" s="368" t="s">
        <v>529</v>
      </c>
      <c r="RQC17" s="368" t="s">
        <v>529</v>
      </c>
      <c r="RQD17" s="368" t="s">
        <v>529</v>
      </c>
      <c r="RQE17" s="368" t="s">
        <v>529</v>
      </c>
      <c r="RQF17" s="368" t="s">
        <v>529</v>
      </c>
      <c r="RQG17" s="368" t="s">
        <v>529</v>
      </c>
      <c r="RQH17" s="368" t="s">
        <v>529</v>
      </c>
      <c r="RQI17" s="368" t="s">
        <v>529</v>
      </c>
      <c r="RQJ17" s="368" t="s">
        <v>529</v>
      </c>
      <c r="RQK17" s="368" t="s">
        <v>529</v>
      </c>
      <c r="RQL17" s="368" t="s">
        <v>529</v>
      </c>
      <c r="RQM17" s="368" t="s">
        <v>529</v>
      </c>
      <c r="RQN17" s="368" t="s">
        <v>529</v>
      </c>
      <c r="RQO17" s="368" t="s">
        <v>529</v>
      </c>
      <c r="RQP17" s="368" t="s">
        <v>529</v>
      </c>
      <c r="RQQ17" s="368" t="s">
        <v>529</v>
      </c>
      <c r="RQR17" s="368" t="s">
        <v>529</v>
      </c>
      <c r="RQS17" s="368" t="s">
        <v>529</v>
      </c>
      <c r="RQT17" s="368" t="s">
        <v>529</v>
      </c>
      <c r="RQU17" s="368" t="s">
        <v>529</v>
      </c>
      <c r="RQV17" s="368" t="s">
        <v>529</v>
      </c>
      <c r="RQW17" s="368" t="s">
        <v>529</v>
      </c>
      <c r="RQX17" s="368" t="s">
        <v>529</v>
      </c>
      <c r="RQY17" s="368" t="s">
        <v>529</v>
      </c>
      <c r="RQZ17" s="368" t="s">
        <v>529</v>
      </c>
      <c r="RRA17" s="368" t="s">
        <v>529</v>
      </c>
      <c r="RRB17" s="368" t="s">
        <v>529</v>
      </c>
      <c r="RRC17" s="368" t="s">
        <v>529</v>
      </c>
      <c r="RRD17" s="368" t="s">
        <v>529</v>
      </c>
      <c r="RRE17" s="368" t="s">
        <v>529</v>
      </c>
      <c r="RRF17" s="368" t="s">
        <v>529</v>
      </c>
      <c r="RRG17" s="368" t="s">
        <v>529</v>
      </c>
      <c r="RRH17" s="368" t="s">
        <v>529</v>
      </c>
      <c r="RRI17" s="368" t="s">
        <v>529</v>
      </c>
      <c r="RRJ17" s="368" t="s">
        <v>529</v>
      </c>
      <c r="RRK17" s="368" t="s">
        <v>529</v>
      </c>
      <c r="RRL17" s="368" t="s">
        <v>529</v>
      </c>
      <c r="RRM17" s="368" t="s">
        <v>529</v>
      </c>
      <c r="RRN17" s="368" t="s">
        <v>529</v>
      </c>
      <c r="RRO17" s="368" t="s">
        <v>529</v>
      </c>
      <c r="RRP17" s="368" t="s">
        <v>529</v>
      </c>
      <c r="RRQ17" s="368" t="s">
        <v>529</v>
      </c>
      <c r="RRR17" s="368" t="s">
        <v>529</v>
      </c>
      <c r="RRS17" s="368" t="s">
        <v>529</v>
      </c>
      <c r="RRT17" s="368" t="s">
        <v>529</v>
      </c>
      <c r="RRU17" s="368" t="s">
        <v>529</v>
      </c>
      <c r="RRV17" s="368" t="s">
        <v>529</v>
      </c>
      <c r="RRW17" s="368" t="s">
        <v>529</v>
      </c>
      <c r="RRX17" s="368" t="s">
        <v>529</v>
      </c>
      <c r="RRY17" s="368" t="s">
        <v>529</v>
      </c>
      <c r="RRZ17" s="368" t="s">
        <v>529</v>
      </c>
      <c r="RSA17" s="368" t="s">
        <v>529</v>
      </c>
      <c r="RSB17" s="368" t="s">
        <v>529</v>
      </c>
      <c r="RSC17" s="368" t="s">
        <v>529</v>
      </c>
      <c r="RSD17" s="368" t="s">
        <v>529</v>
      </c>
      <c r="RSE17" s="368" t="s">
        <v>529</v>
      </c>
      <c r="RSF17" s="368" t="s">
        <v>529</v>
      </c>
      <c r="RSG17" s="368" t="s">
        <v>529</v>
      </c>
      <c r="RSH17" s="368" t="s">
        <v>529</v>
      </c>
      <c r="RSI17" s="368" t="s">
        <v>529</v>
      </c>
      <c r="RSJ17" s="368" t="s">
        <v>529</v>
      </c>
      <c r="RSK17" s="368" t="s">
        <v>529</v>
      </c>
      <c r="RSL17" s="368" t="s">
        <v>529</v>
      </c>
      <c r="RSM17" s="368" t="s">
        <v>529</v>
      </c>
      <c r="RSN17" s="368" t="s">
        <v>529</v>
      </c>
      <c r="RSO17" s="368" t="s">
        <v>529</v>
      </c>
      <c r="RSP17" s="368" t="s">
        <v>529</v>
      </c>
      <c r="RSQ17" s="368" t="s">
        <v>529</v>
      </c>
      <c r="RSR17" s="368" t="s">
        <v>529</v>
      </c>
      <c r="RSS17" s="368" t="s">
        <v>529</v>
      </c>
      <c r="RST17" s="368" t="s">
        <v>529</v>
      </c>
      <c r="RSU17" s="368" t="s">
        <v>529</v>
      </c>
      <c r="RSV17" s="368" t="s">
        <v>529</v>
      </c>
      <c r="RSW17" s="368" t="s">
        <v>529</v>
      </c>
      <c r="RSX17" s="368" t="s">
        <v>529</v>
      </c>
      <c r="RSY17" s="368" t="s">
        <v>529</v>
      </c>
      <c r="RSZ17" s="368" t="s">
        <v>529</v>
      </c>
      <c r="RTA17" s="368" t="s">
        <v>529</v>
      </c>
      <c r="RTB17" s="368" t="s">
        <v>529</v>
      </c>
      <c r="RTC17" s="368" t="s">
        <v>529</v>
      </c>
      <c r="RTD17" s="368" t="s">
        <v>529</v>
      </c>
      <c r="RTE17" s="368" t="s">
        <v>529</v>
      </c>
      <c r="RTF17" s="368" t="s">
        <v>529</v>
      </c>
      <c r="RTG17" s="368" t="s">
        <v>529</v>
      </c>
      <c r="RTH17" s="368" t="s">
        <v>529</v>
      </c>
      <c r="RTI17" s="368" t="s">
        <v>529</v>
      </c>
      <c r="RTJ17" s="368" t="s">
        <v>529</v>
      </c>
      <c r="RTK17" s="368" t="s">
        <v>529</v>
      </c>
      <c r="RTL17" s="368" t="s">
        <v>529</v>
      </c>
      <c r="RTM17" s="368" t="s">
        <v>529</v>
      </c>
      <c r="RTN17" s="368" t="s">
        <v>529</v>
      </c>
      <c r="RTO17" s="368" t="s">
        <v>529</v>
      </c>
      <c r="RTP17" s="368" t="s">
        <v>529</v>
      </c>
      <c r="RTQ17" s="368" t="s">
        <v>529</v>
      </c>
      <c r="RTR17" s="368" t="s">
        <v>529</v>
      </c>
      <c r="RTS17" s="368" t="s">
        <v>529</v>
      </c>
      <c r="RTT17" s="368" t="s">
        <v>529</v>
      </c>
      <c r="RTU17" s="368" t="s">
        <v>529</v>
      </c>
      <c r="RTV17" s="368" t="s">
        <v>529</v>
      </c>
      <c r="RTW17" s="368" t="s">
        <v>529</v>
      </c>
      <c r="RTX17" s="368" t="s">
        <v>529</v>
      </c>
      <c r="RTY17" s="368" t="s">
        <v>529</v>
      </c>
      <c r="RTZ17" s="368" t="s">
        <v>529</v>
      </c>
      <c r="RUA17" s="368" t="s">
        <v>529</v>
      </c>
      <c r="RUB17" s="368" t="s">
        <v>529</v>
      </c>
      <c r="RUC17" s="368" t="s">
        <v>529</v>
      </c>
      <c r="RUD17" s="368" t="s">
        <v>529</v>
      </c>
      <c r="RUE17" s="368" t="s">
        <v>529</v>
      </c>
      <c r="RUF17" s="368" t="s">
        <v>529</v>
      </c>
      <c r="RUG17" s="368" t="s">
        <v>529</v>
      </c>
      <c r="RUH17" s="368" t="s">
        <v>529</v>
      </c>
      <c r="RUI17" s="368" t="s">
        <v>529</v>
      </c>
      <c r="RUJ17" s="368" t="s">
        <v>529</v>
      </c>
      <c r="RUK17" s="368" t="s">
        <v>529</v>
      </c>
      <c r="RUL17" s="368" t="s">
        <v>529</v>
      </c>
      <c r="RUM17" s="368" t="s">
        <v>529</v>
      </c>
      <c r="RUN17" s="368" t="s">
        <v>529</v>
      </c>
      <c r="RUO17" s="368" t="s">
        <v>529</v>
      </c>
      <c r="RUP17" s="368" t="s">
        <v>529</v>
      </c>
      <c r="RUQ17" s="368" t="s">
        <v>529</v>
      </c>
      <c r="RUR17" s="368" t="s">
        <v>529</v>
      </c>
      <c r="RUS17" s="368" t="s">
        <v>529</v>
      </c>
      <c r="RUT17" s="368" t="s">
        <v>529</v>
      </c>
      <c r="RUU17" s="368" t="s">
        <v>529</v>
      </c>
      <c r="RUV17" s="368" t="s">
        <v>529</v>
      </c>
      <c r="RUW17" s="368" t="s">
        <v>529</v>
      </c>
      <c r="RUX17" s="368" t="s">
        <v>529</v>
      </c>
      <c r="RUY17" s="368" t="s">
        <v>529</v>
      </c>
      <c r="RUZ17" s="368" t="s">
        <v>529</v>
      </c>
      <c r="RVA17" s="368" t="s">
        <v>529</v>
      </c>
      <c r="RVB17" s="368" t="s">
        <v>529</v>
      </c>
      <c r="RVC17" s="368" t="s">
        <v>529</v>
      </c>
      <c r="RVD17" s="368" t="s">
        <v>529</v>
      </c>
      <c r="RVE17" s="368" t="s">
        <v>529</v>
      </c>
      <c r="RVF17" s="368" t="s">
        <v>529</v>
      </c>
      <c r="RVG17" s="368" t="s">
        <v>529</v>
      </c>
      <c r="RVH17" s="368" t="s">
        <v>529</v>
      </c>
      <c r="RVI17" s="368" t="s">
        <v>529</v>
      </c>
      <c r="RVJ17" s="368" t="s">
        <v>529</v>
      </c>
      <c r="RVK17" s="368" t="s">
        <v>529</v>
      </c>
      <c r="RVL17" s="368" t="s">
        <v>529</v>
      </c>
      <c r="RVM17" s="368" t="s">
        <v>529</v>
      </c>
      <c r="RVN17" s="368" t="s">
        <v>529</v>
      </c>
      <c r="RVO17" s="368" t="s">
        <v>529</v>
      </c>
      <c r="RVP17" s="368" t="s">
        <v>529</v>
      </c>
      <c r="RVQ17" s="368" t="s">
        <v>529</v>
      </c>
      <c r="RVR17" s="368" t="s">
        <v>529</v>
      </c>
      <c r="RVS17" s="368" t="s">
        <v>529</v>
      </c>
      <c r="RVT17" s="368" t="s">
        <v>529</v>
      </c>
      <c r="RVU17" s="368" t="s">
        <v>529</v>
      </c>
      <c r="RVV17" s="368" t="s">
        <v>529</v>
      </c>
      <c r="RVW17" s="368" t="s">
        <v>529</v>
      </c>
      <c r="RVX17" s="368" t="s">
        <v>529</v>
      </c>
      <c r="RVY17" s="368" t="s">
        <v>529</v>
      </c>
      <c r="RVZ17" s="368" t="s">
        <v>529</v>
      </c>
      <c r="RWA17" s="368" t="s">
        <v>529</v>
      </c>
      <c r="RWB17" s="368" t="s">
        <v>529</v>
      </c>
      <c r="RWC17" s="368" t="s">
        <v>529</v>
      </c>
      <c r="RWD17" s="368" t="s">
        <v>529</v>
      </c>
      <c r="RWE17" s="368" t="s">
        <v>529</v>
      </c>
      <c r="RWF17" s="368" t="s">
        <v>529</v>
      </c>
      <c r="RWG17" s="368" t="s">
        <v>529</v>
      </c>
      <c r="RWH17" s="368" t="s">
        <v>529</v>
      </c>
      <c r="RWI17" s="368" t="s">
        <v>529</v>
      </c>
      <c r="RWJ17" s="368" t="s">
        <v>529</v>
      </c>
      <c r="RWK17" s="368" t="s">
        <v>529</v>
      </c>
      <c r="RWL17" s="368" t="s">
        <v>529</v>
      </c>
      <c r="RWM17" s="368" t="s">
        <v>529</v>
      </c>
      <c r="RWN17" s="368" t="s">
        <v>529</v>
      </c>
      <c r="RWO17" s="368" t="s">
        <v>529</v>
      </c>
      <c r="RWP17" s="368" t="s">
        <v>529</v>
      </c>
      <c r="RWQ17" s="368" t="s">
        <v>529</v>
      </c>
      <c r="RWR17" s="368" t="s">
        <v>529</v>
      </c>
      <c r="RWS17" s="368" t="s">
        <v>529</v>
      </c>
      <c r="RWT17" s="368" t="s">
        <v>529</v>
      </c>
      <c r="RWU17" s="368" t="s">
        <v>529</v>
      </c>
      <c r="RWV17" s="368" t="s">
        <v>529</v>
      </c>
      <c r="RWW17" s="368" t="s">
        <v>529</v>
      </c>
      <c r="RWX17" s="368" t="s">
        <v>529</v>
      </c>
      <c r="RWY17" s="368" t="s">
        <v>529</v>
      </c>
      <c r="RWZ17" s="368" t="s">
        <v>529</v>
      </c>
      <c r="RXA17" s="368" t="s">
        <v>529</v>
      </c>
      <c r="RXB17" s="368" t="s">
        <v>529</v>
      </c>
      <c r="RXC17" s="368" t="s">
        <v>529</v>
      </c>
      <c r="RXD17" s="368" t="s">
        <v>529</v>
      </c>
      <c r="RXE17" s="368" t="s">
        <v>529</v>
      </c>
      <c r="RXF17" s="368" t="s">
        <v>529</v>
      </c>
      <c r="RXG17" s="368" t="s">
        <v>529</v>
      </c>
      <c r="RXH17" s="368" t="s">
        <v>529</v>
      </c>
      <c r="RXI17" s="368" t="s">
        <v>529</v>
      </c>
      <c r="RXJ17" s="368" t="s">
        <v>529</v>
      </c>
      <c r="RXK17" s="368" t="s">
        <v>529</v>
      </c>
      <c r="RXL17" s="368" t="s">
        <v>529</v>
      </c>
      <c r="RXM17" s="368" t="s">
        <v>529</v>
      </c>
      <c r="RXN17" s="368" t="s">
        <v>529</v>
      </c>
      <c r="RXO17" s="368" t="s">
        <v>529</v>
      </c>
      <c r="RXP17" s="368" t="s">
        <v>529</v>
      </c>
      <c r="RXQ17" s="368" t="s">
        <v>529</v>
      </c>
      <c r="RXR17" s="368" t="s">
        <v>529</v>
      </c>
      <c r="RXS17" s="368" t="s">
        <v>529</v>
      </c>
      <c r="RXT17" s="368" t="s">
        <v>529</v>
      </c>
      <c r="RXU17" s="368" t="s">
        <v>529</v>
      </c>
      <c r="RXV17" s="368" t="s">
        <v>529</v>
      </c>
      <c r="RXW17" s="368" t="s">
        <v>529</v>
      </c>
      <c r="RXX17" s="368" t="s">
        <v>529</v>
      </c>
      <c r="RXY17" s="368" t="s">
        <v>529</v>
      </c>
      <c r="RXZ17" s="368" t="s">
        <v>529</v>
      </c>
      <c r="RYA17" s="368" t="s">
        <v>529</v>
      </c>
      <c r="RYB17" s="368" t="s">
        <v>529</v>
      </c>
      <c r="RYC17" s="368" t="s">
        <v>529</v>
      </c>
      <c r="RYD17" s="368" t="s">
        <v>529</v>
      </c>
      <c r="RYE17" s="368" t="s">
        <v>529</v>
      </c>
      <c r="RYF17" s="368" t="s">
        <v>529</v>
      </c>
      <c r="RYG17" s="368" t="s">
        <v>529</v>
      </c>
      <c r="RYH17" s="368" t="s">
        <v>529</v>
      </c>
      <c r="RYI17" s="368" t="s">
        <v>529</v>
      </c>
      <c r="RYJ17" s="368" t="s">
        <v>529</v>
      </c>
      <c r="RYK17" s="368" t="s">
        <v>529</v>
      </c>
      <c r="RYL17" s="368" t="s">
        <v>529</v>
      </c>
      <c r="RYM17" s="368" t="s">
        <v>529</v>
      </c>
      <c r="RYN17" s="368" t="s">
        <v>529</v>
      </c>
      <c r="RYO17" s="368" t="s">
        <v>529</v>
      </c>
      <c r="RYP17" s="368" t="s">
        <v>529</v>
      </c>
      <c r="RYQ17" s="368" t="s">
        <v>529</v>
      </c>
      <c r="RYR17" s="368" t="s">
        <v>529</v>
      </c>
      <c r="RYS17" s="368" t="s">
        <v>529</v>
      </c>
      <c r="RYT17" s="368" t="s">
        <v>529</v>
      </c>
      <c r="RYU17" s="368" t="s">
        <v>529</v>
      </c>
      <c r="RYV17" s="368" t="s">
        <v>529</v>
      </c>
      <c r="RYW17" s="368" t="s">
        <v>529</v>
      </c>
      <c r="RYX17" s="368" t="s">
        <v>529</v>
      </c>
      <c r="RYY17" s="368" t="s">
        <v>529</v>
      </c>
      <c r="RYZ17" s="368" t="s">
        <v>529</v>
      </c>
      <c r="RZA17" s="368" t="s">
        <v>529</v>
      </c>
      <c r="RZB17" s="368" t="s">
        <v>529</v>
      </c>
      <c r="RZC17" s="368" t="s">
        <v>529</v>
      </c>
      <c r="RZD17" s="368" t="s">
        <v>529</v>
      </c>
      <c r="RZE17" s="368" t="s">
        <v>529</v>
      </c>
      <c r="RZF17" s="368" t="s">
        <v>529</v>
      </c>
      <c r="RZG17" s="368" t="s">
        <v>529</v>
      </c>
      <c r="RZH17" s="368" t="s">
        <v>529</v>
      </c>
      <c r="RZI17" s="368" t="s">
        <v>529</v>
      </c>
      <c r="RZJ17" s="368" t="s">
        <v>529</v>
      </c>
      <c r="RZK17" s="368" t="s">
        <v>529</v>
      </c>
      <c r="RZL17" s="368" t="s">
        <v>529</v>
      </c>
      <c r="RZM17" s="368" t="s">
        <v>529</v>
      </c>
      <c r="RZN17" s="368" t="s">
        <v>529</v>
      </c>
      <c r="RZO17" s="368" t="s">
        <v>529</v>
      </c>
      <c r="RZP17" s="368" t="s">
        <v>529</v>
      </c>
      <c r="RZQ17" s="368" t="s">
        <v>529</v>
      </c>
      <c r="RZR17" s="368" t="s">
        <v>529</v>
      </c>
      <c r="RZS17" s="368" t="s">
        <v>529</v>
      </c>
      <c r="RZT17" s="368" t="s">
        <v>529</v>
      </c>
      <c r="RZU17" s="368" t="s">
        <v>529</v>
      </c>
      <c r="RZV17" s="368" t="s">
        <v>529</v>
      </c>
      <c r="RZW17" s="368" t="s">
        <v>529</v>
      </c>
      <c r="RZX17" s="368" t="s">
        <v>529</v>
      </c>
      <c r="RZY17" s="368" t="s">
        <v>529</v>
      </c>
      <c r="RZZ17" s="368" t="s">
        <v>529</v>
      </c>
      <c r="SAA17" s="368" t="s">
        <v>529</v>
      </c>
      <c r="SAB17" s="368" t="s">
        <v>529</v>
      </c>
      <c r="SAC17" s="368" t="s">
        <v>529</v>
      </c>
      <c r="SAD17" s="368" t="s">
        <v>529</v>
      </c>
      <c r="SAE17" s="368" t="s">
        <v>529</v>
      </c>
      <c r="SAF17" s="368" t="s">
        <v>529</v>
      </c>
      <c r="SAG17" s="368" t="s">
        <v>529</v>
      </c>
      <c r="SAH17" s="368" t="s">
        <v>529</v>
      </c>
      <c r="SAI17" s="368" t="s">
        <v>529</v>
      </c>
      <c r="SAJ17" s="368" t="s">
        <v>529</v>
      </c>
      <c r="SAK17" s="368" t="s">
        <v>529</v>
      </c>
      <c r="SAL17" s="368" t="s">
        <v>529</v>
      </c>
      <c r="SAM17" s="368" t="s">
        <v>529</v>
      </c>
      <c r="SAN17" s="368" t="s">
        <v>529</v>
      </c>
      <c r="SAO17" s="368" t="s">
        <v>529</v>
      </c>
      <c r="SAP17" s="368" t="s">
        <v>529</v>
      </c>
      <c r="SAQ17" s="368" t="s">
        <v>529</v>
      </c>
      <c r="SAR17" s="368" t="s">
        <v>529</v>
      </c>
      <c r="SAS17" s="368" t="s">
        <v>529</v>
      </c>
      <c r="SAT17" s="368" t="s">
        <v>529</v>
      </c>
      <c r="SAU17" s="368" t="s">
        <v>529</v>
      </c>
      <c r="SAV17" s="368" t="s">
        <v>529</v>
      </c>
      <c r="SAW17" s="368" t="s">
        <v>529</v>
      </c>
      <c r="SAX17" s="368" t="s">
        <v>529</v>
      </c>
      <c r="SAY17" s="368" t="s">
        <v>529</v>
      </c>
      <c r="SAZ17" s="368" t="s">
        <v>529</v>
      </c>
      <c r="SBA17" s="368" t="s">
        <v>529</v>
      </c>
      <c r="SBB17" s="368" t="s">
        <v>529</v>
      </c>
      <c r="SBC17" s="368" t="s">
        <v>529</v>
      </c>
      <c r="SBD17" s="368" t="s">
        <v>529</v>
      </c>
      <c r="SBE17" s="368" t="s">
        <v>529</v>
      </c>
      <c r="SBF17" s="368" t="s">
        <v>529</v>
      </c>
      <c r="SBG17" s="368" t="s">
        <v>529</v>
      </c>
      <c r="SBH17" s="368" t="s">
        <v>529</v>
      </c>
      <c r="SBI17" s="368" t="s">
        <v>529</v>
      </c>
      <c r="SBJ17" s="368" t="s">
        <v>529</v>
      </c>
      <c r="SBK17" s="368" t="s">
        <v>529</v>
      </c>
      <c r="SBL17" s="368" t="s">
        <v>529</v>
      </c>
      <c r="SBM17" s="368" t="s">
        <v>529</v>
      </c>
      <c r="SBN17" s="368" t="s">
        <v>529</v>
      </c>
      <c r="SBO17" s="368" t="s">
        <v>529</v>
      </c>
      <c r="SBP17" s="368" t="s">
        <v>529</v>
      </c>
      <c r="SBQ17" s="368" t="s">
        <v>529</v>
      </c>
      <c r="SBR17" s="368" t="s">
        <v>529</v>
      </c>
      <c r="SBS17" s="368" t="s">
        <v>529</v>
      </c>
      <c r="SBT17" s="368" t="s">
        <v>529</v>
      </c>
      <c r="SBU17" s="368" t="s">
        <v>529</v>
      </c>
      <c r="SBV17" s="368" t="s">
        <v>529</v>
      </c>
      <c r="SBW17" s="368" t="s">
        <v>529</v>
      </c>
      <c r="SBX17" s="368" t="s">
        <v>529</v>
      </c>
      <c r="SBY17" s="368" t="s">
        <v>529</v>
      </c>
      <c r="SBZ17" s="368" t="s">
        <v>529</v>
      </c>
      <c r="SCA17" s="368" t="s">
        <v>529</v>
      </c>
      <c r="SCB17" s="368" t="s">
        <v>529</v>
      </c>
      <c r="SCC17" s="368" t="s">
        <v>529</v>
      </c>
      <c r="SCD17" s="368" t="s">
        <v>529</v>
      </c>
      <c r="SCE17" s="368" t="s">
        <v>529</v>
      </c>
      <c r="SCF17" s="368" t="s">
        <v>529</v>
      </c>
      <c r="SCG17" s="368" t="s">
        <v>529</v>
      </c>
      <c r="SCH17" s="368" t="s">
        <v>529</v>
      </c>
      <c r="SCI17" s="368" t="s">
        <v>529</v>
      </c>
      <c r="SCJ17" s="368" t="s">
        <v>529</v>
      </c>
      <c r="SCK17" s="368" t="s">
        <v>529</v>
      </c>
      <c r="SCL17" s="368" t="s">
        <v>529</v>
      </c>
      <c r="SCM17" s="368" t="s">
        <v>529</v>
      </c>
      <c r="SCN17" s="368" t="s">
        <v>529</v>
      </c>
      <c r="SCO17" s="368" t="s">
        <v>529</v>
      </c>
      <c r="SCP17" s="368" t="s">
        <v>529</v>
      </c>
      <c r="SCQ17" s="368" t="s">
        <v>529</v>
      </c>
      <c r="SCR17" s="368" t="s">
        <v>529</v>
      </c>
      <c r="SCS17" s="368" t="s">
        <v>529</v>
      </c>
      <c r="SCT17" s="368" t="s">
        <v>529</v>
      </c>
      <c r="SCU17" s="368" t="s">
        <v>529</v>
      </c>
      <c r="SCV17" s="368" t="s">
        <v>529</v>
      </c>
      <c r="SCW17" s="368" t="s">
        <v>529</v>
      </c>
      <c r="SCX17" s="368" t="s">
        <v>529</v>
      </c>
      <c r="SCY17" s="368" t="s">
        <v>529</v>
      </c>
      <c r="SCZ17" s="368" t="s">
        <v>529</v>
      </c>
      <c r="SDA17" s="368" t="s">
        <v>529</v>
      </c>
      <c r="SDB17" s="368" t="s">
        <v>529</v>
      </c>
      <c r="SDC17" s="368" t="s">
        <v>529</v>
      </c>
      <c r="SDD17" s="368" t="s">
        <v>529</v>
      </c>
      <c r="SDE17" s="368" t="s">
        <v>529</v>
      </c>
      <c r="SDF17" s="368" t="s">
        <v>529</v>
      </c>
      <c r="SDG17" s="368" t="s">
        <v>529</v>
      </c>
      <c r="SDH17" s="368" t="s">
        <v>529</v>
      </c>
      <c r="SDI17" s="368" t="s">
        <v>529</v>
      </c>
      <c r="SDJ17" s="368" t="s">
        <v>529</v>
      </c>
      <c r="SDK17" s="368" t="s">
        <v>529</v>
      </c>
      <c r="SDL17" s="368" t="s">
        <v>529</v>
      </c>
      <c r="SDM17" s="368" t="s">
        <v>529</v>
      </c>
      <c r="SDN17" s="368" t="s">
        <v>529</v>
      </c>
      <c r="SDO17" s="368" t="s">
        <v>529</v>
      </c>
      <c r="SDP17" s="368" t="s">
        <v>529</v>
      </c>
      <c r="SDQ17" s="368" t="s">
        <v>529</v>
      </c>
      <c r="SDR17" s="368" t="s">
        <v>529</v>
      </c>
      <c r="SDS17" s="368" t="s">
        <v>529</v>
      </c>
      <c r="SDT17" s="368" t="s">
        <v>529</v>
      </c>
      <c r="SDU17" s="368" t="s">
        <v>529</v>
      </c>
      <c r="SDV17" s="368" t="s">
        <v>529</v>
      </c>
      <c r="SDW17" s="368" t="s">
        <v>529</v>
      </c>
      <c r="SDX17" s="368" t="s">
        <v>529</v>
      </c>
      <c r="SDY17" s="368" t="s">
        <v>529</v>
      </c>
      <c r="SDZ17" s="368" t="s">
        <v>529</v>
      </c>
      <c r="SEA17" s="368" t="s">
        <v>529</v>
      </c>
      <c r="SEB17" s="368" t="s">
        <v>529</v>
      </c>
      <c r="SEC17" s="368" t="s">
        <v>529</v>
      </c>
      <c r="SED17" s="368" t="s">
        <v>529</v>
      </c>
      <c r="SEE17" s="368" t="s">
        <v>529</v>
      </c>
      <c r="SEF17" s="368" t="s">
        <v>529</v>
      </c>
      <c r="SEG17" s="368" t="s">
        <v>529</v>
      </c>
      <c r="SEH17" s="368" t="s">
        <v>529</v>
      </c>
      <c r="SEI17" s="368" t="s">
        <v>529</v>
      </c>
      <c r="SEJ17" s="368" t="s">
        <v>529</v>
      </c>
      <c r="SEK17" s="368" t="s">
        <v>529</v>
      </c>
      <c r="SEL17" s="368" t="s">
        <v>529</v>
      </c>
      <c r="SEM17" s="368" t="s">
        <v>529</v>
      </c>
      <c r="SEN17" s="368" t="s">
        <v>529</v>
      </c>
      <c r="SEO17" s="368" t="s">
        <v>529</v>
      </c>
      <c r="SEP17" s="368" t="s">
        <v>529</v>
      </c>
      <c r="SEQ17" s="368" t="s">
        <v>529</v>
      </c>
      <c r="SER17" s="368" t="s">
        <v>529</v>
      </c>
      <c r="SES17" s="368" t="s">
        <v>529</v>
      </c>
      <c r="SET17" s="368" t="s">
        <v>529</v>
      </c>
      <c r="SEU17" s="368" t="s">
        <v>529</v>
      </c>
      <c r="SEV17" s="368" t="s">
        <v>529</v>
      </c>
      <c r="SEW17" s="368" t="s">
        <v>529</v>
      </c>
      <c r="SEX17" s="368" t="s">
        <v>529</v>
      </c>
      <c r="SEY17" s="368" t="s">
        <v>529</v>
      </c>
      <c r="SEZ17" s="368" t="s">
        <v>529</v>
      </c>
      <c r="SFA17" s="368" t="s">
        <v>529</v>
      </c>
      <c r="SFB17" s="368" t="s">
        <v>529</v>
      </c>
      <c r="SFC17" s="368" t="s">
        <v>529</v>
      </c>
      <c r="SFD17" s="368" t="s">
        <v>529</v>
      </c>
      <c r="SFE17" s="368" t="s">
        <v>529</v>
      </c>
      <c r="SFF17" s="368" t="s">
        <v>529</v>
      </c>
      <c r="SFG17" s="368" t="s">
        <v>529</v>
      </c>
      <c r="SFH17" s="368" t="s">
        <v>529</v>
      </c>
      <c r="SFI17" s="368" t="s">
        <v>529</v>
      </c>
      <c r="SFJ17" s="368" t="s">
        <v>529</v>
      </c>
      <c r="SFK17" s="368" t="s">
        <v>529</v>
      </c>
      <c r="SFL17" s="368" t="s">
        <v>529</v>
      </c>
      <c r="SFM17" s="368" t="s">
        <v>529</v>
      </c>
      <c r="SFN17" s="368" t="s">
        <v>529</v>
      </c>
      <c r="SFO17" s="368" t="s">
        <v>529</v>
      </c>
      <c r="SFP17" s="368" t="s">
        <v>529</v>
      </c>
      <c r="SFQ17" s="368" t="s">
        <v>529</v>
      </c>
      <c r="SFR17" s="368" t="s">
        <v>529</v>
      </c>
      <c r="SFS17" s="368" t="s">
        <v>529</v>
      </c>
      <c r="SFT17" s="368" t="s">
        <v>529</v>
      </c>
      <c r="SFU17" s="368" t="s">
        <v>529</v>
      </c>
      <c r="SFV17" s="368" t="s">
        <v>529</v>
      </c>
      <c r="SFW17" s="368" t="s">
        <v>529</v>
      </c>
      <c r="SFX17" s="368" t="s">
        <v>529</v>
      </c>
      <c r="SFY17" s="368" t="s">
        <v>529</v>
      </c>
      <c r="SFZ17" s="368" t="s">
        <v>529</v>
      </c>
      <c r="SGA17" s="368" t="s">
        <v>529</v>
      </c>
      <c r="SGB17" s="368" t="s">
        <v>529</v>
      </c>
      <c r="SGC17" s="368" t="s">
        <v>529</v>
      </c>
      <c r="SGD17" s="368" t="s">
        <v>529</v>
      </c>
      <c r="SGE17" s="368" t="s">
        <v>529</v>
      </c>
      <c r="SGF17" s="368" t="s">
        <v>529</v>
      </c>
      <c r="SGG17" s="368" t="s">
        <v>529</v>
      </c>
      <c r="SGH17" s="368" t="s">
        <v>529</v>
      </c>
      <c r="SGI17" s="368" t="s">
        <v>529</v>
      </c>
      <c r="SGJ17" s="368" t="s">
        <v>529</v>
      </c>
      <c r="SGK17" s="368" t="s">
        <v>529</v>
      </c>
      <c r="SGL17" s="368" t="s">
        <v>529</v>
      </c>
      <c r="SGM17" s="368" t="s">
        <v>529</v>
      </c>
      <c r="SGN17" s="368" t="s">
        <v>529</v>
      </c>
      <c r="SGO17" s="368" t="s">
        <v>529</v>
      </c>
      <c r="SGP17" s="368" t="s">
        <v>529</v>
      </c>
      <c r="SGQ17" s="368" t="s">
        <v>529</v>
      </c>
      <c r="SGR17" s="368" t="s">
        <v>529</v>
      </c>
      <c r="SGS17" s="368" t="s">
        <v>529</v>
      </c>
      <c r="SGT17" s="368" t="s">
        <v>529</v>
      </c>
      <c r="SGU17" s="368" t="s">
        <v>529</v>
      </c>
      <c r="SGV17" s="368" t="s">
        <v>529</v>
      </c>
      <c r="SGW17" s="368" t="s">
        <v>529</v>
      </c>
      <c r="SGX17" s="368" t="s">
        <v>529</v>
      </c>
      <c r="SGY17" s="368" t="s">
        <v>529</v>
      </c>
      <c r="SGZ17" s="368" t="s">
        <v>529</v>
      </c>
      <c r="SHA17" s="368" t="s">
        <v>529</v>
      </c>
      <c r="SHB17" s="368" t="s">
        <v>529</v>
      </c>
      <c r="SHC17" s="368" t="s">
        <v>529</v>
      </c>
      <c r="SHD17" s="368" t="s">
        <v>529</v>
      </c>
      <c r="SHE17" s="368" t="s">
        <v>529</v>
      </c>
      <c r="SHF17" s="368" t="s">
        <v>529</v>
      </c>
      <c r="SHG17" s="368" t="s">
        <v>529</v>
      </c>
      <c r="SHH17" s="368" t="s">
        <v>529</v>
      </c>
      <c r="SHI17" s="368" t="s">
        <v>529</v>
      </c>
      <c r="SHJ17" s="368" t="s">
        <v>529</v>
      </c>
      <c r="SHK17" s="368" t="s">
        <v>529</v>
      </c>
      <c r="SHL17" s="368" t="s">
        <v>529</v>
      </c>
      <c r="SHM17" s="368" t="s">
        <v>529</v>
      </c>
      <c r="SHN17" s="368" t="s">
        <v>529</v>
      </c>
      <c r="SHO17" s="368" t="s">
        <v>529</v>
      </c>
      <c r="SHP17" s="368" t="s">
        <v>529</v>
      </c>
      <c r="SHQ17" s="368" t="s">
        <v>529</v>
      </c>
      <c r="SHR17" s="368" t="s">
        <v>529</v>
      </c>
      <c r="SHS17" s="368" t="s">
        <v>529</v>
      </c>
      <c r="SHT17" s="368" t="s">
        <v>529</v>
      </c>
      <c r="SHU17" s="368" t="s">
        <v>529</v>
      </c>
      <c r="SHV17" s="368" t="s">
        <v>529</v>
      </c>
      <c r="SHW17" s="368" t="s">
        <v>529</v>
      </c>
      <c r="SHX17" s="368" t="s">
        <v>529</v>
      </c>
      <c r="SHY17" s="368" t="s">
        <v>529</v>
      </c>
      <c r="SHZ17" s="368" t="s">
        <v>529</v>
      </c>
      <c r="SIA17" s="368" t="s">
        <v>529</v>
      </c>
      <c r="SIB17" s="368" t="s">
        <v>529</v>
      </c>
      <c r="SIC17" s="368" t="s">
        <v>529</v>
      </c>
      <c r="SID17" s="368" t="s">
        <v>529</v>
      </c>
      <c r="SIE17" s="368" t="s">
        <v>529</v>
      </c>
      <c r="SIF17" s="368" t="s">
        <v>529</v>
      </c>
      <c r="SIG17" s="368" t="s">
        <v>529</v>
      </c>
      <c r="SIH17" s="368" t="s">
        <v>529</v>
      </c>
      <c r="SII17" s="368" t="s">
        <v>529</v>
      </c>
      <c r="SIJ17" s="368" t="s">
        <v>529</v>
      </c>
      <c r="SIK17" s="368" t="s">
        <v>529</v>
      </c>
      <c r="SIL17" s="368" t="s">
        <v>529</v>
      </c>
      <c r="SIM17" s="368" t="s">
        <v>529</v>
      </c>
      <c r="SIN17" s="368" t="s">
        <v>529</v>
      </c>
      <c r="SIO17" s="368" t="s">
        <v>529</v>
      </c>
      <c r="SIP17" s="368" t="s">
        <v>529</v>
      </c>
      <c r="SIQ17" s="368" t="s">
        <v>529</v>
      </c>
      <c r="SIR17" s="368" t="s">
        <v>529</v>
      </c>
      <c r="SIS17" s="368" t="s">
        <v>529</v>
      </c>
      <c r="SIT17" s="368" t="s">
        <v>529</v>
      </c>
      <c r="SIU17" s="368" t="s">
        <v>529</v>
      </c>
      <c r="SIV17" s="368" t="s">
        <v>529</v>
      </c>
      <c r="SIW17" s="368" t="s">
        <v>529</v>
      </c>
      <c r="SIX17" s="368" t="s">
        <v>529</v>
      </c>
      <c r="SIY17" s="368" t="s">
        <v>529</v>
      </c>
      <c r="SIZ17" s="368" t="s">
        <v>529</v>
      </c>
      <c r="SJA17" s="368" t="s">
        <v>529</v>
      </c>
      <c r="SJB17" s="368" t="s">
        <v>529</v>
      </c>
      <c r="SJC17" s="368" t="s">
        <v>529</v>
      </c>
      <c r="SJD17" s="368" t="s">
        <v>529</v>
      </c>
      <c r="SJE17" s="368" t="s">
        <v>529</v>
      </c>
      <c r="SJF17" s="368" t="s">
        <v>529</v>
      </c>
      <c r="SJG17" s="368" t="s">
        <v>529</v>
      </c>
      <c r="SJH17" s="368" t="s">
        <v>529</v>
      </c>
      <c r="SJI17" s="368" t="s">
        <v>529</v>
      </c>
      <c r="SJJ17" s="368" t="s">
        <v>529</v>
      </c>
      <c r="SJK17" s="368" t="s">
        <v>529</v>
      </c>
      <c r="SJL17" s="368" t="s">
        <v>529</v>
      </c>
      <c r="SJM17" s="368" t="s">
        <v>529</v>
      </c>
      <c r="SJN17" s="368" t="s">
        <v>529</v>
      </c>
      <c r="SJO17" s="368" t="s">
        <v>529</v>
      </c>
      <c r="SJP17" s="368" t="s">
        <v>529</v>
      </c>
      <c r="SJQ17" s="368" t="s">
        <v>529</v>
      </c>
      <c r="SJR17" s="368" t="s">
        <v>529</v>
      </c>
      <c r="SJS17" s="368" t="s">
        <v>529</v>
      </c>
      <c r="SJT17" s="368" t="s">
        <v>529</v>
      </c>
      <c r="SJU17" s="368" t="s">
        <v>529</v>
      </c>
      <c r="SJV17" s="368" t="s">
        <v>529</v>
      </c>
      <c r="SJW17" s="368" t="s">
        <v>529</v>
      </c>
      <c r="SJX17" s="368" t="s">
        <v>529</v>
      </c>
      <c r="SJY17" s="368" t="s">
        <v>529</v>
      </c>
      <c r="SJZ17" s="368" t="s">
        <v>529</v>
      </c>
      <c r="SKA17" s="368" t="s">
        <v>529</v>
      </c>
      <c r="SKB17" s="368" t="s">
        <v>529</v>
      </c>
      <c r="SKC17" s="368" t="s">
        <v>529</v>
      </c>
      <c r="SKD17" s="368" t="s">
        <v>529</v>
      </c>
      <c r="SKE17" s="368" t="s">
        <v>529</v>
      </c>
      <c r="SKF17" s="368" t="s">
        <v>529</v>
      </c>
      <c r="SKG17" s="368" t="s">
        <v>529</v>
      </c>
      <c r="SKH17" s="368" t="s">
        <v>529</v>
      </c>
      <c r="SKI17" s="368" t="s">
        <v>529</v>
      </c>
      <c r="SKJ17" s="368" t="s">
        <v>529</v>
      </c>
      <c r="SKK17" s="368" t="s">
        <v>529</v>
      </c>
      <c r="SKL17" s="368" t="s">
        <v>529</v>
      </c>
      <c r="SKM17" s="368" t="s">
        <v>529</v>
      </c>
      <c r="SKN17" s="368" t="s">
        <v>529</v>
      </c>
      <c r="SKO17" s="368" t="s">
        <v>529</v>
      </c>
      <c r="SKP17" s="368" t="s">
        <v>529</v>
      </c>
      <c r="SKQ17" s="368" t="s">
        <v>529</v>
      </c>
      <c r="SKR17" s="368" t="s">
        <v>529</v>
      </c>
      <c r="SKS17" s="368" t="s">
        <v>529</v>
      </c>
      <c r="SKT17" s="368" t="s">
        <v>529</v>
      </c>
      <c r="SKU17" s="368" t="s">
        <v>529</v>
      </c>
      <c r="SKV17" s="368" t="s">
        <v>529</v>
      </c>
      <c r="SKW17" s="368" t="s">
        <v>529</v>
      </c>
      <c r="SKX17" s="368" t="s">
        <v>529</v>
      </c>
      <c r="SKY17" s="368" t="s">
        <v>529</v>
      </c>
      <c r="SKZ17" s="368" t="s">
        <v>529</v>
      </c>
      <c r="SLA17" s="368" t="s">
        <v>529</v>
      </c>
      <c r="SLB17" s="368" t="s">
        <v>529</v>
      </c>
      <c r="SLC17" s="368" t="s">
        <v>529</v>
      </c>
      <c r="SLD17" s="368" t="s">
        <v>529</v>
      </c>
      <c r="SLE17" s="368" t="s">
        <v>529</v>
      </c>
      <c r="SLF17" s="368" t="s">
        <v>529</v>
      </c>
      <c r="SLG17" s="368" t="s">
        <v>529</v>
      </c>
      <c r="SLH17" s="368" t="s">
        <v>529</v>
      </c>
      <c r="SLI17" s="368" t="s">
        <v>529</v>
      </c>
      <c r="SLJ17" s="368" t="s">
        <v>529</v>
      </c>
      <c r="SLK17" s="368" t="s">
        <v>529</v>
      </c>
      <c r="SLL17" s="368" t="s">
        <v>529</v>
      </c>
      <c r="SLM17" s="368" t="s">
        <v>529</v>
      </c>
      <c r="SLN17" s="368" t="s">
        <v>529</v>
      </c>
      <c r="SLO17" s="368" t="s">
        <v>529</v>
      </c>
      <c r="SLP17" s="368" t="s">
        <v>529</v>
      </c>
      <c r="SLQ17" s="368" t="s">
        <v>529</v>
      </c>
      <c r="SLR17" s="368" t="s">
        <v>529</v>
      </c>
      <c r="SLS17" s="368" t="s">
        <v>529</v>
      </c>
      <c r="SLT17" s="368" t="s">
        <v>529</v>
      </c>
      <c r="SLU17" s="368" t="s">
        <v>529</v>
      </c>
      <c r="SLV17" s="368" t="s">
        <v>529</v>
      </c>
      <c r="SLW17" s="368" t="s">
        <v>529</v>
      </c>
      <c r="SLX17" s="368" t="s">
        <v>529</v>
      </c>
      <c r="SLY17" s="368" t="s">
        <v>529</v>
      </c>
      <c r="SLZ17" s="368" t="s">
        <v>529</v>
      </c>
      <c r="SMA17" s="368" t="s">
        <v>529</v>
      </c>
      <c r="SMB17" s="368" t="s">
        <v>529</v>
      </c>
      <c r="SMC17" s="368" t="s">
        <v>529</v>
      </c>
      <c r="SMD17" s="368" t="s">
        <v>529</v>
      </c>
      <c r="SME17" s="368" t="s">
        <v>529</v>
      </c>
      <c r="SMF17" s="368" t="s">
        <v>529</v>
      </c>
      <c r="SMG17" s="368" t="s">
        <v>529</v>
      </c>
      <c r="SMH17" s="368" t="s">
        <v>529</v>
      </c>
      <c r="SMI17" s="368" t="s">
        <v>529</v>
      </c>
      <c r="SMJ17" s="368" t="s">
        <v>529</v>
      </c>
      <c r="SMK17" s="368" t="s">
        <v>529</v>
      </c>
      <c r="SML17" s="368" t="s">
        <v>529</v>
      </c>
      <c r="SMM17" s="368" t="s">
        <v>529</v>
      </c>
      <c r="SMN17" s="368" t="s">
        <v>529</v>
      </c>
      <c r="SMO17" s="368" t="s">
        <v>529</v>
      </c>
      <c r="SMP17" s="368" t="s">
        <v>529</v>
      </c>
      <c r="SMQ17" s="368" t="s">
        <v>529</v>
      </c>
      <c r="SMR17" s="368" t="s">
        <v>529</v>
      </c>
      <c r="SMS17" s="368" t="s">
        <v>529</v>
      </c>
      <c r="SMT17" s="368" t="s">
        <v>529</v>
      </c>
      <c r="SMU17" s="368" t="s">
        <v>529</v>
      </c>
      <c r="SMV17" s="368" t="s">
        <v>529</v>
      </c>
      <c r="SMW17" s="368" t="s">
        <v>529</v>
      </c>
      <c r="SMX17" s="368" t="s">
        <v>529</v>
      </c>
      <c r="SMY17" s="368" t="s">
        <v>529</v>
      </c>
      <c r="SMZ17" s="368" t="s">
        <v>529</v>
      </c>
      <c r="SNA17" s="368" t="s">
        <v>529</v>
      </c>
      <c r="SNB17" s="368" t="s">
        <v>529</v>
      </c>
      <c r="SNC17" s="368" t="s">
        <v>529</v>
      </c>
      <c r="SND17" s="368" t="s">
        <v>529</v>
      </c>
      <c r="SNE17" s="368" t="s">
        <v>529</v>
      </c>
      <c r="SNF17" s="368" t="s">
        <v>529</v>
      </c>
      <c r="SNG17" s="368" t="s">
        <v>529</v>
      </c>
      <c r="SNH17" s="368" t="s">
        <v>529</v>
      </c>
      <c r="SNI17" s="368" t="s">
        <v>529</v>
      </c>
      <c r="SNJ17" s="368" t="s">
        <v>529</v>
      </c>
      <c r="SNK17" s="368" t="s">
        <v>529</v>
      </c>
      <c r="SNL17" s="368" t="s">
        <v>529</v>
      </c>
      <c r="SNM17" s="368" t="s">
        <v>529</v>
      </c>
      <c r="SNN17" s="368" t="s">
        <v>529</v>
      </c>
      <c r="SNO17" s="368" t="s">
        <v>529</v>
      </c>
      <c r="SNP17" s="368" t="s">
        <v>529</v>
      </c>
      <c r="SNQ17" s="368" t="s">
        <v>529</v>
      </c>
      <c r="SNR17" s="368" t="s">
        <v>529</v>
      </c>
      <c r="SNS17" s="368" t="s">
        <v>529</v>
      </c>
      <c r="SNT17" s="368" t="s">
        <v>529</v>
      </c>
      <c r="SNU17" s="368" t="s">
        <v>529</v>
      </c>
      <c r="SNV17" s="368" t="s">
        <v>529</v>
      </c>
      <c r="SNW17" s="368" t="s">
        <v>529</v>
      </c>
      <c r="SNX17" s="368" t="s">
        <v>529</v>
      </c>
      <c r="SNY17" s="368" t="s">
        <v>529</v>
      </c>
      <c r="SNZ17" s="368" t="s">
        <v>529</v>
      </c>
      <c r="SOA17" s="368" t="s">
        <v>529</v>
      </c>
      <c r="SOB17" s="368" t="s">
        <v>529</v>
      </c>
      <c r="SOC17" s="368" t="s">
        <v>529</v>
      </c>
      <c r="SOD17" s="368" t="s">
        <v>529</v>
      </c>
      <c r="SOE17" s="368" t="s">
        <v>529</v>
      </c>
      <c r="SOF17" s="368" t="s">
        <v>529</v>
      </c>
      <c r="SOG17" s="368" t="s">
        <v>529</v>
      </c>
      <c r="SOH17" s="368" t="s">
        <v>529</v>
      </c>
      <c r="SOI17" s="368" t="s">
        <v>529</v>
      </c>
      <c r="SOJ17" s="368" t="s">
        <v>529</v>
      </c>
      <c r="SOK17" s="368" t="s">
        <v>529</v>
      </c>
      <c r="SOL17" s="368" t="s">
        <v>529</v>
      </c>
      <c r="SOM17" s="368" t="s">
        <v>529</v>
      </c>
      <c r="SON17" s="368" t="s">
        <v>529</v>
      </c>
      <c r="SOO17" s="368" t="s">
        <v>529</v>
      </c>
      <c r="SOP17" s="368" t="s">
        <v>529</v>
      </c>
      <c r="SOQ17" s="368" t="s">
        <v>529</v>
      </c>
      <c r="SOR17" s="368" t="s">
        <v>529</v>
      </c>
      <c r="SOS17" s="368" t="s">
        <v>529</v>
      </c>
      <c r="SOT17" s="368" t="s">
        <v>529</v>
      </c>
      <c r="SOU17" s="368" t="s">
        <v>529</v>
      </c>
      <c r="SOV17" s="368" t="s">
        <v>529</v>
      </c>
      <c r="SOW17" s="368" t="s">
        <v>529</v>
      </c>
      <c r="SOX17" s="368" t="s">
        <v>529</v>
      </c>
      <c r="SOY17" s="368" t="s">
        <v>529</v>
      </c>
      <c r="SOZ17" s="368" t="s">
        <v>529</v>
      </c>
      <c r="SPA17" s="368" t="s">
        <v>529</v>
      </c>
      <c r="SPB17" s="368" t="s">
        <v>529</v>
      </c>
      <c r="SPC17" s="368" t="s">
        <v>529</v>
      </c>
      <c r="SPD17" s="368" t="s">
        <v>529</v>
      </c>
      <c r="SPE17" s="368" t="s">
        <v>529</v>
      </c>
      <c r="SPF17" s="368" t="s">
        <v>529</v>
      </c>
      <c r="SPG17" s="368" t="s">
        <v>529</v>
      </c>
      <c r="SPH17" s="368" t="s">
        <v>529</v>
      </c>
      <c r="SPI17" s="368" t="s">
        <v>529</v>
      </c>
      <c r="SPJ17" s="368" t="s">
        <v>529</v>
      </c>
      <c r="SPK17" s="368" t="s">
        <v>529</v>
      </c>
      <c r="SPL17" s="368" t="s">
        <v>529</v>
      </c>
      <c r="SPM17" s="368" t="s">
        <v>529</v>
      </c>
      <c r="SPN17" s="368" t="s">
        <v>529</v>
      </c>
      <c r="SPO17" s="368" t="s">
        <v>529</v>
      </c>
      <c r="SPP17" s="368" t="s">
        <v>529</v>
      </c>
      <c r="SPQ17" s="368" t="s">
        <v>529</v>
      </c>
      <c r="SPR17" s="368" t="s">
        <v>529</v>
      </c>
      <c r="SPS17" s="368" t="s">
        <v>529</v>
      </c>
      <c r="SPT17" s="368" t="s">
        <v>529</v>
      </c>
      <c r="SPU17" s="368" t="s">
        <v>529</v>
      </c>
      <c r="SPV17" s="368" t="s">
        <v>529</v>
      </c>
      <c r="SPW17" s="368" t="s">
        <v>529</v>
      </c>
      <c r="SPX17" s="368" t="s">
        <v>529</v>
      </c>
      <c r="SPY17" s="368" t="s">
        <v>529</v>
      </c>
      <c r="SPZ17" s="368" t="s">
        <v>529</v>
      </c>
      <c r="SQA17" s="368" t="s">
        <v>529</v>
      </c>
      <c r="SQB17" s="368" t="s">
        <v>529</v>
      </c>
      <c r="SQC17" s="368" t="s">
        <v>529</v>
      </c>
      <c r="SQD17" s="368" t="s">
        <v>529</v>
      </c>
      <c r="SQE17" s="368" t="s">
        <v>529</v>
      </c>
      <c r="SQF17" s="368" t="s">
        <v>529</v>
      </c>
      <c r="SQG17" s="368" t="s">
        <v>529</v>
      </c>
      <c r="SQH17" s="368" t="s">
        <v>529</v>
      </c>
      <c r="SQI17" s="368" t="s">
        <v>529</v>
      </c>
      <c r="SQJ17" s="368" t="s">
        <v>529</v>
      </c>
      <c r="SQK17" s="368" t="s">
        <v>529</v>
      </c>
      <c r="SQL17" s="368" t="s">
        <v>529</v>
      </c>
      <c r="SQM17" s="368" t="s">
        <v>529</v>
      </c>
      <c r="SQN17" s="368" t="s">
        <v>529</v>
      </c>
      <c r="SQO17" s="368" t="s">
        <v>529</v>
      </c>
      <c r="SQP17" s="368" t="s">
        <v>529</v>
      </c>
      <c r="SQQ17" s="368" t="s">
        <v>529</v>
      </c>
      <c r="SQR17" s="368" t="s">
        <v>529</v>
      </c>
      <c r="SQS17" s="368" t="s">
        <v>529</v>
      </c>
      <c r="SQT17" s="368" t="s">
        <v>529</v>
      </c>
      <c r="SQU17" s="368" t="s">
        <v>529</v>
      </c>
      <c r="SQV17" s="368" t="s">
        <v>529</v>
      </c>
      <c r="SQW17" s="368" t="s">
        <v>529</v>
      </c>
      <c r="SQX17" s="368" t="s">
        <v>529</v>
      </c>
      <c r="SQY17" s="368" t="s">
        <v>529</v>
      </c>
      <c r="SQZ17" s="368" t="s">
        <v>529</v>
      </c>
      <c r="SRA17" s="368" t="s">
        <v>529</v>
      </c>
      <c r="SRB17" s="368" t="s">
        <v>529</v>
      </c>
      <c r="SRC17" s="368" t="s">
        <v>529</v>
      </c>
      <c r="SRD17" s="368" t="s">
        <v>529</v>
      </c>
      <c r="SRE17" s="368" t="s">
        <v>529</v>
      </c>
      <c r="SRF17" s="368" t="s">
        <v>529</v>
      </c>
      <c r="SRG17" s="368" t="s">
        <v>529</v>
      </c>
      <c r="SRH17" s="368" t="s">
        <v>529</v>
      </c>
      <c r="SRI17" s="368" t="s">
        <v>529</v>
      </c>
      <c r="SRJ17" s="368" t="s">
        <v>529</v>
      </c>
      <c r="SRK17" s="368" t="s">
        <v>529</v>
      </c>
      <c r="SRL17" s="368" t="s">
        <v>529</v>
      </c>
      <c r="SRM17" s="368" t="s">
        <v>529</v>
      </c>
      <c r="SRN17" s="368" t="s">
        <v>529</v>
      </c>
      <c r="SRO17" s="368" t="s">
        <v>529</v>
      </c>
      <c r="SRP17" s="368" t="s">
        <v>529</v>
      </c>
      <c r="SRQ17" s="368" t="s">
        <v>529</v>
      </c>
      <c r="SRR17" s="368" t="s">
        <v>529</v>
      </c>
      <c r="SRS17" s="368" t="s">
        <v>529</v>
      </c>
      <c r="SRT17" s="368" t="s">
        <v>529</v>
      </c>
      <c r="SRU17" s="368" t="s">
        <v>529</v>
      </c>
      <c r="SRV17" s="368" t="s">
        <v>529</v>
      </c>
      <c r="SRW17" s="368" t="s">
        <v>529</v>
      </c>
      <c r="SRX17" s="368" t="s">
        <v>529</v>
      </c>
      <c r="SRY17" s="368" t="s">
        <v>529</v>
      </c>
      <c r="SRZ17" s="368" t="s">
        <v>529</v>
      </c>
      <c r="SSA17" s="368" t="s">
        <v>529</v>
      </c>
      <c r="SSB17" s="368" t="s">
        <v>529</v>
      </c>
      <c r="SSC17" s="368" t="s">
        <v>529</v>
      </c>
      <c r="SSD17" s="368" t="s">
        <v>529</v>
      </c>
      <c r="SSE17" s="368" t="s">
        <v>529</v>
      </c>
      <c r="SSF17" s="368" t="s">
        <v>529</v>
      </c>
      <c r="SSG17" s="368" t="s">
        <v>529</v>
      </c>
      <c r="SSH17" s="368" t="s">
        <v>529</v>
      </c>
      <c r="SSI17" s="368" t="s">
        <v>529</v>
      </c>
      <c r="SSJ17" s="368" t="s">
        <v>529</v>
      </c>
      <c r="SSK17" s="368" t="s">
        <v>529</v>
      </c>
      <c r="SSL17" s="368" t="s">
        <v>529</v>
      </c>
      <c r="SSM17" s="368" t="s">
        <v>529</v>
      </c>
      <c r="SSN17" s="368" t="s">
        <v>529</v>
      </c>
      <c r="SSO17" s="368" t="s">
        <v>529</v>
      </c>
      <c r="SSP17" s="368" t="s">
        <v>529</v>
      </c>
      <c r="SSQ17" s="368" t="s">
        <v>529</v>
      </c>
      <c r="SSR17" s="368" t="s">
        <v>529</v>
      </c>
      <c r="SSS17" s="368" t="s">
        <v>529</v>
      </c>
      <c r="SST17" s="368" t="s">
        <v>529</v>
      </c>
      <c r="SSU17" s="368" t="s">
        <v>529</v>
      </c>
      <c r="SSV17" s="368" t="s">
        <v>529</v>
      </c>
      <c r="SSW17" s="368" t="s">
        <v>529</v>
      </c>
      <c r="SSX17" s="368" t="s">
        <v>529</v>
      </c>
      <c r="SSY17" s="368" t="s">
        <v>529</v>
      </c>
      <c r="SSZ17" s="368" t="s">
        <v>529</v>
      </c>
      <c r="STA17" s="368" t="s">
        <v>529</v>
      </c>
      <c r="STB17" s="368" t="s">
        <v>529</v>
      </c>
      <c r="STC17" s="368" t="s">
        <v>529</v>
      </c>
      <c r="STD17" s="368" t="s">
        <v>529</v>
      </c>
      <c r="STE17" s="368" t="s">
        <v>529</v>
      </c>
      <c r="STF17" s="368" t="s">
        <v>529</v>
      </c>
      <c r="STG17" s="368" t="s">
        <v>529</v>
      </c>
      <c r="STH17" s="368" t="s">
        <v>529</v>
      </c>
      <c r="STI17" s="368" t="s">
        <v>529</v>
      </c>
      <c r="STJ17" s="368" t="s">
        <v>529</v>
      </c>
      <c r="STK17" s="368" t="s">
        <v>529</v>
      </c>
      <c r="STL17" s="368" t="s">
        <v>529</v>
      </c>
      <c r="STM17" s="368" t="s">
        <v>529</v>
      </c>
      <c r="STN17" s="368" t="s">
        <v>529</v>
      </c>
      <c r="STO17" s="368" t="s">
        <v>529</v>
      </c>
      <c r="STP17" s="368" t="s">
        <v>529</v>
      </c>
      <c r="STQ17" s="368" t="s">
        <v>529</v>
      </c>
      <c r="STR17" s="368" t="s">
        <v>529</v>
      </c>
      <c r="STS17" s="368" t="s">
        <v>529</v>
      </c>
      <c r="STT17" s="368" t="s">
        <v>529</v>
      </c>
      <c r="STU17" s="368" t="s">
        <v>529</v>
      </c>
      <c r="STV17" s="368" t="s">
        <v>529</v>
      </c>
      <c r="STW17" s="368" t="s">
        <v>529</v>
      </c>
      <c r="STX17" s="368" t="s">
        <v>529</v>
      </c>
      <c r="STY17" s="368" t="s">
        <v>529</v>
      </c>
      <c r="STZ17" s="368" t="s">
        <v>529</v>
      </c>
      <c r="SUA17" s="368" t="s">
        <v>529</v>
      </c>
      <c r="SUB17" s="368" t="s">
        <v>529</v>
      </c>
      <c r="SUC17" s="368" t="s">
        <v>529</v>
      </c>
      <c r="SUD17" s="368" t="s">
        <v>529</v>
      </c>
      <c r="SUE17" s="368" t="s">
        <v>529</v>
      </c>
      <c r="SUF17" s="368" t="s">
        <v>529</v>
      </c>
      <c r="SUG17" s="368" t="s">
        <v>529</v>
      </c>
      <c r="SUH17" s="368" t="s">
        <v>529</v>
      </c>
      <c r="SUI17" s="368" t="s">
        <v>529</v>
      </c>
      <c r="SUJ17" s="368" t="s">
        <v>529</v>
      </c>
      <c r="SUK17" s="368" t="s">
        <v>529</v>
      </c>
      <c r="SUL17" s="368" t="s">
        <v>529</v>
      </c>
      <c r="SUM17" s="368" t="s">
        <v>529</v>
      </c>
      <c r="SUN17" s="368" t="s">
        <v>529</v>
      </c>
      <c r="SUO17" s="368" t="s">
        <v>529</v>
      </c>
      <c r="SUP17" s="368" t="s">
        <v>529</v>
      </c>
      <c r="SUQ17" s="368" t="s">
        <v>529</v>
      </c>
      <c r="SUR17" s="368" t="s">
        <v>529</v>
      </c>
      <c r="SUS17" s="368" t="s">
        <v>529</v>
      </c>
      <c r="SUT17" s="368" t="s">
        <v>529</v>
      </c>
      <c r="SUU17" s="368" t="s">
        <v>529</v>
      </c>
      <c r="SUV17" s="368" t="s">
        <v>529</v>
      </c>
      <c r="SUW17" s="368" t="s">
        <v>529</v>
      </c>
      <c r="SUX17" s="368" t="s">
        <v>529</v>
      </c>
      <c r="SUY17" s="368" t="s">
        <v>529</v>
      </c>
      <c r="SUZ17" s="368" t="s">
        <v>529</v>
      </c>
      <c r="SVA17" s="368" t="s">
        <v>529</v>
      </c>
      <c r="SVB17" s="368" t="s">
        <v>529</v>
      </c>
      <c r="SVC17" s="368" t="s">
        <v>529</v>
      </c>
      <c r="SVD17" s="368" t="s">
        <v>529</v>
      </c>
      <c r="SVE17" s="368" t="s">
        <v>529</v>
      </c>
      <c r="SVF17" s="368" t="s">
        <v>529</v>
      </c>
      <c r="SVG17" s="368" t="s">
        <v>529</v>
      </c>
      <c r="SVH17" s="368" t="s">
        <v>529</v>
      </c>
      <c r="SVI17" s="368" t="s">
        <v>529</v>
      </c>
      <c r="SVJ17" s="368" t="s">
        <v>529</v>
      </c>
      <c r="SVK17" s="368" t="s">
        <v>529</v>
      </c>
      <c r="SVL17" s="368" t="s">
        <v>529</v>
      </c>
      <c r="SVM17" s="368" t="s">
        <v>529</v>
      </c>
      <c r="SVN17" s="368" t="s">
        <v>529</v>
      </c>
      <c r="SVO17" s="368" t="s">
        <v>529</v>
      </c>
      <c r="SVP17" s="368" t="s">
        <v>529</v>
      </c>
      <c r="SVQ17" s="368" t="s">
        <v>529</v>
      </c>
      <c r="SVR17" s="368" t="s">
        <v>529</v>
      </c>
      <c r="SVS17" s="368" t="s">
        <v>529</v>
      </c>
      <c r="SVT17" s="368" t="s">
        <v>529</v>
      </c>
      <c r="SVU17" s="368" t="s">
        <v>529</v>
      </c>
      <c r="SVV17" s="368" t="s">
        <v>529</v>
      </c>
      <c r="SVW17" s="368" t="s">
        <v>529</v>
      </c>
      <c r="SVX17" s="368" t="s">
        <v>529</v>
      </c>
      <c r="SVY17" s="368" t="s">
        <v>529</v>
      </c>
      <c r="SVZ17" s="368" t="s">
        <v>529</v>
      </c>
      <c r="SWA17" s="368" t="s">
        <v>529</v>
      </c>
      <c r="SWB17" s="368" t="s">
        <v>529</v>
      </c>
      <c r="SWC17" s="368" t="s">
        <v>529</v>
      </c>
      <c r="SWD17" s="368" t="s">
        <v>529</v>
      </c>
      <c r="SWE17" s="368" t="s">
        <v>529</v>
      </c>
      <c r="SWF17" s="368" t="s">
        <v>529</v>
      </c>
      <c r="SWG17" s="368" t="s">
        <v>529</v>
      </c>
      <c r="SWH17" s="368" t="s">
        <v>529</v>
      </c>
      <c r="SWI17" s="368" t="s">
        <v>529</v>
      </c>
      <c r="SWJ17" s="368" t="s">
        <v>529</v>
      </c>
      <c r="SWK17" s="368" t="s">
        <v>529</v>
      </c>
      <c r="SWL17" s="368" t="s">
        <v>529</v>
      </c>
      <c r="SWM17" s="368" t="s">
        <v>529</v>
      </c>
      <c r="SWN17" s="368" t="s">
        <v>529</v>
      </c>
      <c r="SWO17" s="368" t="s">
        <v>529</v>
      </c>
      <c r="SWP17" s="368" t="s">
        <v>529</v>
      </c>
      <c r="SWQ17" s="368" t="s">
        <v>529</v>
      </c>
      <c r="SWR17" s="368" t="s">
        <v>529</v>
      </c>
      <c r="SWS17" s="368" t="s">
        <v>529</v>
      </c>
      <c r="SWT17" s="368" t="s">
        <v>529</v>
      </c>
      <c r="SWU17" s="368" t="s">
        <v>529</v>
      </c>
      <c r="SWV17" s="368" t="s">
        <v>529</v>
      </c>
      <c r="SWW17" s="368" t="s">
        <v>529</v>
      </c>
      <c r="SWX17" s="368" t="s">
        <v>529</v>
      </c>
      <c r="SWY17" s="368" t="s">
        <v>529</v>
      </c>
      <c r="SWZ17" s="368" t="s">
        <v>529</v>
      </c>
      <c r="SXA17" s="368" t="s">
        <v>529</v>
      </c>
      <c r="SXB17" s="368" t="s">
        <v>529</v>
      </c>
      <c r="SXC17" s="368" t="s">
        <v>529</v>
      </c>
      <c r="SXD17" s="368" t="s">
        <v>529</v>
      </c>
      <c r="SXE17" s="368" t="s">
        <v>529</v>
      </c>
      <c r="SXF17" s="368" t="s">
        <v>529</v>
      </c>
      <c r="SXG17" s="368" t="s">
        <v>529</v>
      </c>
      <c r="SXH17" s="368" t="s">
        <v>529</v>
      </c>
      <c r="SXI17" s="368" t="s">
        <v>529</v>
      </c>
      <c r="SXJ17" s="368" t="s">
        <v>529</v>
      </c>
      <c r="SXK17" s="368" t="s">
        <v>529</v>
      </c>
      <c r="SXL17" s="368" t="s">
        <v>529</v>
      </c>
      <c r="SXM17" s="368" t="s">
        <v>529</v>
      </c>
      <c r="SXN17" s="368" t="s">
        <v>529</v>
      </c>
      <c r="SXO17" s="368" t="s">
        <v>529</v>
      </c>
      <c r="SXP17" s="368" t="s">
        <v>529</v>
      </c>
      <c r="SXQ17" s="368" t="s">
        <v>529</v>
      </c>
      <c r="SXR17" s="368" t="s">
        <v>529</v>
      </c>
      <c r="SXS17" s="368" t="s">
        <v>529</v>
      </c>
      <c r="SXT17" s="368" t="s">
        <v>529</v>
      </c>
      <c r="SXU17" s="368" t="s">
        <v>529</v>
      </c>
      <c r="SXV17" s="368" t="s">
        <v>529</v>
      </c>
      <c r="SXW17" s="368" t="s">
        <v>529</v>
      </c>
      <c r="SXX17" s="368" t="s">
        <v>529</v>
      </c>
      <c r="SXY17" s="368" t="s">
        <v>529</v>
      </c>
      <c r="SXZ17" s="368" t="s">
        <v>529</v>
      </c>
      <c r="SYA17" s="368" t="s">
        <v>529</v>
      </c>
      <c r="SYB17" s="368" t="s">
        <v>529</v>
      </c>
      <c r="SYC17" s="368" t="s">
        <v>529</v>
      </c>
      <c r="SYD17" s="368" t="s">
        <v>529</v>
      </c>
      <c r="SYE17" s="368" t="s">
        <v>529</v>
      </c>
      <c r="SYF17" s="368" t="s">
        <v>529</v>
      </c>
      <c r="SYG17" s="368" t="s">
        <v>529</v>
      </c>
      <c r="SYH17" s="368" t="s">
        <v>529</v>
      </c>
      <c r="SYI17" s="368" t="s">
        <v>529</v>
      </c>
      <c r="SYJ17" s="368" t="s">
        <v>529</v>
      </c>
      <c r="SYK17" s="368" t="s">
        <v>529</v>
      </c>
      <c r="SYL17" s="368" t="s">
        <v>529</v>
      </c>
      <c r="SYM17" s="368" t="s">
        <v>529</v>
      </c>
      <c r="SYN17" s="368" t="s">
        <v>529</v>
      </c>
      <c r="SYO17" s="368" t="s">
        <v>529</v>
      </c>
      <c r="SYP17" s="368" t="s">
        <v>529</v>
      </c>
      <c r="SYQ17" s="368" t="s">
        <v>529</v>
      </c>
      <c r="SYR17" s="368" t="s">
        <v>529</v>
      </c>
      <c r="SYS17" s="368" t="s">
        <v>529</v>
      </c>
      <c r="SYT17" s="368" t="s">
        <v>529</v>
      </c>
      <c r="SYU17" s="368" t="s">
        <v>529</v>
      </c>
      <c r="SYV17" s="368" t="s">
        <v>529</v>
      </c>
      <c r="SYW17" s="368" t="s">
        <v>529</v>
      </c>
      <c r="SYX17" s="368" t="s">
        <v>529</v>
      </c>
      <c r="SYY17" s="368" t="s">
        <v>529</v>
      </c>
      <c r="SYZ17" s="368" t="s">
        <v>529</v>
      </c>
      <c r="SZA17" s="368" t="s">
        <v>529</v>
      </c>
      <c r="SZB17" s="368" t="s">
        <v>529</v>
      </c>
      <c r="SZC17" s="368" t="s">
        <v>529</v>
      </c>
      <c r="SZD17" s="368" t="s">
        <v>529</v>
      </c>
      <c r="SZE17" s="368" t="s">
        <v>529</v>
      </c>
      <c r="SZF17" s="368" t="s">
        <v>529</v>
      </c>
      <c r="SZG17" s="368" t="s">
        <v>529</v>
      </c>
      <c r="SZH17" s="368" t="s">
        <v>529</v>
      </c>
      <c r="SZI17" s="368" t="s">
        <v>529</v>
      </c>
      <c r="SZJ17" s="368" t="s">
        <v>529</v>
      </c>
      <c r="SZK17" s="368" t="s">
        <v>529</v>
      </c>
      <c r="SZL17" s="368" t="s">
        <v>529</v>
      </c>
      <c r="SZM17" s="368" t="s">
        <v>529</v>
      </c>
      <c r="SZN17" s="368" t="s">
        <v>529</v>
      </c>
      <c r="SZO17" s="368" t="s">
        <v>529</v>
      </c>
      <c r="SZP17" s="368" t="s">
        <v>529</v>
      </c>
      <c r="SZQ17" s="368" t="s">
        <v>529</v>
      </c>
      <c r="SZR17" s="368" t="s">
        <v>529</v>
      </c>
      <c r="SZS17" s="368" t="s">
        <v>529</v>
      </c>
      <c r="SZT17" s="368" t="s">
        <v>529</v>
      </c>
      <c r="SZU17" s="368" t="s">
        <v>529</v>
      </c>
      <c r="SZV17" s="368" t="s">
        <v>529</v>
      </c>
      <c r="SZW17" s="368" t="s">
        <v>529</v>
      </c>
      <c r="SZX17" s="368" t="s">
        <v>529</v>
      </c>
      <c r="SZY17" s="368" t="s">
        <v>529</v>
      </c>
      <c r="SZZ17" s="368" t="s">
        <v>529</v>
      </c>
      <c r="TAA17" s="368" t="s">
        <v>529</v>
      </c>
      <c r="TAB17" s="368" t="s">
        <v>529</v>
      </c>
      <c r="TAC17" s="368" t="s">
        <v>529</v>
      </c>
      <c r="TAD17" s="368" t="s">
        <v>529</v>
      </c>
      <c r="TAE17" s="368" t="s">
        <v>529</v>
      </c>
      <c r="TAF17" s="368" t="s">
        <v>529</v>
      </c>
      <c r="TAG17" s="368" t="s">
        <v>529</v>
      </c>
      <c r="TAH17" s="368" t="s">
        <v>529</v>
      </c>
      <c r="TAI17" s="368" t="s">
        <v>529</v>
      </c>
      <c r="TAJ17" s="368" t="s">
        <v>529</v>
      </c>
      <c r="TAK17" s="368" t="s">
        <v>529</v>
      </c>
      <c r="TAL17" s="368" t="s">
        <v>529</v>
      </c>
      <c r="TAM17" s="368" t="s">
        <v>529</v>
      </c>
      <c r="TAN17" s="368" t="s">
        <v>529</v>
      </c>
      <c r="TAO17" s="368" t="s">
        <v>529</v>
      </c>
      <c r="TAP17" s="368" t="s">
        <v>529</v>
      </c>
      <c r="TAQ17" s="368" t="s">
        <v>529</v>
      </c>
      <c r="TAR17" s="368" t="s">
        <v>529</v>
      </c>
      <c r="TAS17" s="368" t="s">
        <v>529</v>
      </c>
      <c r="TAT17" s="368" t="s">
        <v>529</v>
      </c>
      <c r="TAU17" s="368" t="s">
        <v>529</v>
      </c>
      <c r="TAV17" s="368" t="s">
        <v>529</v>
      </c>
      <c r="TAW17" s="368" t="s">
        <v>529</v>
      </c>
      <c r="TAX17" s="368" t="s">
        <v>529</v>
      </c>
      <c r="TAY17" s="368" t="s">
        <v>529</v>
      </c>
      <c r="TAZ17" s="368" t="s">
        <v>529</v>
      </c>
      <c r="TBA17" s="368" t="s">
        <v>529</v>
      </c>
      <c r="TBB17" s="368" t="s">
        <v>529</v>
      </c>
      <c r="TBC17" s="368" t="s">
        <v>529</v>
      </c>
      <c r="TBD17" s="368" t="s">
        <v>529</v>
      </c>
      <c r="TBE17" s="368" t="s">
        <v>529</v>
      </c>
      <c r="TBF17" s="368" t="s">
        <v>529</v>
      </c>
      <c r="TBG17" s="368" t="s">
        <v>529</v>
      </c>
      <c r="TBH17" s="368" t="s">
        <v>529</v>
      </c>
      <c r="TBI17" s="368" t="s">
        <v>529</v>
      </c>
      <c r="TBJ17" s="368" t="s">
        <v>529</v>
      </c>
      <c r="TBK17" s="368" t="s">
        <v>529</v>
      </c>
      <c r="TBL17" s="368" t="s">
        <v>529</v>
      </c>
      <c r="TBM17" s="368" t="s">
        <v>529</v>
      </c>
      <c r="TBN17" s="368" t="s">
        <v>529</v>
      </c>
      <c r="TBO17" s="368" t="s">
        <v>529</v>
      </c>
      <c r="TBP17" s="368" t="s">
        <v>529</v>
      </c>
      <c r="TBQ17" s="368" t="s">
        <v>529</v>
      </c>
      <c r="TBR17" s="368" t="s">
        <v>529</v>
      </c>
      <c r="TBS17" s="368" t="s">
        <v>529</v>
      </c>
      <c r="TBT17" s="368" t="s">
        <v>529</v>
      </c>
      <c r="TBU17" s="368" t="s">
        <v>529</v>
      </c>
      <c r="TBV17" s="368" t="s">
        <v>529</v>
      </c>
      <c r="TBW17" s="368" t="s">
        <v>529</v>
      </c>
      <c r="TBX17" s="368" t="s">
        <v>529</v>
      </c>
      <c r="TBY17" s="368" t="s">
        <v>529</v>
      </c>
      <c r="TBZ17" s="368" t="s">
        <v>529</v>
      </c>
      <c r="TCA17" s="368" t="s">
        <v>529</v>
      </c>
      <c r="TCB17" s="368" t="s">
        <v>529</v>
      </c>
      <c r="TCC17" s="368" t="s">
        <v>529</v>
      </c>
      <c r="TCD17" s="368" t="s">
        <v>529</v>
      </c>
      <c r="TCE17" s="368" t="s">
        <v>529</v>
      </c>
      <c r="TCF17" s="368" t="s">
        <v>529</v>
      </c>
      <c r="TCG17" s="368" t="s">
        <v>529</v>
      </c>
      <c r="TCH17" s="368" t="s">
        <v>529</v>
      </c>
      <c r="TCI17" s="368" t="s">
        <v>529</v>
      </c>
      <c r="TCJ17" s="368" t="s">
        <v>529</v>
      </c>
      <c r="TCK17" s="368" t="s">
        <v>529</v>
      </c>
      <c r="TCL17" s="368" t="s">
        <v>529</v>
      </c>
      <c r="TCM17" s="368" t="s">
        <v>529</v>
      </c>
      <c r="TCN17" s="368" t="s">
        <v>529</v>
      </c>
      <c r="TCO17" s="368" t="s">
        <v>529</v>
      </c>
      <c r="TCP17" s="368" t="s">
        <v>529</v>
      </c>
      <c r="TCQ17" s="368" t="s">
        <v>529</v>
      </c>
      <c r="TCR17" s="368" t="s">
        <v>529</v>
      </c>
      <c r="TCS17" s="368" t="s">
        <v>529</v>
      </c>
      <c r="TCT17" s="368" t="s">
        <v>529</v>
      </c>
      <c r="TCU17" s="368" t="s">
        <v>529</v>
      </c>
      <c r="TCV17" s="368" t="s">
        <v>529</v>
      </c>
      <c r="TCW17" s="368" t="s">
        <v>529</v>
      </c>
      <c r="TCX17" s="368" t="s">
        <v>529</v>
      </c>
      <c r="TCY17" s="368" t="s">
        <v>529</v>
      </c>
      <c r="TCZ17" s="368" t="s">
        <v>529</v>
      </c>
      <c r="TDA17" s="368" t="s">
        <v>529</v>
      </c>
      <c r="TDB17" s="368" t="s">
        <v>529</v>
      </c>
      <c r="TDC17" s="368" t="s">
        <v>529</v>
      </c>
      <c r="TDD17" s="368" t="s">
        <v>529</v>
      </c>
      <c r="TDE17" s="368" t="s">
        <v>529</v>
      </c>
      <c r="TDF17" s="368" t="s">
        <v>529</v>
      </c>
      <c r="TDG17" s="368" t="s">
        <v>529</v>
      </c>
      <c r="TDH17" s="368" t="s">
        <v>529</v>
      </c>
      <c r="TDI17" s="368" t="s">
        <v>529</v>
      </c>
      <c r="TDJ17" s="368" t="s">
        <v>529</v>
      </c>
      <c r="TDK17" s="368" t="s">
        <v>529</v>
      </c>
      <c r="TDL17" s="368" t="s">
        <v>529</v>
      </c>
      <c r="TDM17" s="368" t="s">
        <v>529</v>
      </c>
      <c r="TDN17" s="368" t="s">
        <v>529</v>
      </c>
      <c r="TDO17" s="368" t="s">
        <v>529</v>
      </c>
      <c r="TDP17" s="368" t="s">
        <v>529</v>
      </c>
      <c r="TDQ17" s="368" t="s">
        <v>529</v>
      </c>
      <c r="TDR17" s="368" t="s">
        <v>529</v>
      </c>
      <c r="TDS17" s="368" t="s">
        <v>529</v>
      </c>
      <c r="TDT17" s="368" t="s">
        <v>529</v>
      </c>
      <c r="TDU17" s="368" t="s">
        <v>529</v>
      </c>
      <c r="TDV17" s="368" t="s">
        <v>529</v>
      </c>
      <c r="TDW17" s="368" t="s">
        <v>529</v>
      </c>
      <c r="TDX17" s="368" t="s">
        <v>529</v>
      </c>
      <c r="TDY17" s="368" t="s">
        <v>529</v>
      </c>
      <c r="TDZ17" s="368" t="s">
        <v>529</v>
      </c>
      <c r="TEA17" s="368" t="s">
        <v>529</v>
      </c>
      <c r="TEB17" s="368" t="s">
        <v>529</v>
      </c>
      <c r="TEC17" s="368" t="s">
        <v>529</v>
      </c>
      <c r="TED17" s="368" t="s">
        <v>529</v>
      </c>
      <c r="TEE17" s="368" t="s">
        <v>529</v>
      </c>
      <c r="TEF17" s="368" t="s">
        <v>529</v>
      </c>
      <c r="TEG17" s="368" t="s">
        <v>529</v>
      </c>
      <c r="TEH17" s="368" t="s">
        <v>529</v>
      </c>
      <c r="TEI17" s="368" t="s">
        <v>529</v>
      </c>
      <c r="TEJ17" s="368" t="s">
        <v>529</v>
      </c>
      <c r="TEK17" s="368" t="s">
        <v>529</v>
      </c>
      <c r="TEL17" s="368" t="s">
        <v>529</v>
      </c>
      <c r="TEM17" s="368" t="s">
        <v>529</v>
      </c>
      <c r="TEN17" s="368" t="s">
        <v>529</v>
      </c>
      <c r="TEO17" s="368" t="s">
        <v>529</v>
      </c>
      <c r="TEP17" s="368" t="s">
        <v>529</v>
      </c>
      <c r="TEQ17" s="368" t="s">
        <v>529</v>
      </c>
      <c r="TER17" s="368" t="s">
        <v>529</v>
      </c>
      <c r="TES17" s="368" t="s">
        <v>529</v>
      </c>
      <c r="TET17" s="368" t="s">
        <v>529</v>
      </c>
      <c r="TEU17" s="368" t="s">
        <v>529</v>
      </c>
      <c r="TEV17" s="368" t="s">
        <v>529</v>
      </c>
      <c r="TEW17" s="368" t="s">
        <v>529</v>
      </c>
      <c r="TEX17" s="368" t="s">
        <v>529</v>
      </c>
      <c r="TEY17" s="368" t="s">
        <v>529</v>
      </c>
      <c r="TEZ17" s="368" t="s">
        <v>529</v>
      </c>
      <c r="TFA17" s="368" t="s">
        <v>529</v>
      </c>
      <c r="TFB17" s="368" t="s">
        <v>529</v>
      </c>
      <c r="TFC17" s="368" t="s">
        <v>529</v>
      </c>
      <c r="TFD17" s="368" t="s">
        <v>529</v>
      </c>
      <c r="TFE17" s="368" t="s">
        <v>529</v>
      </c>
      <c r="TFF17" s="368" t="s">
        <v>529</v>
      </c>
      <c r="TFG17" s="368" t="s">
        <v>529</v>
      </c>
      <c r="TFH17" s="368" t="s">
        <v>529</v>
      </c>
      <c r="TFI17" s="368" t="s">
        <v>529</v>
      </c>
      <c r="TFJ17" s="368" t="s">
        <v>529</v>
      </c>
      <c r="TFK17" s="368" t="s">
        <v>529</v>
      </c>
      <c r="TFL17" s="368" t="s">
        <v>529</v>
      </c>
      <c r="TFM17" s="368" t="s">
        <v>529</v>
      </c>
      <c r="TFN17" s="368" t="s">
        <v>529</v>
      </c>
      <c r="TFO17" s="368" t="s">
        <v>529</v>
      </c>
      <c r="TFP17" s="368" t="s">
        <v>529</v>
      </c>
      <c r="TFQ17" s="368" t="s">
        <v>529</v>
      </c>
      <c r="TFR17" s="368" t="s">
        <v>529</v>
      </c>
      <c r="TFS17" s="368" t="s">
        <v>529</v>
      </c>
      <c r="TFT17" s="368" t="s">
        <v>529</v>
      </c>
      <c r="TFU17" s="368" t="s">
        <v>529</v>
      </c>
      <c r="TFV17" s="368" t="s">
        <v>529</v>
      </c>
      <c r="TFW17" s="368" t="s">
        <v>529</v>
      </c>
      <c r="TFX17" s="368" t="s">
        <v>529</v>
      </c>
      <c r="TFY17" s="368" t="s">
        <v>529</v>
      </c>
      <c r="TFZ17" s="368" t="s">
        <v>529</v>
      </c>
      <c r="TGA17" s="368" t="s">
        <v>529</v>
      </c>
      <c r="TGB17" s="368" t="s">
        <v>529</v>
      </c>
      <c r="TGC17" s="368" t="s">
        <v>529</v>
      </c>
      <c r="TGD17" s="368" t="s">
        <v>529</v>
      </c>
      <c r="TGE17" s="368" t="s">
        <v>529</v>
      </c>
      <c r="TGF17" s="368" t="s">
        <v>529</v>
      </c>
      <c r="TGG17" s="368" t="s">
        <v>529</v>
      </c>
      <c r="TGH17" s="368" t="s">
        <v>529</v>
      </c>
      <c r="TGI17" s="368" t="s">
        <v>529</v>
      </c>
      <c r="TGJ17" s="368" t="s">
        <v>529</v>
      </c>
      <c r="TGK17" s="368" t="s">
        <v>529</v>
      </c>
      <c r="TGL17" s="368" t="s">
        <v>529</v>
      </c>
      <c r="TGM17" s="368" t="s">
        <v>529</v>
      </c>
      <c r="TGN17" s="368" t="s">
        <v>529</v>
      </c>
      <c r="TGO17" s="368" t="s">
        <v>529</v>
      </c>
      <c r="TGP17" s="368" t="s">
        <v>529</v>
      </c>
      <c r="TGQ17" s="368" t="s">
        <v>529</v>
      </c>
      <c r="TGR17" s="368" t="s">
        <v>529</v>
      </c>
      <c r="TGS17" s="368" t="s">
        <v>529</v>
      </c>
      <c r="TGT17" s="368" t="s">
        <v>529</v>
      </c>
      <c r="TGU17" s="368" t="s">
        <v>529</v>
      </c>
      <c r="TGV17" s="368" t="s">
        <v>529</v>
      </c>
      <c r="TGW17" s="368" t="s">
        <v>529</v>
      </c>
      <c r="TGX17" s="368" t="s">
        <v>529</v>
      </c>
      <c r="TGY17" s="368" t="s">
        <v>529</v>
      </c>
      <c r="TGZ17" s="368" t="s">
        <v>529</v>
      </c>
      <c r="THA17" s="368" t="s">
        <v>529</v>
      </c>
      <c r="THB17" s="368" t="s">
        <v>529</v>
      </c>
      <c r="THC17" s="368" t="s">
        <v>529</v>
      </c>
      <c r="THD17" s="368" t="s">
        <v>529</v>
      </c>
      <c r="THE17" s="368" t="s">
        <v>529</v>
      </c>
      <c r="THF17" s="368" t="s">
        <v>529</v>
      </c>
      <c r="THG17" s="368" t="s">
        <v>529</v>
      </c>
      <c r="THH17" s="368" t="s">
        <v>529</v>
      </c>
      <c r="THI17" s="368" t="s">
        <v>529</v>
      </c>
      <c r="THJ17" s="368" t="s">
        <v>529</v>
      </c>
      <c r="THK17" s="368" t="s">
        <v>529</v>
      </c>
      <c r="THL17" s="368" t="s">
        <v>529</v>
      </c>
      <c r="THM17" s="368" t="s">
        <v>529</v>
      </c>
      <c r="THN17" s="368" t="s">
        <v>529</v>
      </c>
      <c r="THO17" s="368" t="s">
        <v>529</v>
      </c>
      <c r="THP17" s="368" t="s">
        <v>529</v>
      </c>
      <c r="THQ17" s="368" t="s">
        <v>529</v>
      </c>
      <c r="THR17" s="368" t="s">
        <v>529</v>
      </c>
      <c r="THS17" s="368" t="s">
        <v>529</v>
      </c>
      <c r="THT17" s="368" t="s">
        <v>529</v>
      </c>
      <c r="THU17" s="368" t="s">
        <v>529</v>
      </c>
      <c r="THV17" s="368" t="s">
        <v>529</v>
      </c>
      <c r="THW17" s="368" t="s">
        <v>529</v>
      </c>
      <c r="THX17" s="368" t="s">
        <v>529</v>
      </c>
      <c r="THY17" s="368" t="s">
        <v>529</v>
      </c>
      <c r="THZ17" s="368" t="s">
        <v>529</v>
      </c>
      <c r="TIA17" s="368" t="s">
        <v>529</v>
      </c>
      <c r="TIB17" s="368" t="s">
        <v>529</v>
      </c>
      <c r="TIC17" s="368" t="s">
        <v>529</v>
      </c>
      <c r="TID17" s="368" t="s">
        <v>529</v>
      </c>
      <c r="TIE17" s="368" t="s">
        <v>529</v>
      </c>
      <c r="TIF17" s="368" t="s">
        <v>529</v>
      </c>
      <c r="TIG17" s="368" t="s">
        <v>529</v>
      </c>
      <c r="TIH17" s="368" t="s">
        <v>529</v>
      </c>
      <c r="TII17" s="368" t="s">
        <v>529</v>
      </c>
      <c r="TIJ17" s="368" t="s">
        <v>529</v>
      </c>
      <c r="TIK17" s="368" t="s">
        <v>529</v>
      </c>
      <c r="TIL17" s="368" t="s">
        <v>529</v>
      </c>
      <c r="TIM17" s="368" t="s">
        <v>529</v>
      </c>
      <c r="TIN17" s="368" t="s">
        <v>529</v>
      </c>
      <c r="TIO17" s="368" t="s">
        <v>529</v>
      </c>
      <c r="TIP17" s="368" t="s">
        <v>529</v>
      </c>
      <c r="TIQ17" s="368" t="s">
        <v>529</v>
      </c>
      <c r="TIR17" s="368" t="s">
        <v>529</v>
      </c>
      <c r="TIS17" s="368" t="s">
        <v>529</v>
      </c>
      <c r="TIT17" s="368" t="s">
        <v>529</v>
      </c>
      <c r="TIU17" s="368" t="s">
        <v>529</v>
      </c>
      <c r="TIV17" s="368" t="s">
        <v>529</v>
      </c>
      <c r="TIW17" s="368" t="s">
        <v>529</v>
      </c>
      <c r="TIX17" s="368" t="s">
        <v>529</v>
      </c>
      <c r="TIY17" s="368" t="s">
        <v>529</v>
      </c>
      <c r="TIZ17" s="368" t="s">
        <v>529</v>
      </c>
      <c r="TJA17" s="368" t="s">
        <v>529</v>
      </c>
      <c r="TJB17" s="368" t="s">
        <v>529</v>
      </c>
      <c r="TJC17" s="368" t="s">
        <v>529</v>
      </c>
      <c r="TJD17" s="368" t="s">
        <v>529</v>
      </c>
      <c r="TJE17" s="368" t="s">
        <v>529</v>
      </c>
      <c r="TJF17" s="368" t="s">
        <v>529</v>
      </c>
      <c r="TJG17" s="368" t="s">
        <v>529</v>
      </c>
      <c r="TJH17" s="368" t="s">
        <v>529</v>
      </c>
      <c r="TJI17" s="368" t="s">
        <v>529</v>
      </c>
      <c r="TJJ17" s="368" t="s">
        <v>529</v>
      </c>
      <c r="TJK17" s="368" t="s">
        <v>529</v>
      </c>
      <c r="TJL17" s="368" t="s">
        <v>529</v>
      </c>
      <c r="TJM17" s="368" t="s">
        <v>529</v>
      </c>
      <c r="TJN17" s="368" t="s">
        <v>529</v>
      </c>
      <c r="TJO17" s="368" t="s">
        <v>529</v>
      </c>
      <c r="TJP17" s="368" t="s">
        <v>529</v>
      </c>
      <c r="TJQ17" s="368" t="s">
        <v>529</v>
      </c>
      <c r="TJR17" s="368" t="s">
        <v>529</v>
      </c>
      <c r="TJS17" s="368" t="s">
        <v>529</v>
      </c>
      <c r="TJT17" s="368" t="s">
        <v>529</v>
      </c>
      <c r="TJU17" s="368" t="s">
        <v>529</v>
      </c>
      <c r="TJV17" s="368" t="s">
        <v>529</v>
      </c>
      <c r="TJW17" s="368" t="s">
        <v>529</v>
      </c>
      <c r="TJX17" s="368" t="s">
        <v>529</v>
      </c>
      <c r="TJY17" s="368" t="s">
        <v>529</v>
      </c>
      <c r="TJZ17" s="368" t="s">
        <v>529</v>
      </c>
      <c r="TKA17" s="368" t="s">
        <v>529</v>
      </c>
      <c r="TKB17" s="368" t="s">
        <v>529</v>
      </c>
      <c r="TKC17" s="368" t="s">
        <v>529</v>
      </c>
      <c r="TKD17" s="368" t="s">
        <v>529</v>
      </c>
      <c r="TKE17" s="368" t="s">
        <v>529</v>
      </c>
      <c r="TKF17" s="368" t="s">
        <v>529</v>
      </c>
      <c r="TKG17" s="368" t="s">
        <v>529</v>
      </c>
      <c r="TKH17" s="368" t="s">
        <v>529</v>
      </c>
      <c r="TKI17" s="368" t="s">
        <v>529</v>
      </c>
      <c r="TKJ17" s="368" t="s">
        <v>529</v>
      </c>
      <c r="TKK17" s="368" t="s">
        <v>529</v>
      </c>
      <c r="TKL17" s="368" t="s">
        <v>529</v>
      </c>
      <c r="TKM17" s="368" t="s">
        <v>529</v>
      </c>
      <c r="TKN17" s="368" t="s">
        <v>529</v>
      </c>
      <c r="TKO17" s="368" t="s">
        <v>529</v>
      </c>
      <c r="TKP17" s="368" t="s">
        <v>529</v>
      </c>
      <c r="TKQ17" s="368" t="s">
        <v>529</v>
      </c>
      <c r="TKR17" s="368" t="s">
        <v>529</v>
      </c>
      <c r="TKS17" s="368" t="s">
        <v>529</v>
      </c>
      <c r="TKT17" s="368" t="s">
        <v>529</v>
      </c>
      <c r="TKU17" s="368" t="s">
        <v>529</v>
      </c>
      <c r="TKV17" s="368" t="s">
        <v>529</v>
      </c>
      <c r="TKW17" s="368" t="s">
        <v>529</v>
      </c>
      <c r="TKX17" s="368" t="s">
        <v>529</v>
      </c>
      <c r="TKY17" s="368" t="s">
        <v>529</v>
      </c>
      <c r="TKZ17" s="368" t="s">
        <v>529</v>
      </c>
      <c r="TLA17" s="368" t="s">
        <v>529</v>
      </c>
      <c r="TLB17" s="368" t="s">
        <v>529</v>
      </c>
      <c r="TLC17" s="368" t="s">
        <v>529</v>
      </c>
      <c r="TLD17" s="368" t="s">
        <v>529</v>
      </c>
      <c r="TLE17" s="368" t="s">
        <v>529</v>
      </c>
      <c r="TLF17" s="368" t="s">
        <v>529</v>
      </c>
      <c r="TLG17" s="368" t="s">
        <v>529</v>
      </c>
      <c r="TLH17" s="368" t="s">
        <v>529</v>
      </c>
      <c r="TLI17" s="368" t="s">
        <v>529</v>
      </c>
      <c r="TLJ17" s="368" t="s">
        <v>529</v>
      </c>
      <c r="TLK17" s="368" t="s">
        <v>529</v>
      </c>
      <c r="TLL17" s="368" t="s">
        <v>529</v>
      </c>
      <c r="TLM17" s="368" t="s">
        <v>529</v>
      </c>
      <c r="TLN17" s="368" t="s">
        <v>529</v>
      </c>
      <c r="TLO17" s="368" t="s">
        <v>529</v>
      </c>
      <c r="TLP17" s="368" t="s">
        <v>529</v>
      </c>
      <c r="TLQ17" s="368" t="s">
        <v>529</v>
      </c>
      <c r="TLR17" s="368" t="s">
        <v>529</v>
      </c>
      <c r="TLS17" s="368" t="s">
        <v>529</v>
      </c>
      <c r="TLT17" s="368" t="s">
        <v>529</v>
      </c>
      <c r="TLU17" s="368" t="s">
        <v>529</v>
      </c>
      <c r="TLV17" s="368" t="s">
        <v>529</v>
      </c>
      <c r="TLW17" s="368" t="s">
        <v>529</v>
      </c>
      <c r="TLX17" s="368" t="s">
        <v>529</v>
      </c>
      <c r="TLY17" s="368" t="s">
        <v>529</v>
      </c>
      <c r="TLZ17" s="368" t="s">
        <v>529</v>
      </c>
      <c r="TMA17" s="368" t="s">
        <v>529</v>
      </c>
      <c r="TMB17" s="368" t="s">
        <v>529</v>
      </c>
      <c r="TMC17" s="368" t="s">
        <v>529</v>
      </c>
      <c r="TMD17" s="368" t="s">
        <v>529</v>
      </c>
      <c r="TME17" s="368" t="s">
        <v>529</v>
      </c>
      <c r="TMF17" s="368" t="s">
        <v>529</v>
      </c>
      <c r="TMG17" s="368" t="s">
        <v>529</v>
      </c>
      <c r="TMH17" s="368" t="s">
        <v>529</v>
      </c>
      <c r="TMI17" s="368" t="s">
        <v>529</v>
      </c>
      <c r="TMJ17" s="368" t="s">
        <v>529</v>
      </c>
      <c r="TMK17" s="368" t="s">
        <v>529</v>
      </c>
      <c r="TML17" s="368" t="s">
        <v>529</v>
      </c>
      <c r="TMM17" s="368" t="s">
        <v>529</v>
      </c>
      <c r="TMN17" s="368" t="s">
        <v>529</v>
      </c>
      <c r="TMO17" s="368" t="s">
        <v>529</v>
      </c>
      <c r="TMP17" s="368" t="s">
        <v>529</v>
      </c>
      <c r="TMQ17" s="368" t="s">
        <v>529</v>
      </c>
      <c r="TMR17" s="368" t="s">
        <v>529</v>
      </c>
      <c r="TMS17" s="368" t="s">
        <v>529</v>
      </c>
      <c r="TMT17" s="368" t="s">
        <v>529</v>
      </c>
      <c r="TMU17" s="368" t="s">
        <v>529</v>
      </c>
      <c r="TMV17" s="368" t="s">
        <v>529</v>
      </c>
      <c r="TMW17" s="368" t="s">
        <v>529</v>
      </c>
      <c r="TMX17" s="368" t="s">
        <v>529</v>
      </c>
      <c r="TMY17" s="368" t="s">
        <v>529</v>
      </c>
      <c r="TMZ17" s="368" t="s">
        <v>529</v>
      </c>
      <c r="TNA17" s="368" t="s">
        <v>529</v>
      </c>
      <c r="TNB17" s="368" t="s">
        <v>529</v>
      </c>
      <c r="TNC17" s="368" t="s">
        <v>529</v>
      </c>
      <c r="TND17" s="368" t="s">
        <v>529</v>
      </c>
      <c r="TNE17" s="368" t="s">
        <v>529</v>
      </c>
      <c r="TNF17" s="368" t="s">
        <v>529</v>
      </c>
      <c r="TNG17" s="368" t="s">
        <v>529</v>
      </c>
      <c r="TNH17" s="368" t="s">
        <v>529</v>
      </c>
      <c r="TNI17" s="368" t="s">
        <v>529</v>
      </c>
      <c r="TNJ17" s="368" t="s">
        <v>529</v>
      </c>
      <c r="TNK17" s="368" t="s">
        <v>529</v>
      </c>
      <c r="TNL17" s="368" t="s">
        <v>529</v>
      </c>
      <c r="TNM17" s="368" t="s">
        <v>529</v>
      </c>
      <c r="TNN17" s="368" t="s">
        <v>529</v>
      </c>
      <c r="TNO17" s="368" t="s">
        <v>529</v>
      </c>
      <c r="TNP17" s="368" t="s">
        <v>529</v>
      </c>
      <c r="TNQ17" s="368" t="s">
        <v>529</v>
      </c>
      <c r="TNR17" s="368" t="s">
        <v>529</v>
      </c>
      <c r="TNS17" s="368" t="s">
        <v>529</v>
      </c>
      <c r="TNT17" s="368" t="s">
        <v>529</v>
      </c>
      <c r="TNU17" s="368" t="s">
        <v>529</v>
      </c>
      <c r="TNV17" s="368" t="s">
        <v>529</v>
      </c>
      <c r="TNW17" s="368" t="s">
        <v>529</v>
      </c>
      <c r="TNX17" s="368" t="s">
        <v>529</v>
      </c>
      <c r="TNY17" s="368" t="s">
        <v>529</v>
      </c>
      <c r="TNZ17" s="368" t="s">
        <v>529</v>
      </c>
      <c r="TOA17" s="368" t="s">
        <v>529</v>
      </c>
      <c r="TOB17" s="368" t="s">
        <v>529</v>
      </c>
      <c r="TOC17" s="368" t="s">
        <v>529</v>
      </c>
      <c r="TOD17" s="368" t="s">
        <v>529</v>
      </c>
      <c r="TOE17" s="368" t="s">
        <v>529</v>
      </c>
      <c r="TOF17" s="368" t="s">
        <v>529</v>
      </c>
      <c r="TOG17" s="368" t="s">
        <v>529</v>
      </c>
      <c r="TOH17" s="368" t="s">
        <v>529</v>
      </c>
      <c r="TOI17" s="368" t="s">
        <v>529</v>
      </c>
      <c r="TOJ17" s="368" t="s">
        <v>529</v>
      </c>
      <c r="TOK17" s="368" t="s">
        <v>529</v>
      </c>
      <c r="TOL17" s="368" t="s">
        <v>529</v>
      </c>
      <c r="TOM17" s="368" t="s">
        <v>529</v>
      </c>
      <c r="TON17" s="368" t="s">
        <v>529</v>
      </c>
      <c r="TOO17" s="368" t="s">
        <v>529</v>
      </c>
      <c r="TOP17" s="368" t="s">
        <v>529</v>
      </c>
      <c r="TOQ17" s="368" t="s">
        <v>529</v>
      </c>
      <c r="TOR17" s="368" t="s">
        <v>529</v>
      </c>
      <c r="TOS17" s="368" t="s">
        <v>529</v>
      </c>
      <c r="TOT17" s="368" t="s">
        <v>529</v>
      </c>
      <c r="TOU17" s="368" t="s">
        <v>529</v>
      </c>
      <c r="TOV17" s="368" t="s">
        <v>529</v>
      </c>
      <c r="TOW17" s="368" t="s">
        <v>529</v>
      </c>
      <c r="TOX17" s="368" t="s">
        <v>529</v>
      </c>
      <c r="TOY17" s="368" t="s">
        <v>529</v>
      </c>
      <c r="TOZ17" s="368" t="s">
        <v>529</v>
      </c>
      <c r="TPA17" s="368" t="s">
        <v>529</v>
      </c>
      <c r="TPB17" s="368" t="s">
        <v>529</v>
      </c>
      <c r="TPC17" s="368" t="s">
        <v>529</v>
      </c>
      <c r="TPD17" s="368" t="s">
        <v>529</v>
      </c>
      <c r="TPE17" s="368" t="s">
        <v>529</v>
      </c>
      <c r="TPF17" s="368" t="s">
        <v>529</v>
      </c>
      <c r="TPG17" s="368" t="s">
        <v>529</v>
      </c>
      <c r="TPH17" s="368" t="s">
        <v>529</v>
      </c>
      <c r="TPI17" s="368" t="s">
        <v>529</v>
      </c>
      <c r="TPJ17" s="368" t="s">
        <v>529</v>
      </c>
      <c r="TPK17" s="368" t="s">
        <v>529</v>
      </c>
      <c r="TPL17" s="368" t="s">
        <v>529</v>
      </c>
      <c r="TPM17" s="368" t="s">
        <v>529</v>
      </c>
      <c r="TPN17" s="368" t="s">
        <v>529</v>
      </c>
      <c r="TPO17" s="368" t="s">
        <v>529</v>
      </c>
      <c r="TPP17" s="368" t="s">
        <v>529</v>
      </c>
      <c r="TPQ17" s="368" t="s">
        <v>529</v>
      </c>
      <c r="TPR17" s="368" t="s">
        <v>529</v>
      </c>
      <c r="TPS17" s="368" t="s">
        <v>529</v>
      </c>
      <c r="TPT17" s="368" t="s">
        <v>529</v>
      </c>
      <c r="TPU17" s="368" t="s">
        <v>529</v>
      </c>
      <c r="TPV17" s="368" t="s">
        <v>529</v>
      </c>
      <c r="TPW17" s="368" t="s">
        <v>529</v>
      </c>
      <c r="TPX17" s="368" t="s">
        <v>529</v>
      </c>
      <c r="TPY17" s="368" t="s">
        <v>529</v>
      </c>
      <c r="TPZ17" s="368" t="s">
        <v>529</v>
      </c>
      <c r="TQA17" s="368" t="s">
        <v>529</v>
      </c>
      <c r="TQB17" s="368" t="s">
        <v>529</v>
      </c>
      <c r="TQC17" s="368" t="s">
        <v>529</v>
      </c>
      <c r="TQD17" s="368" t="s">
        <v>529</v>
      </c>
      <c r="TQE17" s="368" t="s">
        <v>529</v>
      </c>
      <c r="TQF17" s="368" t="s">
        <v>529</v>
      </c>
      <c r="TQG17" s="368" t="s">
        <v>529</v>
      </c>
      <c r="TQH17" s="368" t="s">
        <v>529</v>
      </c>
      <c r="TQI17" s="368" t="s">
        <v>529</v>
      </c>
      <c r="TQJ17" s="368" t="s">
        <v>529</v>
      </c>
      <c r="TQK17" s="368" t="s">
        <v>529</v>
      </c>
      <c r="TQL17" s="368" t="s">
        <v>529</v>
      </c>
      <c r="TQM17" s="368" t="s">
        <v>529</v>
      </c>
      <c r="TQN17" s="368" t="s">
        <v>529</v>
      </c>
      <c r="TQO17" s="368" t="s">
        <v>529</v>
      </c>
      <c r="TQP17" s="368" t="s">
        <v>529</v>
      </c>
      <c r="TQQ17" s="368" t="s">
        <v>529</v>
      </c>
      <c r="TQR17" s="368" t="s">
        <v>529</v>
      </c>
      <c r="TQS17" s="368" t="s">
        <v>529</v>
      </c>
      <c r="TQT17" s="368" t="s">
        <v>529</v>
      </c>
      <c r="TQU17" s="368" t="s">
        <v>529</v>
      </c>
      <c r="TQV17" s="368" t="s">
        <v>529</v>
      </c>
      <c r="TQW17" s="368" t="s">
        <v>529</v>
      </c>
      <c r="TQX17" s="368" t="s">
        <v>529</v>
      </c>
      <c r="TQY17" s="368" t="s">
        <v>529</v>
      </c>
      <c r="TQZ17" s="368" t="s">
        <v>529</v>
      </c>
      <c r="TRA17" s="368" t="s">
        <v>529</v>
      </c>
      <c r="TRB17" s="368" t="s">
        <v>529</v>
      </c>
      <c r="TRC17" s="368" t="s">
        <v>529</v>
      </c>
      <c r="TRD17" s="368" t="s">
        <v>529</v>
      </c>
      <c r="TRE17" s="368" t="s">
        <v>529</v>
      </c>
      <c r="TRF17" s="368" t="s">
        <v>529</v>
      </c>
      <c r="TRG17" s="368" t="s">
        <v>529</v>
      </c>
      <c r="TRH17" s="368" t="s">
        <v>529</v>
      </c>
      <c r="TRI17" s="368" t="s">
        <v>529</v>
      </c>
      <c r="TRJ17" s="368" t="s">
        <v>529</v>
      </c>
      <c r="TRK17" s="368" t="s">
        <v>529</v>
      </c>
      <c r="TRL17" s="368" t="s">
        <v>529</v>
      </c>
      <c r="TRM17" s="368" t="s">
        <v>529</v>
      </c>
      <c r="TRN17" s="368" t="s">
        <v>529</v>
      </c>
      <c r="TRO17" s="368" t="s">
        <v>529</v>
      </c>
      <c r="TRP17" s="368" t="s">
        <v>529</v>
      </c>
      <c r="TRQ17" s="368" t="s">
        <v>529</v>
      </c>
      <c r="TRR17" s="368" t="s">
        <v>529</v>
      </c>
      <c r="TRS17" s="368" t="s">
        <v>529</v>
      </c>
      <c r="TRT17" s="368" t="s">
        <v>529</v>
      </c>
      <c r="TRU17" s="368" t="s">
        <v>529</v>
      </c>
      <c r="TRV17" s="368" t="s">
        <v>529</v>
      </c>
      <c r="TRW17" s="368" t="s">
        <v>529</v>
      </c>
      <c r="TRX17" s="368" t="s">
        <v>529</v>
      </c>
      <c r="TRY17" s="368" t="s">
        <v>529</v>
      </c>
      <c r="TRZ17" s="368" t="s">
        <v>529</v>
      </c>
      <c r="TSA17" s="368" t="s">
        <v>529</v>
      </c>
      <c r="TSB17" s="368" t="s">
        <v>529</v>
      </c>
      <c r="TSC17" s="368" t="s">
        <v>529</v>
      </c>
      <c r="TSD17" s="368" t="s">
        <v>529</v>
      </c>
      <c r="TSE17" s="368" t="s">
        <v>529</v>
      </c>
      <c r="TSF17" s="368" t="s">
        <v>529</v>
      </c>
      <c r="TSG17" s="368" t="s">
        <v>529</v>
      </c>
      <c r="TSH17" s="368" t="s">
        <v>529</v>
      </c>
      <c r="TSI17" s="368" t="s">
        <v>529</v>
      </c>
      <c r="TSJ17" s="368" t="s">
        <v>529</v>
      </c>
      <c r="TSK17" s="368" t="s">
        <v>529</v>
      </c>
      <c r="TSL17" s="368" t="s">
        <v>529</v>
      </c>
      <c r="TSM17" s="368" t="s">
        <v>529</v>
      </c>
      <c r="TSN17" s="368" t="s">
        <v>529</v>
      </c>
      <c r="TSO17" s="368" t="s">
        <v>529</v>
      </c>
      <c r="TSP17" s="368" t="s">
        <v>529</v>
      </c>
      <c r="TSQ17" s="368" t="s">
        <v>529</v>
      </c>
      <c r="TSR17" s="368" t="s">
        <v>529</v>
      </c>
      <c r="TSS17" s="368" t="s">
        <v>529</v>
      </c>
      <c r="TST17" s="368" t="s">
        <v>529</v>
      </c>
      <c r="TSU17" s="368" t="s">
        <v>529</v>
      </c>
      <c r="TSV17" s="368" t="s">
        <v>529</v>
      </c>
      <c r="TSW17" s="368" t="s">
        <v>529</v>
      </c>
      <c r="TSX17" s="368" t="s">
        <v>529</v>
      </c>
      <c r="TSY17" s="368" t="s">
        <v>529</v>
      </c>
      <c r="TSZ17" s="368" t="s">
        <v>529</v>
      </c>
      <c r="TTA17" s="368" t="s">
        <v>529</v>
      </c>
      <c r="TTB17" s="368" t="s">
        <v>529</v>
      </c>
      <c r="TTC17" s="368" t="s">
        <v>529</v>
      </c>
      <c r="TTD17" s="368" t="s">
        <v>529</v>
      </c>
      <c r="TTE17" s="368" t="s">
        <v>529</v>
      </c>
      <c r="TTF17" s="368" t="s">
        <v>529</v>
      </c>
      <c r="TTG17" s="368" t="s">
        <v>529</v>
      </c>
      <c r="TTH17" s="368" t="s">
        <v>529</v>
      </c>
      <c r="TTI17" s="368" t="s">
        <v>529</v>
      </c>
      <c r="TTJ17" s="368" t="s">
        <v>529</v>
      </c>
      <c r="TTK17" s="368" t="s">
        <v>529</v>
      </c>
      <c r="TTL17" s="368" t="s">
        <v>529</v>
      </c>
      <c r="TTM17" s="368" t="s">
        <v>529</v>
      </c>
      <c r="TTN17" s="368" t="s">
        <v>529</v>
      </c>
      <c r="TTO17" s="368" t="s">
        <v>529</v>
      </c>
      <c r="TTP17" s="368" t="s">
        <v>529</v>
      </c>
      <c r="TTQ17" s="368" t="s">
        <v>529</v>
      </c>
      <c r="TTR17" s="368" t="s">
        <v>529</v>
      </c>
      <c r="TTS17" s="368" t="s">
        <v>529</v>
      </c>
      <c r="TTT17" s="368" t="s">
        <v>529</v>
      </c>
      <c r="TTU17" s="368" t="s">
        <v>529</v>
      </c>
      <c r="TTV17" s="368" t="s">
        <v>529</v>
      </c>
      <c r="TTW17" s="368" t="s">
        <v>529</v>
      </c>
      <c r="TTX17" s="368" t="s">
        <v>529</v>
      </c>
      <c r="TTY17" s="368" t="s">
        <v>529</v>
      </c>
      <c r="TTZ17" s="368" t="s">
        <v>529</v>
      </c>
      <c r="TUA17" s="368" t="s">
        <v>529</v>
      </c>
      <c r="TUB17" s="368" t="s">
        <v>529</v>
      </c>
      <c r="TUC17" s="368" t="s">
        <v>529</v>
      </c>
      <c r="TUD17" s="368" t="s">
        <v>529</v>
      </c>
      <c r="TUE17" s="368" t="s">
        <v>529</v>
      </c>
      <c r="TUF17" s="368" t="s">
        <v>529</v>
      </c>
      <c r="TUG17" s="368" t="s">
        <v>529</v>
      </c>
      <c r="TUH17" s="368" t="s">
        <v>529</v>
      </c>
      <c r="TUI17" s="368" t="s">
        <v>529</v>
      </c>
      <c r="TUJ17" s="368" t="s">
        <v>529</v>
      </c>
      <c r="TUK17" s="368" t="s">
        <v>529</v>
      </c>
      <c r="TUL17" s="368" t="s">
        <v>529</v>
      </c>
      <c r="TUM17" s="368" t="s">
        <v>529</v>
      </c>
      <c r="TUN17" s="368" t="s">
        <v>529</v>
      </c>
      <c r="TUO17" s="368" t="s">
        <v>529</v>
      </c>
      <c r="TUP17" s="368" t="s">
        <v>529</v>
      </c>
      <c r="TUQ17" s="368" t="s">
        <v>529</v>
      </c>
      <c r="TUR17" s="368" t="s">
        <v>529</v>
      </c>
      <c r="TUS17" s="368" t="s">
        <v>529</v>
      </c>
      <c r="TUT17" s="368" t="s">
        <v>529</v>
      </c>
      <c r="TUU17" s="368" t="s">
        <v>529</v>
      </c>
      <c r="TUV17" s="368" t="s">
        <v>529</v>
      </c>
      <c r="TUW17" s="368" t="s">
        <v>529</v>
      </c>
      <c r="TUX17" s="368" t="s">
        <v>529</v>
      </c>
      <c r="TUY17" s="368" t="s">
        <v>529</v>
      </c>
      <c r="TUZ17" s="368" t="s">
        <v>529</v>
      </c>
      <c r="TVA17" s="368" t="s">
        <v>529</v>
      </c>
      <c r="TVB17" s="368" t="s">
        <v>529</v>
      </c>
      <c r="TVC17" s="368" t="s">
        <v>529</v>
      </c>
      <c r="TVD17" s="368" t="s">
        <v>529</v>
      </c>
      <c r="TVE17" s="368" t="s">
        <v>529</v>
      </c>
      <c r="TVF17" s="368" t="s">
        <v>529</v>
      </c>
      <c r="TVG17" s="368" t="s">
        <v>529</v>
      </c>
      <c r="TVH17" s="368" t="s">
        <v>529</v>
      </c>
      <c r="TVI17" s="368" t="s">
        <v>529</v>
      </c>
      <c r="TVJ17" s="368" t="s">
        <v>529</v>
      </c>
      <c r="TVK17" s="368" t="s">
        <v>529</v>
      </c>
      <c r="TVL17" s="368" t="s">
        <v>529</v>
      </c>
      <c r="TVM17" s="368" t="s">
        <v>529</v>
      </c>
      <c r="TVN17" s="368" t="s">
        <v>529</v>
      </c>
      <c r="TVO17" s="368" t="s">
        <v>529</v>
      </c>
      <c r="TVP17" s="368" t="s">
        <v>529</v>
      </c>
      <c r="TVQ17" s="368" t="s">
        <v>529</v>
      </c>
      <c r="TVR17" s="368" t="s">
        <v>529</v>
      </c>
      <c r="TVS17" s="368" t="s">
        <v>529</v>
      </c>
      <c r="TVT17" s="368" t="s">
        <v>529</v>
      </c>
      <c r="TVU17" s="368" t="s">
        <v>529</v>
      </c>
      <c r="TVV17" s="368" t="s">
        <v>529</v>
      </c>
      <c r="TVW17" s="368" t="s">
        <v>529</v>
      </c>
      <c r="TVX17" s="368" t="s">
        <v>529</v>
      </c>
      <c r="TVY17" s="368" t="s">
        <v>529</v>
      </c>
      <c r="TVZ17" s="368" t="s">
        <v>529</v>
      </c>
      <c r="TWA17" s="368" t="s">
        <v>529</v>
      </c>
      <c r="TWB17" s="368" t="s">
        <v>529</v>
      </c>
      <c r="TWC17" s="368" t="s">
        <v>529</v>
      </c>
      <c r="TWD17" s="368" t="s">
        <v>529</v>
      </c>
      <c r="TWE17" s="368" t="s">
        <v>529</v>
      </c>
      <c r="TWF17" s="368" t="s">
        <v>529</v>
      </c>
      <c r="TWG17" s="368" t="s">
        <v>529</v>
      </c>
      <c r="TWH17" s="368" t="s">
        <v>529</v>
      </c>
      <c r="TWI17" s="368" t="s">
        <v>529</v>
      </c>
      <c r="TWJ17" s="368" t="s">
        <v>529</v>
      </c>
      <c r="TWK17" s="368" t="s">
        <v>529</v>
      </c>
      <c r="TWL17" s="368" t="s">
        <v>529</v>
      </c>
      <c r="TWM17" s="368" t="s">
        <v>529</v>
      </c>
      <c r="TWN17" s="368" t="s">
        <v>529</v>
      </c>
      <c r="TWO17" s="368" t="s">
        <v>529</v>
      </c>
      <c r="TWP17" s="368" t="s">
        <v>529</v>
      </c>
      <c r="TWQ17" s="368" t="s">
        <v>529</v>
      </c>
      <c r="TWR17" s="368" t="s">
        <v>529</v>
      </c>
      <c r="TWS17" s="368" t="s">
        <v>529</v>
      </c>
      <c r="TWT17" s="368" t="s">
        <v>529</v>
      </c>
      <c r="TWU17" s="368" t="s">
        <v>529</v>
      </c>
      <c r="TWV17" s="368" t="s">
        <v>529</v>
      </c>
      <c r="TWW17" s="368" t="s">
        <v>529</v>
      </c>
      <c r="TWX17" s="368" t="s">
        <v>529</v>
      </c>
      <c r="TWY17" s="368" t="s">
        <v>529</v>
      </c>
      <c r="TWZ17" s="368" t="s">
        <v>529</v>
      </c>
      <c r="TXA17" s="368" t="s">
        <v>529</v>
      </c>
      <c r="TXB17" s="368" t="s">
        <v>529</v>
      </c>
      <c r="TXC17" s="368" t="s">
        <v>529</v>
      </c>
      <c r="TXD17" s="368" t="s">
        <v>529</v>
      </c>
      <c r="TXE17" s="368" t="s">
        <v>529</v>
      </c>
      <c r="TXF17" s="368" t="s">
        <v>529</v>
      </c>
      <c r="TXG17" s="368" t="s">
        <v>529</v>
      </c>
      <c r="TXH17" s="368" t="s">
        <v>529</v>
      </c>
      <c r="TXI17" s="368" t="s">
        <v>529</v>
      </c>
      <c r="TXJ17" s="368" t="s">
        <v>529</v>
      </c>
      <c r="TXK17" s="368" t="s">
        <v>529</v>
      </c>
      <c r="TXL17" s="368" t="s">
        <v>529</v>
      </c>
      <c r="TXM17" s="368" t="s">
        <v>529</v>
      </c>
      <c r="TXN17" s="368" t="s">
        <v>529</v>
      </c>
      <c r="TXO17" s="368" t="s">
        <v>529</v>
      </c>
      <c r="TXP17" s="368" t="s">
        <v>529</v>
      </c>
      <c r="TXQ17" s="368" t="s">
        <v>529</v>
      </c>
      <c r="TXR17" s="368" t="s">
        <v>529</v>
      </c>
      <c r="TXS17" s="368" t="s">
        <v>529</v>
      </c>
      <c r="TXT17" s="368" t="s">
        <v>529</v>
      </c>
      <c r="TXU17" s="368" t="s">
        <v>529</v>
      </c>
      <c r="TXV17" s="368" t="s">
        <v>529</v>
      </c>
      <c r="TXW17" s="368" t="s">
        <v>529</v>
      </c>
      <c r="TXX17" s="368" t="s">
        <v>529</v>
      </c>
      <c r="TXY17" s="368" t="s">
        <v>529</v>
      </c>
      <c r="TXZ17" s="368" t="s">
        <v>529</v>
      </c>
      <c r="TYA17" s="368" t="s">
        <v>529</v>
      </c>
      <c r="TYB17" s="368" t="s">
        <v>529</v>
      </c>
      <c r="TYC17" s="368" t="s">
        <v>529</v>
      </c>
      <c r="TYD17" s="368" t="s">
        <v>529</v>
      </c>
      <c r="TYE17" s="368" t="s">
        <v>529</v>
      </c>
      <c r="TYF17" s="368" t="s">
        <v>529</v>
      </c>
      <c r="TYG17" s="368" t="s">
        <v>529</v>
      </c>
      <c r="TYH17" s="368" t="s">
        <v>529</v>
      </c>
      <c r="TYI17" s="368" t="s">
        <v>529</v>
      </c>
      <c r="TYJ17" s="368" t="s">
        <v>529</v>
      </c>
      <c r="TYK17" s="368" t="s">
        <v>529</v>
      </c>
      <c r="TYL17" s="368" t="s">
        <v>529</v>
      </c>
      <c r="TYM17" s="368" t="s">
        <v>529</v>
      </c>
      <c r="TYN17" s="368" t="s">
        <v>529</v>
      </c>
      <c r="TYO17" s="368" t="s">
        <v>529</v>
      </c>
      <c r="TYP17" s="368" t="s">
        <v>529</v>
      </c>
      <c r="TYQ17" s="368" t="s">
        <v>529</v>
      </c>
      <c r="TYR17" s="368" t="s">
        <v>529</v>
      </c>
      <c r="TYS17" s="368" t="s">
        <v>529</v>
      </c>
      <c r="TYT17" s="368" t="s">
        <v>529</v>
      </c>
      <c r="TYU17" s="368" t="s">
        <v>529</v>
      </c>
      <c r="TYV17" s="368" t="s">
        <v>529</v>
      </c>
      <c r="TYW17" s="368" t="s">
        <v>529</v>
      </c>
      <c r="TYX17" s="368" t="s">
        <v>529</v>
      </c>
      <c r="TYY17" s="368" t="s">
        <v>529</v>
      </c>
      <c r="TYZ17" s="368" t="s">
        <v>529</v>
      </c>
      <c r="TZA17" s="368" t="s">
        <v>529</v>
      </c>
      <c r="TZB17" s="368" t="s">
        <v>529</v>
      </c>
      <c r="TZC17" s="368" t="s">
        <v>529</v>
      </c>
      <c r="TZD17" s="368" t="s">
        <v>529</v>
      </c>
      <c r="TZE17" s="368" t="s">
        <v>529</v>
      </c>
      <c r="TZF17" s="368" t="s">
        <v>529</v>
      </c>
      <c r="TZG17" s="368" t="s">
        <v>529</v>
      </c>
      <c r="TZH17" s="368" t="s">
        <v>529</v>
      </c>
      <c r="TZI17" s="368" t="s">
        <v>529</v>
      </c>
      <c r="TZJ17" s="368" t="s">
        <v>529</v>
      </c>
      <c r="TZK17" s="368" t="s">
        <v>529</v>
      </c>
      <c r="TZL17" s="368" t="s">
        <v>529</v>
      </c>
      <c r="TZM17" s="368" t="s">
        <v>529</v>
      </c>
      <c r="TZN17" s="368" t="s">
        <v>529</v>
      </c>
      <c r="TZO17" s="368" t="s">
        <v>529</v>
      </c>
      <c r="TZP17" s="368" t="s">
        <v>529</v>
      </c>
      <c r="TZQ17" s="368" t="s">
        <v>529</v>
      </c>
      <c r="TZR17" s="368" t="s">
        <v>529</v>
      </c>
      <c r="TZS17" s="368" t="s">
        <v>529</v>
      </c>
      <c r="TZT17" s="368" t="s">
        <v>529</v>
      </c>
      <c r="TZU17" s="368" t="s">
        <v>529</v>
      </c>
      <c r="TZV17" s="368" t="s">
        <v>529</v>
      </c>
      <c r="TZW17" s="368" t="s">
        <v>529</v>
      </c>
      <c r="TZX17" s="368" t="s">
        <v>529</v>
      </c>
      <c r="TZY17" s="368" t="s">
        <v>529</v>
      </c>
      <c r="TZZ17" s="368" t="s">
        <v>529</v>
      </c>
      <c r="UAA17" s="368" t="s">
        <v>529</v>
      </c>
      <c r="UAB17" s="368" t="s">
        <v>529</v>
      </c>
      <c r="UAC17" s="368" t="s">
        <v>529</v>
      </c>
      <c r="UAD17" s="368" t="s">
        <v>529</v>
      </c>
      <c r="UAE17" s="368" t="s">
        <v>529</v>
      </c>
      <c r="UAF17" s="368" t="s">
        <v>529</v>
      </c>
      <c r="UAG17" s="368" t="s">
        <v>529</v>
      </c>
      <c r="UAH17" s="368" t="s">
        <v>529</v>
      </c>
      <c r="UAI17" s="368" t="s">
        <v>529</v>
      </c>
      <c r="UAJ17" s="368" t="s">
        <v>529</v>
      </c>
      <c r="UAK17" s="368" t="s">
        <v>529</v>
      </c>
      <c r="UAL17" s="368" t="s">
        <v>529</v>
      </c>
      <c r="UAM17" s="368" t="s">
        <v>529</v>
      </c>
      <c r="UAN17" s="368" t="s">
        <v>529</v>
      </c>
      <c r="UAO17" s="368" t="s">
        <v>529</v>
      </c>
      <c r="UAP17" s="368" t="s">
        <v>529</v>
      </c>
      <c r="UAQ17" s="368" t="s">
        <v>529</v>
      </c>
      <c r="UAR17" s="368" t="s">
        <v>529</v>
      </c>
      <c r="UAS17" s="368" t="s">
        <v>529</v>
      </c>
      <c r="UAT17" s="368" t="s">
        <v>529</v>
      </c>
      <c r="UAU17" s="368" t="s">
        <v>529</v>
      </c>
      <c r="UAV17" s="368" t="s">
        <v>529</v>
      </c>
      <c r="UAW17" s="368" t="s">
        <v>529</v>
      </c>
      <c r="UAX17" s="368" t="s">
        <v>529</v>
      </c>
      <c r="UAY17" s="368" t="s">
        <v>529</v>
      </c>
      <c r="UAZ17" s="368" t="s">
        <v>529</v>
      </c>
      <c r="UBA17" s="368" t="s">
        <v>529</v>
      </c>
      <c r="UBB17" s="368" t="s">
        <v>529</v>
      </c>
      <c r="UBC17" s="368" t="s">
        <v>529</v>
      </c>
      <c r="UBD17" s="368" t="s">
        <v>529</v>
      </c>
      <c r="UBE17" s="368" t="s">
        <v>529</v>
      </c>
      <c r="UBF17" s="368" t="s">
        <v>529</v>
      </c>
      <c r="UBG17" s="368" t="s">
        <v>529</v>
      </c>
      <c r="UBH17" s="368" t="s">
        <v>529</v>
      </c>
      <c r="UBI17" s="368" t="s">
        <v>529</v>
      </c>
      <c r="UBJ17" s="368" t="s">
        <v>529</v>
      </c>
      <c r="UBK17" s="368" t="s">
        <v>529</v>
      </c>
      <c r="UBL17" s="368" t="s">
        <v>529</v>
      </c>
      <c r="UBM17" s="368" t="s">
        <v>529</v>
      </c>
      <c r="UBN17" s="368" t="s">
        <v>529</v>
      </c>
      <c r="UBO17" s="368" t="s">
        <v>529</v>
      </c>
      <c r="UBP17" s="368" t="s">
        <v>529</v>
      </c>
      <c r="UBQ17" s="368" t="s">
        <v>529</v>
      </c>
      <c r="UBR17" s="368" t="s">
        <v>529</v>
      </c>
      <c r="UBS17" s="368" t="s">
        <v>529</v>
      </c>
      <c r="UBT17" s="368" t="s">
        <v>529</v>
      </c>
      <c r="UBU17" s="368" t="s">
        <v>529</v>
      </c>
      <c r="UBV17" s="368" t="s">
        <v>529</v>
      </c>
      <c r="UBW17" s="368" t="s">
        <v>529</v>
      </c>
      <c r="UBX17" s="368" t="s">
        <v>529</v>
      </c>
      <c r="UBY17" s="368" t="s">
        <v>529</v>
      </c>
      <c r="UBZ17" s="368" t="s">
        <v>529</v>
      </c>
      <c r="UCA17" s="368" t="s">
        <v>529</v>
      </c>
      <c r="UCB17" s="368" t="s">
        <v>529</v>
      </c>
      <c r="UCC17" s="368" t="s">
        <v>529</v>
      </c>
      <c r="UCD17" s="368" t="s">
        <v>529</v>
      </c>
      <c r="UCE17" s="368" t="s">
        <v>529</v>
      </c>
      <c r="UCF17" s="368" t="s">
        <v>529</v>
      </c>
      <c r="UCG17" s="368" t="s">
        <v>529</v>
      </c>
      <c r="UCH17" s="368" t="s">
        <v>529</v>
      </c>
      <c r="UCI17" s="368" t="s">
        <v>529</v>
      </c>
      <c r="UCJ17" s="368" t="s">
        <v>529</v>
      </c>
      <c r="UCK17" s="368" t="s">
        <v>529</v>
      </c>
      <c r="UCL17" s="368" t="s">
        <v>529</v>
      </c>
      <c r="UCM17" s="368" t="s">
        <v>529</v>
      </c>
      <c r="UCN17" s="368" t="s">
        <v>529</v>
      </c>
      <c r="UCO17" s="368" t="s">
        <v>529</v>
      </c>
      <c r="UCP17" s="368" t="s">
        <v>529</v>
      </c>
      <c r="UCQ17" s="368" t="s">
        <v>529</v>
      </c>
      <c r="UCR17" s="368" t="s">
        <v>529</v>
      </c>
      <c r="UCS17" s="368" t="s">
        <v>529</v>
      </c>
      <c r="UCT17" s="368" t="s">
        <v>529</v>
      </c>
      <c r="UCU17" s="368" t="s">
        <v>529</v>
      </c>
      <c r="UCV17" s="368" t="s">
        <v>529</v>
      </c>
      <c r="UCW17" s="368" t="s">
        <v>529</v>
      </c>
      <c r="UCX17" s="368" t="s">
        <v>529</v>
      </c>
      <c r="UCY17" s="368" t="s">
        <v>529</v>
      </c>
      <c r="UCZ17" s="368" t="s">
        <v>529</v>
      </c>
      <c r="UDA17" s="368" t="s">
        <v>529</v>
      </c>
      <c r="UDB17" s="368" t="s">
        <v>529</v>
      </c>
      <c r="UDC17" s="368" t="s">
        <v>529</v>
      </c>
      <c r="UDD17" s="368" t="s">
        <v>529</v>
      </c>
      <c r="UDE17" s="368" t="s">
        <v>529</v>
      </c>
      <c r="UDF17" s="368" t="s">
        <v>529</v>
      </c>
      <c r="UDG17" s="368" t="s">
        <v>529</v>
      </c>
      <c r="UDH17" s="368" t="s">
        <v>529</v>
      </c>
      <c r="UDI17" s="368" t="s">
        <v>529</v>
      </c>
      <c r="UDJ17" s="368" t="s">
        <v>529</v>
      </c>
      <c r="UDK17" s="368" t="s">
        <v>529</v>
      </c>
      <c r="UDL17" s="368" t="s">
        <v>529</v>
      </c>
      <c r="UDM17" s="368" t="s">
        <v>529</v>
      </c>
      <c r="UDN17" s="368" t="s">
        <v>529</v>
      </c>
      <c r="UDO17" s="368" t="s">
        <v>529</v>
      </c>
      <c r="UDP17" s="368" t="s">
        <v>529</v>
      </c>
      <c r="UDQ17" s="368" t="s">
        <v>529</v>
      </c>
      <c r="UDR17" s="368" t="s">
        <v>529</v>
      </c>
      <c r="UDS17" s="368" t="s">
        <v>529</v>
      </c>
      <c r="UDT17" s="368" t="s">
        <v>529</v>
      </c>
      <c r="UDU17" s="368" t="s">
        <v>529</v>
      </c>
      <c r="UDV17" s="368" t="s">
        <v>529</v>
      </c>
      <c r="UDW17" s="368" t="s">
        <v>529</v>
      </c>
      <c r="UDX17" s="368" t="s">
        <v>529</v>
      </c>
      <c r="UDY17" s="368" t="s">
        <v>529</v>
      </c>
      <c r="UDZ17" s="368" t="s">
        <v>529</v>
      </c>
      <c r="UEA17" s="368" t="s">
        <v>529</v>
      </c>
      <c r="UEB17" s="368" t="s">
        <v>529</v>
      </c>
      <c r="UEC17" s="368" t="s">
        <v>529</v>
      </c>
      <c r="UED17" s="368" t="s">
        <v>529</v>
      </c>
      <c r="UEE17" s="368" t="s">
        <v>529</v>
      </c>
      <c r="UEF17" s="368" t="s">
        <v>529</v>
      </c>
      <c r="UEG17" s="368" t="s">
        <v>529</v>
      </c>
      <c r="UEH17" s="368" t="s">
        <v>529</v>
      </c>
      <c r="UEI17" s="368" t="s">
        <v>529</v>
      </c>
      <c r="UEJ17" s="368" t="s">
        <v>529</v>
      </c>
      <c r="UEK17" s="368" t="s">
        <v>529</v>
      </c>
      <c r="UEL17" s="368" t="s">
        <v>529</v>
      </c>
      <c r="UEM17" s="368" t="s">
        <v>529</v>
      </c>
      <c r="UEN17" s="368" t="s">
        <v>529</v>
      </c>
      <c r="UEO17" s="368" t="s">
        <v>529</v>
      </c>
      <c r="UEP17" s="368" t="s">
        <v>529</v>
      </c>
      <c r="UEQ17" s="368" t="s">
        <v>529</v>
      </c>
      <c r="UER17" s="368" t="s">
        <v>529</v>
      </c>
      <c r="UES17" s="368" t="s">
        <v>529</v>
      </c>
      <c r="UET17" s="368" t="s">
        <v>529</v>
      </c>
      <c r="UEU17" s="368" t="s">
        <v>529</v>
      </c>
      <c r="UEV17" s="368" t="s">
        <v>529</v>
      </c>
      <c r="UEW17" s="368" t="s">
        <v>529</v>
      </c>
      <c r="UEX17" s="368" t="s">
        <v>529</v>
      </c>
      <c r="UEY17" s="368" t="s">
        <v>529</v>
      </c>
      <c r="UEZ17" s="368" t="s">
        <v>529</v>
      </c>
      <c r="UFA17" s="368" t="s">
        <v>529</v>
      </c>
      <c r="UFB17" s="368" t="s">
        <v>529</v>
      </c>
      <c r="UFC17" s="368" t="s">
        <v>529</v>
      </c>
      <c r="UFD17" s="368" t="s">
        <v>529</v>
      </c>
      <c r="UFE17" s="368" t="s">
        <v>529</v>
      </c>
      <c r="UFF17" s="368" t="s">
        <v>529</v>
      </c>
      <c r="UFG17" s="368" t="s">
        <v>529</v>
      </c>
      <c r="UFH17" s="368" t="s">
        <v>529</v>
      </c>
      <c r="UFI17" s="368" t="s">
        <v>529</v>
      </c>
      <c r="UFJ17" s="368" t="s">
        <v>529</v>
      </c>
      <c r="UFK17" s="368" t="s">
        <v>529</v>
      </c>
      <c r="UFL17" s="368" t="s">
        <v>529</v>
      </c>
      <c r="UFM17" s="368" t="s">
        <v>529</v>
      </c>
      <c r="UFN17" s="368" t="s">
        <v>529</v>
      </c>
      <c r="UFO17" s="368" t="s">
        <v>529</v>
      </c>
      <c r="UFP17" s="368" t="s">
        <v>529</v>
      </c>
      <c r="UFQ17" s="368" t="s">
        <v>529</v>
      </c>
      <c r="UFR17" s="368" t="s">
        <v>529</v>
      </c>
      <c r="UFS17" s="368" t="s">
        <v>529</v>
      </c>
      <c r="UFT17" s="368" t="s">
        <v>529</v>
      </c>
      <c r="UFU17" s="368" t="s">
        <v>529</v>
      </c>
      <c r="UFV17" s="368" t="s">
        <v>529</v>
      </c>
      <c r="UFW17" s="368" t="s">
        <v>529</v>
      </c>
      <c r="UFX17" s="368" t="s">
        <v>529</v>
      </c>
      <c r="UFY17" s="368" t="s">
        <v>529</v>
      </c>
      <c r="UFZ17" s="368" t="s">
        <v>529</v>
      </c>
      <c r="UGA17" s="368" t="s">
        <v>529</v>
      </c>
      <c r="UGB17" s="368" t="s">
        <v>529</v>
      </c>
      <c r="UGC17" s="368" t="s">
        <v>529</v>
      </c>
      <c r="UGD17" s="368" t="s">
        <v>529</v>
      </c>
      <c r="UGE17" s="368" t="s">
        <v>529</v>
      </c>
      <c r="UGF17" s="368" t="s">
        <v>529</v>
      </c>
      <c r="UGG17" s="368" t="s">
        <v>529</v>
      </c>
      <c r="UGH17" s="368" t="s">
        <v>529</v>
      </c>
      <c r="UGI17" s="368" t="s">
        <v>529</v>
      </c>
      <c r="UGJ17" s="368" t="s">
        <v>529</v>
      </c>
      <c r="UGK17" s="368" t="s">
        <v>529</v>
      </c>
      <c r="UGL17" s="368" t="s">
        <v>529</v>
      </c>
      <c r="UGM17" s="368" t="s">
        <v>529</v>
      </c>
      <c r="UGN17" s="368" t="s">
        <v>529</v>
      </c>
      <c r="UGO17" s="368" t="s">
        <v>529</v>
      </c>
      <c r="UGP17" s="368" t="s">
        <v>529</v>
      </c>
      <c r="UGQ17" s="368" t="s">
        <v>529</v>
      </c>
      <c r="UGR17" s="368" t="s">
        <v>529</v>
      </c>
      <c r="UGS17" s="368" t="s">
        <v>529</v>
      </c>
      <c r="UGT17" s="368" t="s">
        <v>529</v>
      </c>
      <c r="UGU17" s="368" t="s">
        <v>529</v>
      </c>
      <c r="UGV17" s="368" t="s">
        <v>529</v>
      </c>
      <c r="UGW17" s="368" t="s">
        <v>529</v>
      </c>
      <c r="UGX17" s="368" t="s">
        <v>529</v>
      </c>
      <c r="UGY17" s="368" t="s">
        <v>529</v>
      </c>
      <c r="UGZ17" s="368" t="s">
        <v>529</v>
      </c>
      <c r="UHA17" s="368" t="s">
        <v>529</v>
      </c>
      <c r="UHB17" s="368" t="s">
        <v>529</v>
      </c>
      <c r="UHC17" s="368" t="s">
        <v>529</v>
      </c>
      <c r="UHD17" s="368" t="s">
        <v>529</v>
      </c>
      <c r="UHE17" s="368" t="s">
        <v>529</v>
      </c>
      <c r="UHF17" s="368" t="s">
        <v>529</v>
      </c>
      <c r="UHG17" s="368" t="s">
        <v>529</v>
      </c>
      <c r="UHH17" s="368" t="s">
        <v>529</v>
      </c>
      <c r="UHI17" s="368" t="s">
        <v>529</v>
      </c>
      <c r="UHJ17" s="368" t="s">
        <v>529</v>
      </c>
      <c r="UHK17" s="368" t="s">
        <v>529</v>
      </c>
      <c r="UHL17" s="368" t="s">
        <v>529</v>
      </c>
      <c r="UHM17" s="368" t="s">
        <v>529</v>
      </c>
      <c r="UHN17" s="368" t="s">
        <v>529</v>
      </c>
      <c r="UHO17" s="368" t="s">
        <v>529</v>
      </c>
      <c r="UHP17" s="368" t="s">
        <v>529</v>
      </c>
      <c r="UHQ17" s="368" t="s">
        <v>529</v>
      </c>
      <c r="UHR17" s="368" t="s">
        <v>529</v>
      </c>
      <c r="UHS17" s="368" t="s">
        <v>529</v>
      </c>
      <c r="UHT17" s="368" t="s">
        <v>529</v>
      </c>
      <c r="UHU17" s="368" t="s">
        <v>529</v>
      </c>
      <c r="UHV17" s="368" t="s">
        <v>529</v>
      </c>
      <c r="UHW17" s="368" t="s">
        <v>529</v>
      </c>
      <c r="UHX17" s="368" t="s">
        <v>529</v>
      </c>
      <c r="UHY17" s="368" t="s">
        <v>529</v>
      </c>
      <c r="UHZ17" s="368" t="s">
        <v>529</v>
      </c>
      <c r="UIA17" s="368" t="s">
        <v>529</v>
      </c>
      <c r="UIB17" s="368" t="s">
        <v>529</v>
      </c>
      <c r="UIC17" s="368" t="s">
        <v>529</v>
      </c>
      <c r="UID17" s="368" t="s">
        <v>529</v>
      </c>
      <c r="UIE17" s="368" t="s">
        <v>529</v>
      </c>
      <c r="UIF17" s="368" t="s">
        <v>529</v>
      </c>
      <c r="UIG17" s="368" t="s">
        <v>529</v>
      </c>
      <c r="UIH17" s="368" t="s">
        <v>529</v>
      </c>
      <c r="UII17" s="368" t="s">
        <v>529</v>
      </c>
      <c r="UIJ17" s="368" t="s">
        <v>529</v>
      </c>
      <c r="UIK17" s="368" t="s">
        <v>529</v>
      </c>
      <c r="UIL17" s="368" t="s">
        <v>529</v>
      </c>
      <c r="UIM17" s="368" t="s">
        <v>529</v>
      </c>
      <c r="UIN17" s="368" t="s">
        <v>529</v>
      </c>
      <c r="UIO17" s="368" t="s">
        <v>529</v>
      </c>
      <c r="UIP17" s="368" t="s">
        <v>529</v>
      </c>
      <c r="UIQ17" s="368" t="s">
        <v>529</v>
      </c>
      <c r="UIR17" s="368" t="s">
        <v>529</v>
      </c>
      <c r="UIS17" s="368" t="s">
        <v>529</v>
      </c>
      <c r="UIT17" s="368" t="s">
        <v>529</v>
      </c>
      <c r="UIU17" s="368" t="s">
        <v>529</v>
      </c>
      <c r="UIV17" s="368" t="s">
        <v>529</v>
      </c>
      <c r="UIW17" s="368" t="s">
        <v>529</v>
      </c>
      <c r="UIX17" s="368" t="s">
        <v>529</v>
      </c>
      <c r="UIY17" s="368" t="s">
        <v>529</v>
      </c>
      <c r="UIZ17" s="368" t="s">
        <v>529</v>
      </c>
      <c r="UJA17" s="368" t="s">
        <v>529</v>
      </c>
      <c r="UJB17" s="368" t="s">
        <v>529</v>
      </c>
      <c r="UJC17" s="368" t="s">
        <v>529</v>
      </c>
      <c r="UJD17" s="368" t="s">
        <v>529</v>
      </c>
      <c r="UJE17" s="368" t="s">
        <v>529</v>
      </c>
      <c r="UJF17" s="368" t="s">
        <v>529</v>
      </c>
      <c r="UJG17" s="368" t="s">
        <v>529</v>
      </c>
      <c r="UJH17" s="368" t="s">
        <v>529</v>
      </c>
      <c r="UJI17" s="368" t="s">
        <v>529</v>
      </c>
      <c r="UJJ17" s="368" t="s">
        <v>529</v>
      </c>
      <c r="UJK17" s="368" t="s">
        <v>529</v>
      </c>
      <c r="UJL17" s="368" t="s">
        <v>529</v>
      </c>
      <c r="UJM17" s="368" t="s">
        <v>529</v>
      </c>
      <c r="UJN17" s="368" t="s">
        <v>529</v>
      </c>
      <c r="UJO17" s="368" t="s">
        <v>529</v>
      </c>
      <c r="UJP17" s="368" t="s">
        <v>529</v>
      </c>
      <c r="UJQ17" s="368" t="s">
        <v>529</v>
      </c>
      <c r="UJR17" s="368" t="s">
        <v>529</v>
      </c>
      <c r="UJS17" s="368" t="s">
        <v>529</v>
      </c>
      <c r="UJT17" s="368" t="s">
        <v>529</v>
      </c>
      <c r="UJU17" s="368" t="s">
        <v>529</v>
      </c>
      <c r="UJV17" s="368" t="s">
        <v>529</v>
      </c>
      <c r="UJW17" s="368" t="s">
        <v>529</v>
      </c>
      <c r="UJX17" s="368" t="s">
        <v>529</v>
      </c>
      <c r="UJY17" s="368" t="s">
        <v>529</v>
      </c>
      <c r="UJZ17" s="368" t="s">
        <v>529</v>
      </c>
      <c r="UKA17" s="368" t="s">
        <v>529</v>
      </c>
      <c r="UKB17" s="368" t="s">
        <v>529</v>
      </c>
      <c r="UKC17" s="368" t="s">
        <v>529</v>
      </c>
      <c r="UKD17" s="368" t="s">
        <v>529</v>
      </c>
      <c r="UKE17" s="368" t="s">
        <v>529</v>
      </c>
      <c r="UKF17" s="368" t="s">
        <v>529</v>
      </c>
      <c r="UKG17" s="368" t="s">
        <v>529</v>
      </c>
      <c r="UKH17" s="368" t="s">
        <v>529</v>
      </c>
      <c r="UKI17" s="368" t="s">
        <v>529</v>
      </c>
      <c r="UKJ17" s="368" t="s">
        <v>529</v>
      </c>
      <c r="UKK17" s="368" t="s">
        <v>529</v>
      </c>
      <c r="UKL17" s="368" t="s">
        <v>529</v>
      </c>
      <c r="UKM17" s="368" t="s">
        <v>529</v>
      </c>
      <c r="UKN17" s="368" t="s">
        <v>529</v>
      </c>
      <c r="UKO17" s="368" t="s">
        <v>529</v>
      </c>
      <c r="UKP17" s="368" t="s">
        <v>529</v>
      </c>
      <c r="UKQ17" s="368" t="s">
        <v>529</v>
      </c>
      <c r="UKR17" s="368" t="s">
        <v>529</v>
      </c>
      <c r="UKS17" s="368" t="s">
        <v>529</v>
      </c>
      <c r="UKT17" s="368" t="s">
        <v>529</v>
      </c>
      <c r="UKU17" s="368" t="s">
        <v>529</v>
      </c>
      <c r="UKV17" s="368" t="s">
        <v>529</v>
      </c>
      <c r="UKW17" s="368" t="s">
        <v>529</v>
      </c>
      <c r="UKX17" s="368" t="s">
        <v>529</v>
      </c>
      <c r="UKY17" s="368" t="s">
        <v>529</v>
      </c>
      <c r="UKZ17" s="368" t="s">
        <v>529</v>
      </c>
      <c r="ULA17" s="368" t="s">
        <v>529</v>
      </c>
      <c r="ULB17" s="368" t="s">
        <v>529</v>
      </c>
      <c r="ULC17" s="368" t="s">
        <v>529</v>
      </c>
      <c r="ULD17" s="368" t="s">
        <v>529</v>
      </c>
      <c r="ULE17" s="368" t="s">
        <v>529</v>
      </c>
      <c r="ULF17" s="368" t="s">
        <v>529</v>
      </c>
      <c r="ULG17" s="368" t="s">
        <v>529</v>
      </c>
      <c r="ULH17" s="368" t="s">
        <v>529</v>
      </c>
      <c r="ULI17" s="368" t="s">
        <v>529</v>
      </c>
      <c r="ULJ17" s="368" t="s">
        <v>529</v>
      </c>
      <c r="ULK17" s="368" t="s">
        <v>529</v>
      </c>
      <c r="ULL17" s="368" t="s">
        <v>529</v>
      </c>
      <c r="ULM17" s="368" t="s">
        <v>529</v>
      </c>
      <c r="ULN17" s="368" t="s">
        <v>529</v>
      </c>
      <c r="ULO17" s="368" t="s">
        <v>529</v>
      </c>
      <c r="ULP17" s="368" t="s">
        <v>529</v>
      </c>
      <c r="ULQ17" s="368" t="s">
        <v>529</v>
      </c>
      <c r="ULR17" s="368" t="s">
        <v>529</v>
      </c>
      <c r="ULS17" s="368" t="s">
        <v>529</v>
      </c>
      <c r="ULT17" s="368" t="s">
        <v>529</v>
      </c>
      <c r="ULU17" s="368" t="s">
        <v>529</v>
      </c>
      <c r="ULV17" s="368" t="s">
        <v>529</v>
      </c>
      <c r="ULW17" s="368" t="s">
        <v>529</v>
      </c>
      <c r="ULX17" s="368" t="s">
        <v>529</v>
      </c>
      <c r="ULY17" s="368" t="s">
        <v>529</v>
      </c>
      <c r="ULZ17" s="368" t="s">
        <v>529</v>
      </c>
      <c r="UMA17" s="368" t="s">
        <v>529</v>
      </c>
      <c r="UMB17" s="368" t="s">
        <v>529</v>
      </c>
      <c r="UMC17" s="368" t="s">
        <v>529</v>
      </c>
      <c r="UMD17" s="368" t="s">
        <v>529</v>
      </c>
      <c r="UME17" s="368" t="s">
        <v>529</v>
      </c>
      <c r="UMF17" s="368" t="s">
        <v>529</v>
      </c>
      <c r="UMG17" s="368" t="s">
        <v>529</v>
      </c>
      <c r="UMH17" s="368" t="s">
        <v>529</v>
      </c>
      <c r="UMI17" s="368" t="s">
        <v>529</v>
      </c>
      <c r="UMJ17" s="368" t="s">
        <v>529</v>
      </c>
      <c r="UMK17" s="368" t="s">
        <v>529</v>
      </c>
      <c r="UML17" s="368" t="s">
        <v>529</v>
      </c>
      <c r="UMM17" s="368" t="s">
        <v>529</v>
      </c>
      <c r="UMN17" s="368" t="s">
        <v>529</v>
      </c>
      <c r="UMO17" s="368" t="s">
        <v>529</v>
      </c>
      <c r="UMP17" s="368" t="s">
        <v>529</v>
      </c>
      <c r="UMQ17" s="368" t="s">
        <v>529</v>
      </c>
      <c r="UMR17" s="368" t="s">
        <v>529</v>
      </c>
      <c r="UMS17" s="368" t="s">
        <v>529</v>
      </c>
      <c r="UMT17" s="368" t="s">
        <v>529</v>
      </c>
      <c r="UMU17" s="368" t="s">
        <v>529</v>
      </c>
      <c r="UMV17" s="368" t="s">
        <v>529</v>
      </c>
      <c r="UMW17" s="368" t="s">
        <v>529</v>
      </c>
      <c r="UMX17" s="368" t="s">
        <v>529</v>
      </c>
      <c r="UMY17" s="368" t="s">
        <v>529</v>
      </c>
      <c r="UMZ17" s="368" t="s">
        <v>529</v>
      </c>
      <c r="UNA17" s="368" t="s">
        <v>529</v>
      </c>
      <c r="UNB17" s="368" t="s">
        <v>529</v>
      </c>
      <c r="UNC17" s="368" t="s">
        <v>529</v>
      </c>
      <c r="UND17" s="368" t="s">
        <v>529</v>
      </c>
      <c r="UNE17" s="368" t="s">
        <v>529</v>
      </c>
      <c r="UNF17" s="368" t="s">
        <v>529</v>
      </c>
      <c r="UNG17" s="368" t="s">
        <v>529</v>
      </c>
      <c r="UNH17" s="368" t="s">
        <v>529</v>
      </c>
      <c r="UNI17" s="368" t="s">
        <v>529</v>
      </c>
      <c r="UNJ17" s="368" t="s">
        <v>529</v>
      </c>
      <c r="UNK17" s="368" t="s">
        <v>529</v>
      </c>
      <c r="UNL17" s="368" t="s">
        <v>529</v>
      </c>
      <c r="UNM17" s="368" t="s">
        <v>529</v>
      </c>
      <c r="UNN17" s="368" t="s">
        <v>529</v>
      </c>
      <c r="UNO17" s="368" t="s">
        <v>529</v>
      </c>
      <c r="UNP17" s="368" t="s">
        <v>529</v>
      </c>
      <c r="UNQ17" s="368" t="s">
        <v>529</v>
      </c>
      <c r="UNR17" s="368" t="s">
        <v>529</v>
      </c>
      <c r="UNS17" s="368" t="s">
        <v>529</v>
      </c>
      <c r="UNT17" s="368" t="s">
        <v>529</v>
      </c>
      <c r="UNU17" s="368" t="s">
        <v>529</v>
      </c>
      <c r="UNV17" s="368" t="s">
        <v>529</v>
      </c>
      <c r="UNW17" s="368" t="s">
        <v>529</v>
      </c>
      <c r="UNX17" s="368" t="s">
        <v>529</v>
      </c>
      <c r="UNY17" s="368" t="s">
        <v>529</v>
      </c>
      <c r="UNZ17" s="368" t="s">
        <v>529</v>
      </c>
      <c r="UOA17" s="368" t="s">
        <v>529</v>
      </c>
      <c r="UOB17" s="368" t="s">
        <v>529</v>
      </c>
      <c r="UOC17" s="368" t="s">
        <v>529</v>
      </c>
      <c r="UOD17" s="368" t="s">
        <v>529</v>
      </c>
      <c r="UOE17" s="368" t="s">
        <v>529</v>
      </c>
      <c r="UOF17" s="368" t="s">
        <v>529</v>
      </c>
      <c r="UOG17" s="368" t="s">
        <v>529</v>
      </c>
      <c r="UOH17" s="368" t="s">
        <v>529</v>
      </c>
      <c r="UOI17" s="368" t="s">
        <v>529</v>
      </c>
      <c r="UOJ17" s="368" t="s">
        <v>529</v>
      </c>
      <c r="UOK17" s="368" t="s">
        <v>529</v>
      </c>
      <c r="UOL17" s="368" t="s">
        <v>529</v>
      </c>
      <c r="UOM17" s="368" t="s">
        <v>529</v>
      </c>
      <c r="UON17" s="368" t="s">
        <v>529</v>
      </c>
      <c r="UOO17" s="368" t="s">
        <v>529</v>
      </c>
      <c r="UOP17" s="368" t="s">
        <v>529</v>
      </c>
      <c r="UOQ17" s="368" t="s">
        <v>529</v>
      </c>
      <c r="UOR17" s="368" t="s">
        <v>529</v>
      </c>
      <c r="UOS17" s="368" t="s">
        <v>529</v>
      </c>
      <c r="UOT17" s="368" t="s">
        <v>529</v>
      </c>
      <c r="UOU17" s="368" t="s">
        <v>529</v>
      </c>
      <c r="UOV17" s="368" t="s">
        <v>529</v>
      </c>
      <c r="UOW17" s="368" t="s">
        <v>529</v>
      </c>
      <c r="UOX17" s="368" t="s">
        <v>529</v>
      </c>
      <c r="UOY17" s="368" t="s">
        <v>529</v>
      </c>
      <c r="UOZ17" s="368" t="s">
        <v>529</v>
      </c>
      <c r="UPA17" s="368" t="s">
        <v>529</v>
      </c>
      <c r="UPB17" s="368" t="s">
        <v>529</v>
      </c>
      <c r="UPC17" s="368" t="s">
        <v>529</v>
      </c>
      <c r="UPD17" s="368" t="s">
        <v>529</v>
      </c>
      <c r="UPE17" s="368" t="s">
        <v>529</v>
      </c>
      <c r="UPF17" s="368" t="s">
        <v>529</v>
      </c>
      <c r="UPG17" s="368" t="s">
        <v>529</v>
      </c>
      <c r="UPH17" s="368" t="s">
        <v>529</v>
      </c>
      <c r="UPI17" s="368" t="s">
        <v>529</v>
      </c>
      <c r="UPJ17" s="368" t="s">
        <v>529</v>
      </c>
      <c r="UPK17" s="368" t="s">
        <v>529</v>
      </c>
      <c r="UPL17" s="368" t="s">
        <v>529</v>
      </c>
      <c r="UPM17" s="368" t="s">
        <v>529</v>
      </c>
      <c r="UPN17" s="368" t="s">
        <v>529</v>
      </c>
      <c r="UPO17" s="368" t="s">
        <v>529</v>
      </c>
      <c r="UPP17" s="368" t="s">
        <v>529</v>
      </c>
      <c r="UPQ17" s="368" t="s">
        <v>529</v>
      </c>
      <c r="UPR17" s="368" t="s">
        <v>529</v>
      </c>
      <c r="UPS17" s="368" t="s">
        <v>529</v>
      </c>
      <c r="UPT17" s="368" t="s">
        <v>529</v>
      </c>
      <c r="UPU17" s="368" t="s">
        <v>529</v>
      </c>
      <c r="UPV17" s="368" t="s">
        <v>529</v>
      </c>
      <c r="UPW17" s="368" t="s">
        <v>529</v>
      </c>
      <c r="UPX17" s="368" t="s">
        <v>529</v>
      </c>
      <c r="UPY17" s="368" t="s">
        <v>529</v>
      </c>
      <c r="UPZ17" s="368" t="s">
        <v>529</v>
      </c>
      <c r="UQA17" s="368" t="s">
        <v>529</v>
      </c>
      <c r="UQB17" s="368" t="s">
        <v>529</v>
      </c>
      <c r="UQC17" s="368" t="s">
        <v>529</v>
      </c>
      <c r="UQD17" s="368" t="s">
        <v>529</v>
      </c>
      <c r="UQE17" s="368" t="s">
        <v>529</v>
      </c>
      <c r="UQF17" s="368" t="s">
        <v>529</v>
      </c>
      <c r="UQG17" s="368" t="s">
        <v>529</v>
      </c>
      <c r="UQH17" s="368" t="s">
        <v>529</v>
      </c>
      <c r="UQI17" s="368" t="s">
        <v>529</v>
      </c>
      <c r="UQJ17" s="368" t="s">
        <v>529</v>
      </c>
      <c r="UQK17" s="368" t="s">
        <v>529</v>
      </c>
      <c r="UQL17" s="368" t="s">
        <v>529</v>
      </c>
      <c r="UQM17" s="368" t="s">
        <v>529</v>
      </c>
      <c r="UQN17" s="368" t="s">
        <v>529</v>
      </c>
      <c r="UQO17" s="368" t="s">
        <v>529</v>
      </c>
      <c r="UQP17" s="368" t="s">
        <v>529</v>
      </c>
      <c r="UQQ17" s="368" t="s">
        <v>529</v>
      </c>
      <c r="UQR17" s="368" t="s">
        <v>529</v>
      </c>
      <c r="UQS17" s="368" t="s">
        <v>529</v>
      </c>
      <c r="UQT17" s="368" t="s">
        <v>529</v>
      </c>
      <c r="UQU17" s="368" t="s">
        <v>529</v>
      </c>
      <c r="UQV17" s="368" t="s">
        <v>529</v>
      </c>
      <c r="UQW17" s="368" t="s">
        <v>529</v>
      </c>
      <c r="UQX17" s="368" t="s">
        <v>529</v>
      </c>
      <c r="UQY17" s="368" t="s">
        <v>529</v>
      </c>
      <c r="UQZ17" s="368" t="s">
        <v>529</v>
      </c>
      <c r="URA17" s="368" t="s">
        <v>529</v>
      </c>
      <c r="URB17" s="368" t="s">
        <v>529</v>
      </c>
      <c r="URC17" s="368" t="s">
        <v>529</v>
      </c>
      <c r="URD17" s="368" t="s">
        <v>529</v>
      </c>
      <c r="URE17" s="368" t="s">
        <v>529</v>
      </c>
      <c r="URF17" s="368" t="s">
        <v>529</v>
      </c>
      <c r="URG17" s="368" t="s">
        <v>529</v>
      </c>
      <c r="URH17" s="368" t="s">
        <v>529</v>
      </c>
      <c r="URI17" s="368" t="s">
        <v>529</v>
      </c>
      <c r="URJ17" s="368" t="s">
        <v>529</v>
      </c>
      <c r="URK17" s="368" t="s">
        <v>529</v>
      </c>
      <c r="URL17" s="368" t="s">
        <v>529</v>
      </c>
      <c r="URM17" s="368" t="s">
        <v>529</v>
      </c>
      <c r="URN17" s="368" t="s">
        <v>529</v>
      </c>
      <c r="URO17" s="368" t="s">
        <v>529</v>
      </c>
      <c r="URP17" s="368" t="s">
        <v>529</v>
      </c>
      <c r="URQ17" s="368" t="s">
        <v>529</v>
      </c>
      <c r="URR17" s="368" t="s">
        <v>529</v>
      </c>
      <c r="URS17" s="368" t="s">
        <v>529</v>
      </c>
      <c r="URT17" s="368" t="s">
        <v>529</v>
      </c>
      <c r="URU17" s="368" t="s">
        <v>529</v>
      </c>
      <c r="URV17" s="368" t="s">
        <v>529</v>
      </c>
      <c r="URW17" s="368" t="s">
        <v>529</v>
      </c>
      <c r="URX17" s="368" t="s">
        <v>529</v>
      </c>
      <c r="URY17" s="368" t="s">
        <v>529</v>
      </c>
      <c r="URZ17" s="368" t="s">
        <v>529</v>
      </c>
      <c r="USA17" s="368" t="s">
        <v>529</v>
      </c>
      <c r="USB17" s="368" t="s">
        <v>529</v>
      </c>
      <c r="USC17" s="368" t="s">
        <v>529</v>
      </c>
      <c r="USD17" s="368" t="s">
        <v>529</v>
      </c>
      <c r="USE17" s="368" t="s">
        <v>529</v>
      </c>
      <c r="USF17" s="368" t="s">
        <v>529</v>
      </c>
      <c r="USG17" s="368" t="s">
        <v>529</v>
      </c>
      <c r="USH17" s="368" t="s">
        <v>529</v>
      </c>
      <c r="USI17" s="368" t="s">
        <v>529</v>
      </c>
      <c r="USJ17" s="368" t="s">
        <v>529</v>
      </c>
      <c r="USK17" s="368" t="s">
        <v>529</v>
      </c>
      <c r="USL17" s="368" t="s">
        <v>529</v>
      </c>
      <c r="USM17" s="368" t="s">
        <v>529</v>
      </c>
      <c r="USN17" s="368" t="s">
        <v>529</v>
      </c>
      <c r="USO17" s="368" t="s">
        <v>529</v>
      </c>
      <c r="USP17" s="368" t="s">
        <v>529</v>
      </c>
      <c r="USQ17" s="368" t="s">
        <v>529</v>
      </c>
      <c r="USR17" s="368" t="s">
        <v>529</v>
      </c>
      <c r="USS17" s="368" t="s">
        <v>529</v>
      </c>
      <c r="UST17" s="368" t="s">
        <v>529</v>
      </c>
      <c r="USU17" s="368" t="s">
        <v>529</v>
      </c>
      <c r="USV17" s="368" t="s">
        <v>529</v>
      </c>
      <c r="USW17" s="368" t="s">
        <v>529</v>
      </c>
      <c r="USX17" s="368" t="s">
        <v>529</v>
      </c>
      <c r="USY17" s="368" t="s">
        <v>529</v>
      </c>
      <c r="USZ17" s="368" t="s">
        <v>529</v>
      </c>
      <c r="UTA17" s="368" t="s">
        <v>529</v>
      </c>
      <c r="UTB17" s="368" t="s">
        <v>529</v>
      </c>
      <c r="UTC17" s="368" t="s">
        <v>529</v>
      </c>
      <c r="UTD17" s="368" t="s">
        <v>529</v>
      </c>
      <c r="UTE17" s="368" t="s">
        <v>529</v>
      </c>
      <c r="UTF17" s="368" t="s">
        <v>529</v>
      </c>
      <c r="UTG17" s="368" t="s">
        <v>529</v>
      </c>
      <c r="UTH17" s="368" t="s">
        <v>529</v>
      </c>
      <c r="UTI17" s="368" t="s">
        <v>529</v>
      </c>
      <c r="UTJ17" s="368" t="s">
        <v>529</v>
      </c>
      <c r="UTK17" s="368" t="s">
        <v>529</v>
      </c>
      <c r="UTL17" s="368" t="s">
        <v>529</v>
      </c>
      <c r="UTM17" s="368" t="s">
        <v>529</v>
      </c>
      <c r="UTN17" s="368" t="s">
        <v>529</v>
      </c>
      <c r="UTO17" s="368" t="s">
        <v>529</v>
      </c>
      <c r="UTP17" s="368" t="s">
        <v>529</v>
      </c>
      <c r="UTQ17" s="368" t="s">
        <v>529</v>
      </c>
      <c r="UTR17" s="368" t="s">
        <v>529</v>
      </c>
      <c r="UTS17" s="368" t="s">
        <v>529</v>
      </c>
      <c r="UTT17" s="368" t="s">
        <v>529</v>
      </c>
      <c r="UTU17" s="368" t="s">
        <v>529</v>
      </c>
      <c r="UTV17" s="368" t="s">
        <v>529</v>
      </c>
      <c r="UTW17" s="368" t="s">
        <v>529</v>
      </c>
      <c r="UTX17" s="368" t="s">
        <v>529</v>
      </c>
      <c r="UTY17" s="368" t="s">
        <v>529</v>
      </c>
      <c r="UTZ17" s="368" t="s">
        <v>529</v>
      </c>
      <c r="UUA17" s="368" t="s">
        <v>529</v>
      </c>
      <c r="UUB17" s="368" t="s">
        <v>529</v>
      </c>
      <c r="UUC17" s="368" t="s">
        <v>529</v>
      </c>
      <c r="UUD17" s="368" t="s">
        <v>529</v>
      </c>
      <c r="UUE17" s="368" t="s">
        <v>529</v>
      </c>
      <c r="UUF17" s="368" t="s">
        <v>529</v>
      </c>
      <c r="UUG17" s="368" t="s">
        <v>529</v>
      </c>
      <c r="UUH17" s="368" t="s">
        <v>529</v>
      </c>
      <c r="UUI17" s="368" t="s">
        <v>529</v>
      </c>
      <c r="UUJ17" s="368" t="s">
        <v>529</v>
      </c>
      <c r="UUK17" s="368" t="s">
        <v>529</v>
      </c>
      <c r="UUL17" s="368" t="s">
        <v>529</v>
      </c>
      <c r="UUM17" s="368" t="s">
        <v>529</v>
      </c>
      <c r="UUN17" s="368" t="s">
        <v>529</v>
      </c>
      <c r="UUO17" s="368" t="s">
        <v>529</v>
      </c>
      <c r="UUP17" s="368" t="s">
        <v>529</v>
      </c>
      <c r="UUQ17" s="368" t="s">
        <v>529</v>
      </c>
      <c r="UUR17" s="368" t="s">
        <v>529</v>
      </c>
      <c r="UUS17" s="368" t="s">
        <v>529</v>
      </c>
      <c r="UUT17" s="368" t="s">
        <v>529</v>
      </c>
      <c r="UUU17" s="368" t="s">
        <v>529</v>
      </c>
      <c r="UUV17" s="368" t="s">
        <v>529</v>
      </c>
      <c r="UUW17" s="368" t="s">
        <v>529</v>
      </c>
      <c r="UUX17" s="368" t="s">
        <v>529</v>
      </c>
      <c r="UUY17" s="368" t="s">
        <v>529</v>
      </c>
      <c r="UUZ17" s="368" t="s">
        <v>529</v>
      </c>
      <c r="UVA17" s="368" t="s">
        <v>529</v>
      </c>
      <c r="UVB17" s="368" t="s">
        <v>529</v>
      </c>
      <c r="UVC17" s="368" t="s">
        <v>529</v>
      </c>
      <c r="UVD17" s="368" t="s">
        <v>529</v>
      </c>
      <c r="UVE17" s="368" t="s">
        <v>529</v>
      </c>
      <c r="UVF17" s="368" t="s">
        <v>529</v>
      </c>
      <c r="UVG17" s="368" t="s">
        <v>529</v>
      </c>
      <c r="UVH17" s="368" t="s">
        <v>529</v>
      </c>
      <c r="UVI17" s="368" t="s">
        <v>529</v>
      </c>
      <c r="UVJ17" s="368" t="s">
        <v>529</v>
      </c>
      <c r="UVK17" s="368" t="s">
        <v>529</v>
      </c>
      <c r="UVL17" s="368" t="s">
        <v>529</v>
      </c>
      <c r="UVM17" s="368" t="s">
        <v>529</v>
      </c>
      <c r="UVN17" s="368" t="s">
        <v>529</v>
      </c>
      <c r="UVO17" s="368" t="s">
        <v>529</v>
      </c>
      <c r="UVP17" s="368" t="s">
        <v>529</v>
      </c>
      <c r="UVQ17" s="368" t="s">
        <v>529</v>
      </c>
      <c r="UVR17" s="368" t="s">
        <v>529</v>
      </c>
      <c r="UVS17" s="368" t="s">
        <v>529</v>
      </c>
      <c r="UVT17" s="368" t="s">
        <v>529</v>
      </c>
      <c r="UVU17" s="368" t="s">
        <v>529</v>
      </c>
      <c r="UVV17" s="368" t="s">
        <v>529</v>
      </c>
      <c r="UVW17" s="368" t="s">
        <v>529</v>
      </c>
      <c r="UVX17" s="368" t="s">
        <v>529</v>
      </c>
      <c r="UVY17" s="368" t="s">
        <v>529</v>
      </c>
      <c r="UVZ17" s="368" t="s">
        <v>529</v>
      </c>
      <c r="UWA17" s="368" t="s">
        <v>529</v>
      </c>
      <c r="UWB17" s="368" t="s">
        <v>529</v>
      </c>
      <c r="UWC17" s="368" t="s">
        <v>529</v>
      </c>
      <c r="UWD17" s="368" t="s">
        <v>529</v>
      </c>
      <c r="UWE17" s="368" t="s">
        <v>529</v>
      </c>
      <c r="UWF17" s="368" t="s">
        <v>529</v>
      </c>
      <c r="UWG17" s="368" t="s">
        <v>529</v>
      </c>
      <c r="UWH17" s="368" t="s">
        <v>529</v>
      </c>
      <c r="UWI17" s="368" t="s">
        <v>529</v>
      </c>
      <c r="UWJ17" s="368" t="s">
        <v>529</v>
      </c>
      <c r="UWK17" s="368" t="s">
        <v>529</v>
      </c>
      <c r="UWL17" s="368" t="s">
        <v>529</v>
      </c>
      <c r="UWM17" s="368" t="s">
        <v>529</v>
      </c>
      <c r="UWN17" s="368" t="s">
        <v>529</v>
      </c>
      <c r="UWO17" s="368" t="s">
        <v>529</v>
      </c>
      <c r="UWP17" s="368" t="s">
        <v>529</v>
      </c>
      <c r="UWQ17" s="368" t="s">
        <v>529</v>
      </c>
      <c r="UWR17" s="368" t="s">
        <v>529</v>
      </c>
      <c r="UWS17" s="368" t="s">
        <v>529</v>
      </c>
      <c r="UWT17" s="368" t="s">
        <v>529</v>
      </c>
      <c r="UWU17" s="368" t="s">
        <v>529</v>
      </c>
      <c r="UWV17" s="368" t="s">
        <v>529</v>
      </c>
      <c r="UWW17" s="368" t="s">
        <v>529</v>
      </c>
      <c r="UWX17" s="368" t="s">
        <v>529</v>
      </c>
      <c r="UWY17" s="368" t="s">
        <v>529</v>
      </c>
      <c r="UWZ17" s="368" t="s">
        <v>529</v>
      </c>
      <c r="UXA17" s="368" t="s">
        <v>529</v>
      </c>
      <c r="UXB17" s="368" t="s">
        <v>529</v>
      </c>
      <c r="UXC17" s="368" t="s">
        <v>529</v>
      </c>
      <c r="UXD17" s="368" t="s">
        <v>529</v>
      </c>
      <c r="UXE17" s="368" t="s">
        <v>529</v>
      </c>
      <c r="UXF17" s="368" t="s">
        <v>529</v>
      </c>
      <c r="UXG17" s="368" t="s">
        <v>529</v>
      </c>
      <c r="UXH17" s="368" t="s">
        <v>529</v>
      </c>
      <c r="UXI17" s="368" t="s">
        <v>529</v>
      </c>
      <c r="UXJ17" s="368" t="s">
        <v>529</v>
      </c>
      <c r="UXK17" s="368" t="s">
        <v>529</v>
      </c>
      <c r="UXL17" s="368" t="s">
        <v>529</v>
      </c>
      <c r="UXM17" s="368" t="s">
        <v>529</v>
      </c>
      <c r="UXN17" s="368" t="s">
        <v>529</v>
      </c>
      <c r="UXO17" s="368" t="s">
        <v>529</v>
      </c>
      <c r="UXP17" s="368" t="s">
        <v>529</v>
      </c>
      <c r="UXQ17" s="368" t="s">
        <v>529</v>
      </c>
      <c r="UXR17" s="368" t="s">
        <v>529</v>
      </c>
      <c r="UXS17" s="368" t="s">
        <v>529</v>
      </c>
      <c r="UXT17" s="368" t="s">
        <v>529</v>
      </c>
      <c r="UXU17" s="368" t="s">
        <v>529</v>
      </c>
      <c r="UXV17" s="368" t="s">
        <v>529</v>
      </c>
      <c r="UXW17" s="368" t="s">
        <v>529</v>
      </c>
      <c r="UXX17" s="368" t="s">
        <v>529</v>
      </c>
      <c r="UXY17" s="368" t="s">
        <v>529</v>
      </c>
      <c r="UXZ17" s="368" t="s">
        <v>529</v>
      </c>
      <c r="UYA17" s="368" t="s">
        <v>529</v>
      </c>
      <c r="UYB17" s="368" t="s">
        <v>529</v>
      </c>
      <c r="UYC17" s="368" t="s">
        <v>529</v>
      </c>
      <c r="UYD17" s="368" t="s">
        <v>529</v>
      </c>
      <c r="UYE17" s="368" t="s">
        <v>529</v>
      </c>
      <c r="UYF17" s="368" t="s">
        <v>529</v>
      </c>
      <c r="UYG17" s="368" t="s">
        <v>529</v>
      </c>
      <c r="UYH17" s="368" t="s">
        <v>529</v>
      </c>
      <c r="UYI17" s="368" t="s">
        <v>529</v>
      </c>
      <c r="UYJ17" s="368" t="s">
        <v>529</v>
      </c>
      <c r="UYK17" s="368" t="s">
        <v>529</v>
      </c>
      <c r="UYL17" s="368" t="s">
        <v>529</v>
      </c>
      <c r="UYM17" s="368" t="s">
        <v>529</v>
      </c>
      <c r="UYN17" s="368" t="s">
        <v>529</v>
      </c>
      <c r="UYO17" s="368" t="s">
        <v>529</v>
      </c>
      <c r="UYP17" s="368" t="s">
        <v>529</v>
      </c>
      <c r="UYQ17" s="368" t="s">
        <v>529</v>
      </c>
      <c r="UYR17" s="368" t="s">
        <v>529</v>
      </c>
      <c r="UYS17" s="368" t="s">
        <v>529</v>
      </c>
      <c r="UYT17" s="368" t="s">
        <v>529</v>
      </c>
      <c r="UYU17" s="368" t="s">
        <v>529</v>
      </c>
      <c r="UYV17" s="368" t="s">
        <v>529</v>
      </c>
      <c r="UYW17" s="368" t="s">
        <v>529</v>
      </c>
      <c r="UYX17" s="368" t="s">
        <v>529</v>
      </c>
      <c r="UYY17" s="368" t="s">
        <v>529</v>
      </c>
      <c r="UYZ17" s="368" t="s">
        <v>529</v>
      </c>
      <c r="UZA17" s="368" t="s">
        <v>529</v>
      </c>
      <c r="UZB17" s="368" t="s">
        <v>529</v>
      </c>
      <c r="UZC17" s="368" t="s">
        <v>529</v>
      </c>
      <c r="UZD17" s="368" t="s">
        <v>529</v>
      </c>
      <c r="UZE17" s="368" t="s">
        <v>529</v>
      </c>
      <c r="UZF17" s="368" t="s">
        <v>529</v>
      </c>
      <c r="UZG17" s="368" t="s">
        <v>529</v>
      </c>
      <c r="UZH17" s="368" t="s">
        <v>529</v>
      </c>
      <c r="UZI17" s="368" t="s">
        <v>529</v>
      </c>
      <c r="UZJ17" s="368" t="s">
        <v>529</v>
      </c>
      <c r="UZK17" s="368" t="s">
        <v>529</v>
      </c>
      <c r="UZL17" s="368" t="s">
        <v>529</v>
      </c>
      <c r="UZM17" s="368" t="s">
        <v>529</v>
      </c>
      <c r="UZN17" s="368" t="s">
        <v>529</v>
      </c>
      <c r="UZO17" s="368" t="s">
        <v>529</v>
      </c>
      <c r="UZP17" s="368" t="s">
        <v>529</v>
      </c>
      <c r="UZQ17" s="368" t="s">
        <v>529</v>
      </c>
      <c r="UZR17" s="368" t="s">
        <v>529</v>
      </c>
      <c r="UZS17" s="368" t="s">
        <v>529</v>
      </c>
      <c r="UZT17" s="368" t="s">
        <v>529</v>
      </c>
      <c r="UZU17" s="368" t="s">
        <v>529</v>
      </c>
      <c r="UZV17" s="368" t="s">
        <v>529</v>
      </c>
      <c r="UZW17" s="368" t="s">
        <v>529</v>
      </c>
      <c r="UZX17" s="368" t="s">
        <v>529</v>
      </c>
      <c r="UZY17" s="368" t="s">
        <v>529</v>
      </c>
      <c r="UZZ17" s="368" t="s">
        <v>529</v>
      </c>
      <c r="VAA17" s="368" t="s">
        <v>529</v>
      </c>
      <c r="VAB17" s="368" t="s">
        <v>529</v>
      </c>
      <c r="VAC17" s="368" t="s">
        <v>529</v>
      </c>
      <c r="VAD17" s="368" t="s">
        <v>529</v>
      </c>
      <c r="VAE17" s="368" t="s">
        <v>529</v>
      </c>
      <c r="VAF17" s="368" t="s">
        <v>529</v>
      </c>
      <c r="VAG17" s="368" t="s">
        <v>529</v>
      </c>
      <c r="VAH17" s="368" t="s">
        <v>529</v>
      </c>
      <c r="VAI17" s="368" t="s">
        <v>529</v>
      </c>
      <c r="VAJ17" s="368" t="s">
        <v>529</v>
      </c>
      <c r="VAK17" s="368" t="s">
        <v>529</v>
      </c>
      <c r="VAL17" s="368" t="s">
        <v>529</v>
      </c>
      <c r="VAM17" s="368" t="s">
        <v>529</v>
      </c>
      <c r="VAN17" s="368" t="s">
        <v>529</v>
      </c>
      <c r="VAO17" s="368" t="s">
        <v>529</v>
      </c>
      <c r="VAP17" s="368" t="s">
        <v>529</v>
      </c>
      <c r="VAQ17" s="368" t="s">
        <v>529</v>
      </c>
      <c r="VAR17" s="368" t="s">
        <v>529</v>
      </c>
      <c r="VAS17" s="368" t="s">
        <v>529</v>
      </c>
      <c r="VAT17" s="368" t="s">
        <v>529</v>
      </c>
      <c r="VAU17" s="368" t="s">
        <v>529</v>
      </c>
      <c r="VAV17" s="368" t="s">
        <v>529</v>
      </c>
      <c r="VAW17" s="368" t="s">
        <v>529</v>
      </c>
      <c r="VAX17" s="368" t="s">
        <v>529</v>
      </c>
      <c r="VAY17" s="368" t="s">
        <v>529</v>
      </c>
      <c r="VAZ17" s="368" t="s">
        <v>529</v>
      </c>
      <c r="VBA17" s="368" t="s">
        <v>529</v>
      </c>
      <c r="VBB17" s="368" t="s">
        <v>529</v>
      </c>
      <c r="VBC17" s="368" t="s">
        <v>529</v>
      </c>
      <c r="VBD17" s="368" t="s">
        <v>529</v>
      </c>
      <c r="VBE17" s="368" t="s">
        <v>529</v>
      </c>
      <c r="VBF17" s="368" t="s">
        <v>529</v>
      </c>
      <c r="VBG17" s="368" t="s">
        <v>529</v>
      </c>
      <c r="VBH17" s="368" t="s">
        <v>529</v>
      </c>
      <c r="VBI17" s="368" t="s">
        <v>529</v>
      </c>
      <c r="VBJ17" s="368" t="s">
        <v>529</v>
      </c>
      <c r="VBK17" s="368" t="s">
        <v>529</v>
      </c>
      <c r="VBL17" s="368" t="s">
        <v>529</v>
      </c>
      <c r="VBM17" s="368" t="s">
        <v>529</v>
      </c>
      <c r="VBN17" s="368" t="s">
        <v>529</v>
      </c>
      <c r="VBO17" s="368" t="s">
        <v>529</v>
      </c>
      <c r="VBP17" s="368" t="s">
        <v>529</v>
      </c>
      <c r="VBQ17" s="368" t="s">
        <v>529</v>
      </c>
      <c r="VBR17" s="368" t="s">
        <v>529</v>
      </c>
      <c r="VBS17" s="368" t="s">
        <v>529</v>
      </c>
      <c r="VBT17" s="368" t="s">
        <v>529</v>
      </c>
      <c r="VBU17" s="368" t="s">
        <v>529</v>
      </c>
      <c r="VBV17" s="368" t="s">
        <v>529</v>
      </c>
      <c r="VBW17" s="368" t="s">
        <v>529</v>
      </c>
      <c r="VBX17" s="368" t="s">
        <v>529</v>
      </c>
      <c r="VBY17" s="368" t="s">
        <v>529</v>
      </c>
      <c r="VBZ17" s="368" t="s">
        <v>529</v>
      </c>
      <c r="VCA17" s="368" t="s">
        <v>529</v>
      </c>
      <c r="VCB17" s="368" t="s">
        <v>529</v>
      </c>
      <c r="VCC17" s="368" t="s">
        <v>529</v>
      </c>
      <c r="VCD17" s="368" t="s">
        <v>529</v>
      </c>
      <c r="VCE17" s="368" t="s">
        <v>529</v>
      </c>
      <c r="VCF17" s="368" t="s">
        <v>529</v>
      </c>
      <c r="VCG17" s="368" t="s">
        <v>529</v>
      </c>
      <c r="VCH17" s="368" t="s">
        <v>529</v>
      </c>
      <c r="VCI17" s="368" t="s">
        <v>529</v>
      </c>
      <c r="VCJ17" s="368" t="s">
        <v>529</v>
      </c>
      <c r="VCK17" s="368" t="s">
        <v>529</v>
      </c>
      <c r="VCL17" s="368" t="s">
        <v>529</v>
      </c>
      <c r="VCM17" s="368" t="s">
        <v>529</v>
      </c>
      <c r="VCN17" s="368" t="s">
        <v>529</v>
      </c>
      <c r="VCO17" s="368" t="s">
        <v>529</v>
      </c>
      <c r="VCP17" s="368" t="s">
        <v>529</v>
      </c>
      <c r="VCQ17" s="368" t="s">
        <v>529</v>
      </c>
      <c r="VCR17" s="368" t="s">
        <v>529</v>
      </c>
      <c r="VCS17" s="368" t="s">
        <v>529</v>
      </c>
      <c r="VCT17" s="368" t="s">
        <v>529</v>
      </c>
      <c r="VCU17" s="368" t="s">
        <v>529</v>
      </c>
      <c r="VCV17" s="368" t="s">
        <v>529</v>
      </c>
      <c r="VCW17" s="368" t="s">
        <v>529</v>
      </c>
      <c r="VCX17" s="368" t="s">
        <v>529</v>
      </c>
      <c r="VCY17" s="368" t="s">
        <v>529</v>
      </c>
      <c r="VCZ17" s="368" t="s">
        <v>529</v>
      </c>
      <c r="VDA17" s="368" t="s">
        <v>529</v>
      </c>
      <c r="VDB17" s="368" t="s">
        <v>529</v>
      </c>
      <c r="VDC17" s="368" t="s">
        <v>529</v>
      </c>
      <c r="VDD17" s="368" t="s">
        <v>529</v>
      </c>
      <c r="VDE17" s="368" t="s">
        <v>529</v>
      </c>
      <c r="VDF17" s="368" t="s">
        <v>529</v>
      </c>
      <c r="VDG17" s="368" t="s">
        <v>529</v>
      </c>
      <c r="VDH17" s="368" t="s">
        <v>529</v>
      </c>
      <c r="VDI17" s="368" t="s">
        <v>529</v>
      </c>
      <c r="VDJ17" s="368" t="s">
        <v>529</v>
      </c>
      <c r="VDK17" s="368" t="s">
        <v>529</v>
      </c>
      <c r="VDL17" s="368" t="s">
        <v>529</v>
      </c>
      <c r="VDM17" s="368" t="s">
        <v>529</v>
      </c>
      <c r="VDN17" s="368" t="s">
        <v>529</v>
      </c>
      <c r="VDO17" s="368" t="s">
        <v>529</v>
      </c>
      <c r="VDP17" s="368" t="s">
        <v>529</v>
      </c>
      <c r="VDQ17" s="368" t="s">
        <v>529</v>
      </c>
      <c r="VDR17" s="368" t="s">
        <v>529</v>
      </c>
      <c r="VDS17" s="368" t="s">
        <v>529</v>
      </c>
      <c r="VDT17" s="368" t="s">
        <v>529</v>
      </c>
      <c r="VDU17" s="368" t="s">
        <v>529</v>
      </c>
      <c r="VDV17" s="368" t="s">
        <v>529</v>
      </c>
      <c r="VDW17" s="368" t="s">
        <v>529</v>
      </c>
      <c r="VDX17" s="368" t="s">
        <v>529</v>
      </c>
      <c r="VDY17" s="368" t="s">
        <v>529</v>
      </c>
      <c r="VDZ17" s="368" t="s">
        <v>529</v>
      </c>
      <c r="VEA17" s="368" t="s">
        <v>529</v>
      </c>
      <c r="VEB17" s="368" t="s">
        <v>529</v>
      </c>
      <c r="VEC17" s="368" t="s">
        <v>529</v>
      </c>
      <c r="VED17" s="368" t="s">
        <v>529</v>
      </c>
      <c r="VEE17" s="368" t="s">
        <v>529</v>
      </c>
      <c r="VEF17" s="368" t="s">
        <v>529</v>
      </c>
      <c r="VEG17" s="368" t="s">
        <v>529</v>
      </c>
      <c r="VEH17" s="368" t="s">
        <v>529</v>
      </c>
      <c r="VEI17" s="368" t="s">
        <v>529</v>
      </c>
      <c r="VEJ17" s="368" t="s">
        <v>529</v>
      </c>
      <c r="VEK17" s="368" t="s">
        <v>529</v>
      </c>
      <c r="VEL17" s="368" t="s">
        <v>529</v>
      </c>
      <c r="VEM17" s="368" t="s">
        <v>529</v>
      </c>
      <c r="VEN17" s="368" t="s">
        <v>529</v>
      </c>
      <c r="VEO17" s="368" t="s">
        <v>529</v>
      </c>
      <c r="VEP17" s="368" t="s">
        <v>529</v>
      </c>
      <c r="VEQ17" s="368" t="s">
        <v>529</v>
      </c>
      <c r="VER17" s="368" t="s">
        <v>529</v>
      </c>
      <c r="VES17" s="368" t="s">
        <v>529</v>
      </c>
      <c r="VET17" s="368" t="s">
        <v>529</v>
      </c>
      <c r="VEU17" s="368" t="s">
        <v>529</v>
      </c>
      <c r="VEV17" s="368" t="s">
        <v>529</v>
      </c>
      <c r="VEW17" s="368" t="s">
        <v>529</v>
      </c>
      <c r="VEX17" s="368" t="s">
        <v>529</v>
      </c>
      <c r="VEY17" s="368" t="s">
        <v>529</v>
      </c>
      <c r="VEZ17" s="368" t="s">
        <v>529</v>
      </c>
      <c r="VFA17" s="368" t="s">
        <v>529</v>
      </c>
      <c r="VFB17" s="368" t="s">
        <v>529</v>
      </c>
      <c r="VFC17" s="368" t="s">
        <v>529</v>
      </c>
      <c r="VFD17" s="368" t="s">
        <v>529</v>
      </c>
      <c r="VFE17" s="368" t="s">
        <v>529</v>
      </c>
      <c r="VFF17" s="368" t="s">
        <v>529</v>
      </c>
      <c r="VFG17" s="368" t="s">
        <v>529</v>
      </c>
      <c r="VFH17" s="368" t="s">
        <v>529</v>
      </c>
      <c r="VFI17" s="368" t="s">
        <v>529</v>
      </c>
      <c r="VFJ17" s="368" t="s">
        <v>529</v>
      </c>
      <c r="VFK17" s="368" t="s">
        <v>529</v>
      </c>
      <c r="VFL17" s="368" t="s">
        <v>529</v>
      </c>
      <c r="VFM17" s="368" t="s">
        <v>529</v>
      </c>
      <c r="VFN17" s="368" t="s">
        <v>529</v>
      </c>
      <c r="VFO17" s="368" t="s">
        <v>529</v>
      </c>
      <c r="VFP17" s="368" t="s">
        <v>529</v>
      </c>
      <c r="VFQ17" s="368" t="s">
        <v>529</v>
      </c>
      <c r="VFR17" s="368" t="s">
        <v>529</v>
      </c>
      <c r="VFS17" s="368" t="s">
        <v>529</v>
      </c>
      <c r="VFT17" s="368" t="s">
        <v>529</v>
      </c>
      <c r="VFU17" s="368" t="s">
        <v>529</v>
      </c>
      <c r="VFV17" s="368" t="s">
        <v>529</v>
      </c>
      <c r="VFW17" s="368" t="s">
        <v>529</v>
      </c>
      <c r="VFX17" s="368" t="s">
        <v>529</v>
      </c>
      <c r="VFY17" s="368" t="s">
        <v>529</v>
      </c>
      <c r="VFZ17" s="368" t="s">
        <v>529</v>
      </c>
      <c r="VGA17" s="368" t="s">
        <v>529</v>
      </c>
      <c r="VGB17" s="368" t="s">
        <v>529</v>
      </c>
      <c r="VGC17" s="368" t="s">
        <v>529</v>
      </c>
      <c r="VGD17" s="368" t="s">
        <v>529</v>
      </c>
      <c r="VGE17" s="368" t="s">
        <v>529</v>
      </c>
      <c r="VGF17" s="368" t="s">
        <v>529</v>
      </c>
      <c r="VGG17" s="368" t="s">
        <v>529</v>
      </c>
      <c r="VGH17" s="368" t="s">
        <v>529</v>
      </c>
      <c r="VGI17" s="368" t="s">
        <v>529</v>
      </c>
      <c r="VGJ17" s="368" t="s">
        <v>529</v>
      </c>
      <c r="VGK17" s="368" t="s">
        <v>529</v>
      </c>
      <c r="VGL17" s="368" t="s">
        <v>529</v>
      </c>
      <c r="VGM17" s="368" t="s">
        <v>529</v>
      </c>
      <c r="VGN17" s="368" t="s">
        <v>529</v>
      </c>
      <c r="VGO17" s="368" t="s">
        <v>529</v>
      </c>
      <c r="VGP17" s="368" t="s">
        <v>529</v>
      </c>
      <c r="VGQ17" s="368" t="s">
        <v>529</v>
      </c>
      <c r="VGR17" s="368" t="s">
        <v>529</v>
      </c>
      <c r="VGS17" s="368" t="s">
        <v>529</v>
      </c>
      <c r="VGT17" s="368" t="s">
        <v>529</v>
      </c>
      <c r="VGU17" s="368" t="s">
        <v>529</v>
      </c>
      <c r="VGV17" s="368" t="s">
        <v>529</v>
      </c>
      <c r="VGW17" s="368" t="s">
        <v>529</v>
      </c>
      <c r="VGX17" s="368" t="s">
        <v>529</v>
      </c>
      <c r="VGY17" s="368" t="s">
        <v>529</v>
      </c>
      <c r="VGZ17" s="368" t="s">
        <v>529</v>
      </c>
      <c r="VHA17" s="368" t="s">
        <v>529</v>
      </c>
      <c r="VHB17" s="368" t="s">
        <v>529</v>
      </c>
      <c r="VHC17" s="368" t="s">
        <v>529</v>
      </c>
      <c r="VHD17" s="368" t="s">
        <v>529</v>
      </c>
      <c r="VHE17" s="368" t="s">
        <v>529</v>
      </c>
      <c r="VHF17" s="368" t="s">
        <v>529</v>
      </c>
      <c r="VHG17" s="368" t="s">
        <v>529</v>
      </c>
      <c r="VHH17" s="368" t="s">
        <v>529</v>
      </c>
      <c r="VHI17" s="368" t="s">
        <v>529</v>
      </c>
      <c r="VHJ17" s="368" t="s">
        <v>529</v>
      </c>
      <c r="VHK17" s="368" t="s">
        <v>529</v>
      </c>
      <c r="VHL17" s="368" t="s">
        <v>529</v>
      </c>
      <c r="VHM17" s="368" t="s">
        <v>529</v>
      </c>
      <c r="VHN17" s="368" t="s">
        <v>529</v>
      </c>
      <c r="VHO17" s="368" t="s">
        <v>529</v>
      </c>
      <c r="VHP17" s="368" t="s">
        <v>529</v>
      </c>
      <c r="VHQ17" s="368" t="s">
        <v>529</v>
      </c>
      <c r="VHR17" s="368" t="s">
        <v>529</v>
      </c>
      <c r="VHS17" s="368" t="s">
        <v>529</v>
      </c>
      <c r="VHT17" s="368" t="s">
        <v>529</v>
      </c>
      <c r="VHU17" s="368" t="s">
        <v>529</v>
      </c>
      <c r="VHV17" s="368" t="s">
        <v>529</v>
      </c>
      <c r="VHW17" s="368" t="s">
        <v>529</v>
      </c>
      <c r="VHX17" s="368" t="s">
        <v>529</v>
      </c>
      <c r="VHY17" s="368" t="s">
        <v>529</v>
      </c>
      <c r="VHZ17" s="368" t="s">
        <v>529</v>
      </c>
      <c r="VIA17" s="368" t="s">
        <v>529</v>
      </c>
      <c r="VIB17" s="368" t="s">
        <v>529</v>
      </c>
      <c r="VIC17" s="368" t="s">
        <v>529</v>
      </c>
      <c r="VID17" s="368" t="s">
        <v>529</v>
      </c>
      <c r="VIE17" s="368" t="s">
        <v>529</v>
      </c>
      <c r="VIF17" s="368" t="s">
        <v>529</v>
      </c>
      <c r="VIG17" s="368" t="s">
        <v>529</v>
      </c>
      <c r="VIH17" s="368" t="s">
        <v>529</v>
      </c>
      <c r="VII17" s="368" t="s">
        <v>529</v>
      </c>
      <c r="VIJ17" s="368" t="s">
        <v>529</v>
      </c>
      <c r="VIK17" s="368" t="s">
        <v>529</v>
      </c>
      <c r="VIL17" s="368" t="s">
        <v>529</v>
      </c>
      <c r="VIM17" s="368" t="s">
        <v>529</v>
      </c>
      <c r="VIN17" s="368" t="s">
        <v>529</v>
      </c>
      <c r="VIO17" s="368" t="s">
        <v>529</v>
      </c>
      <c r="VIP17" s="368" t="s">
        <v>529</v>
      </c>
      <c r="VIQ17" s="368" t="s">
        <v>529</v>
      </c>
      <c r="VIR17" s="368" t="s">
        <v>529</v>
      </c>
      <c r="VIS17" s="368" t="s">
        <v>529</v>
      </c>
      <c r="VIT17" s="368" t="s">
        <v>529</v>
      </c>
      <c r="VIU17" s="368" t="s">
        <v>529</v>
      </c>
      <c r="VIV17" s="368" t="s">
        <v>529</v>
      </c>
      <c r="VIW17" s="368" t="s">
        <v>529</v>
      </c>
      <c r="VIX17" s="368" t="s">
        <v>529</v>
      </c>
      <c r="VIY17" s="368" t="s">
        <v>529</v>
      </c>
      <c r="VIZ17" s="368" t="s">
        <v>529</v>
      </c>
      <c r="VJA17" s="368" t="s">
        <v>529</v>
      </c>
      <c r="VJB17" s="368" t="s">
        <v>529</v>
      </c>
      <c r="VJC17" s="368" t="s">
        <v>529</v>
      </c>
      <c r="VJD17" s="368" t="s">
        <v>529</v>
      </c>
      <c r="VJE17" s="368" t="s">
        <v>529</v>
      </c>
      <c r="VJF17" s="368" t="s">
        <v>529</v>
      </c>
      <c r="VJG17" s="368" t="s">
        <v>529</v>
      </c>
      <c r="VJH17" s="368" t="s">
        <v>529</v>
      </c>
      <c r="VJI17" s="368" t="s">
        <v>529</v>
      </c>
      <c r="VJJ17" s="368" t="s">
        <v>529</v>
      </c>
      <c r="VJK17" s="368" t="s">
        <v>529</v>
      </c>
      <c r="VJL17" s="368" t="s">
        <v>529</v>
      </c>
      <c r="VJM17" s="368" t="s">
        <v>529</v>
      </c>
      <c r="VJN17" s="368" t="s">
        <v>529</v>
      </c>
      <c r="VJO17" s="368" t="s">
        <v>529</v>
      </c>
      <c r="VJP17" s="368" t="s">
        <v>529</v>
      </c>
      <c r="VJQ17" s="368" t="s">
        <v>529</v>
      </c>
      <c r="VJR17" s="368" t="s">
        <v>529</v>
      </c>
      <c r="VJS17" s="368" t="s">
        <v>529</v>
      </c>
      <c r="VJT17" s="368" t="s">
        <v>529</v>
      </c>
      <c r="VJU17" s="368" t="s">
        <v>529</v>
      </c>
      <c r="VJV17" s="368" t="s">
        <v>529</v>
      </c>
      <c r="VJW17" s="368" t="s">
        <v>529</v>
      </c>
      <c r="VJX17" s="368" t="s">
        <v>529</v>
      </c>
      <c r="VJY17" s="368" t="s">
        <v>529</v>
      </c>
      <c r="VJZ17" s="368" t="s">
        <v>529</v>
      </c>
      <c r="VKA17" s="368" t="s">
        <v>529</v>
      </c>
      <c r="VKB17" s="368" t="s">
        <v>529</v>
      </c>
      <c r="VKC17" s="368" t="s">
        <v>529</v>
      </c>
      <c r="VKD17" s="368" t="s">
        <v>529</v>
      </c>
      <c r="VKE17" s="368" t="s">
        <v>529</v>
      </c>
      <c r="VKF17" s="368" t="s">
        <v>529</v>
      </c>
      <c r="VKG17" s="368" t="s">
        <v>529</v>
      </c>
      <c r="VKH17" s="368" t="s">
        <v>529</v>
      </c>
      <c r="VKI17" s="368" t="s">
        <v>529</v>
      </c>
      <c r="VKJ17" s="368" t="s">
        <v>529</v>
      </c>
      <c r="VKK17" s="368" t="s">
        <v>529</v>
      </c>
      <c r="VKL17" s="368" t="s">
        <v>529</v>
      </c>
      <c r="VKM17" s="368" t="s">
        <v>529</v>
      </c>
      <c r="VKN17" s="368" t="s">
        <v>529</v>
      </c>
      <c r="VKO17" s="368" t="s">
        <v>529</v>
      </c>
      <c r="VKP17" s="368" t="s">
        <v>529</v>
      </c>
      <c r="VKQ17" s="368" t="s">
        <v>529</v>
      </c>
      <c r="VKR17" s="368" t="s">
        <v>529</v>
      </c>
      <c r="VKS17" s="368" t="s">
        <v>529</v>
      </c>
      <c r="VKT17" s="368" t="s">
        <v>529</v>
      </c>
      <c r="VKU17" s="368" t="s">
        <v>529</v>
      </c>
      <c r="VKV17" s="368" t="s">
        <v>529</v>
      </c>
      <c r="VKW17" s="368" t="s">
        <v>529</v>
      </c>
      <c r="VKX17" s="368" t="s">
        <v>529</v>
      </c>
      <c r="VKY17" s="368" t="s">
        <v>529</v>
      </c>
      <c r="VKZ17" s="368" t="s">
        <v>529</v>
      </c>
      <c r="VLA17" s="368" t="s">
        <v>529</v>
      </c>
      <c r="VLB17" s="368" t="s">
        <v>529</v>
      </c>
      <c r="VLC17" s="368" t="s">
        <v>529</v>
      </c>
      <c r="VLD17" s="368" t="s">
        <v>529</v>
      </c>
      <c r="VLE17" s="368" t="s">
        <v>529</v>
      </c>
      <c r="VLF17" s="368" t="s">
        <v>529</v>
      </c>
      <c r="VLG17" s="368" t="s">
        <v>529</v>
      </c>
      <c r="VLH17" s="368" t="s">
        <v>529</v>
      </c>
      <c r="VLI17" s="368" t="s">
        <v>529</v>
      </c>
      <c r="VLJ17" s="368" t="s">
        <v>529</v>
      </c>
      <c r="VLK17" s="368" t="s">
        <v>529</v>
      </c>
      <c r="VLL17" s="368" t="s">
        <v>529</v>
      </c>
      <c r="VLM17" s="368" t="s">
        <v>529</v>
      </c>
      <c r="VLN17" s="368" t="s">
        <v>529</v>
      </c>
      <c r="VLO17" s="368" t="s">
        <v>529</v>
      </c>
      <c r="VLP17" s="368" t="s">
        <v>529</v>
      </c>
      <c r="VLQ17" s="368" t="s">
        <v>529</v>
      </c>
      <c r="VLR17" s="368" t="s">
        <v>529</v>
      </c>
      <c r="VLS17" s="368" t="s">
        <v>529</v>
      </c>
      <c r="VLT17" s="368" t="s">
        <v>529</v>
      </c>
      <c r="VLU17" s="368" t="s">
        <v>529</v>
      </c>
      <c r="VLV17" s="368" t="s">
        <v>529</v>
      </c>
      <c r="VLW17" s="368" t="s">
        <v>529</v>
      </c>
      <c r="VLX17" s="368" t="s">
        <v>529</v>
      </c>
      <c r="VLY17" s="368" t="s">
        <v>529</v>
      </c>
      <c r="VLZ17" s="368" t="s">
        <v>529</v>
      </c>
      <c r="VMA17" s="368" t="s">
        <v>529</v>
      </c>
      <c r="VMB17" s="368" t="s">
        <v>529</v>
      </c>
      <c r="VMC17" s="368" t="s">
        <v>529</v>
      </c>
      <c r="VMD17" s="368" t="s">
        <v>529</v>
      </c>
      <c r="VME17" s="368" t="s">
        <v>529</v>
      </c>
      <c r="VMF17" s="368" t="s">
        <v>529</v>
      </c>
      <c r="VMG17" s="368" t="s">
        <v>529</v>
      </c>
      <c r="VMH17" s="368" t="s">
        <v>529</v>
      </c>
      <c r="VMI17" s="368" t="s">
        <v>529</v>
      </c>
      <c r="VMJ17" s="368" t="s">
        <v>529</v>
      </c>
      <c r="VMK17" s="368" t="s">
        <v>529</v>
      </c>
      <c r="VML17" s="368" t="s">
        <v>529</v>
      </c>
      <c r="VMM17" s="368" t="s">
        <v>529</v>
      </c>
      <c r="VMN17" s="368" t="s">
        <v>529</v>
      </c>
      <c r="VMO17" s="368" t="s">
        <v>529</v>
      </c>
      <c r="VMP17" s="368" t="s">
        <v>529</v>
      </c>
      <c r="VMQ17" s="368" t="s">
        <v>529</v>
      </c>
      <c r="VMR17" s="368" t="s">
        <v>529</v>
      </c>
      <c r="VMS17" s="368" t="s">
        <v>529</v>
      </c>
      <c r="VMT17" s="368" t="s">
        <v>529</v>
      </c>
      <c r="VMU17" s="368" t="s">
        <v>529</v>
      </c>
      <c r="VMV17" s="368" t="s">
        <v>529</v>
      </c>
      <c r="VMW17" s="368" t="s">
        <v>529</v>
      </c>
      <c r="VMX17" s="368" t="s">
        <v>529</v>
      </c>
      <c r="VMY17" s="368" t="s">
        <v>529</v>
      </c>
      <c r="VMZ17" s="368" t="s">
        <v>529</v>
      </c>
      <c r="VNA17" s="368" t="s">
        <v>529</v>
      </c>
      <c r="VNB17" s="368" t="s">
        <v>529</v>
      </c>
      <c r="VNC17" s="368" t="s">
        <v>529</v>
      </c>
      <c r="VND17" s="368" t="s">
        <v>529</v>
      </c>
      <c r="VNE17" s="368" t="s">
        <v>529</v>
      </c>
      <c r="VNF17" s="368" t="s">
        <v>529</v>
      </c>
      <c r="VNG17" s="368" t="s">
        <v>529</v>
      </c>
      <c r="VNH17" s="368" t="s">
        <v>529</v>
      </c>
      <c r="VNI17" s="368" t="s">
        <v>529</v>
      </c>
      <c r="VNJ17" s="368" t="s">
        <v>529</v>
      </c>
      <c r="VNK17" s="368" t="s">
        <v>529</v>
      </c>
      <c r="VNL17" s="368" t="s">
        <v>529</v>
      </c>
      <c r="VNM17" s="368" t="s">
        <v>529</v>
      </c>
      <c r="VNN17" s="368" t="s">
        <v>529</v>
      </c>
      <c r="VNO17" s="368" t="s">
        <v>529</v>
      </c>
      <c r="VNP17" s="368" t="s">
        <v>529</v>
      </c>
      <c r="VNQ17" s="368" t="s">
        <v>529</v>
      </c>
      <c r="VNR17" s="368" t="s">
        <v>529</v>
      </c>
      <c r="VNS17" s="368" t="s">
        <v>529</v>
      </c>
      <c r="VNT17" s="368" t="s">
        <v>529</v>
      </c>
      <c r="VNU17" s="368" t="s">
        <v>529</v>
      </c>
      <c r="VNV17" s="368" t="s">
        <v>529</v>
      </c>
      <c r="VNW17" s="368" t="s">
        <v>529</v>
      </c>
      <c r="VNX17" s="368" t="s">
        <v>529</v>
      </c>
      <c r="VNY17" s="368" t="s">
        <v>529</v>
      </c>
      <c r="VNZ17" s="368" t="s">
        <v>529</v>
      </c>
      <c r="VOA17" s="368" t="s">
        <v>529</v>
      </c>
      <c r="VOB17" s="368" t="s">
        <v>529</v>
      </c>
      <c r="VOC17" s="368" t="s">
        <v>529</v>
      </c>
      <c r="VOD17" s="368" t="s">
        <v>529</v>
      </c>
      <c r="VOE17" s="368" t="s">
        <v>529</v>
      </c>
      <c r="VOF17" s="368" t="s">
        <v>529</v>
      </c>
      <c r="VOG17" s="368" t="s">
        <v>529</v>
      </c>
      <c r="VOH17" s="368" t="s">
        <v>529</v>
      </c>
      <c r="VOI17" s="368" t="s">
        <v>529</v>
      </c>
      <c r="VOJ17" s="368" t="s">
        <v>529</v>
      </c>
      <c r="VOK17" s="368" t="s">
        <v>529</v>
      </c>
      <c r="VOL17" s="368" t="s">
        <v>529</v>
      </c>
      <c r="VOM17" s="368" t="s">
        <v>529</v>
      </c>
      <c r="VON17" s="368" t="s">
        <v>529</v>
      </c>
      <c r="VOO17" s="368" t="s">
        <v>529</v>
      </c>
      <c r="VOP17" s="368" t="s">
        <v>529</v>
      </c>
      <c r="VOQ17" s="368" t="s">
        <v>529</v>
      </c>
      <c r="VOR17" s="368" t="s">
        <v>529</v>
      </c>
      <c r="VOS17" s="368" t="s">
        <v>529</v>
      </c>
      <c r="VOT17" s="368" t="s">
        <v>529</v>
      </c>
      <c r="VOU17" s="368" t="s">
        <v>529</v>
      </c>
      <c r="VOV17" s="368" t="s">
        <v>529</v>
      </c>
      <c r="VOW17" s="368" t="s">
        <v>529</v>
      </c>
      <c r="VOX17" s="368" t="s">
        <v>529</v>
      </c>
      <c r="VOY17" s="368" t="s">
        <v>529</v>
      </c>
      <c r="VOZ17" s="368" t="s">
        <v>529</v>
      </c>
      <c r="VPA17" s="368" t="s">
        <v>529</v>
      </c>
      <c r="VPB17" s="368" t="s">
        <v>529</v>
      </c>
      <c r="VPC17" s="368" t="s">
        <v>529</v>
      </c>
      <c r="VPD17" s="368" t="s">
        <v>529</v>
      </c>
      <c r="VPE17" s="368" t="s">
        <v>529</v>
      </c>
      <c r="VPF17" s="368" t="s">
        <v>529</v>
      </c>
      <c r="VPG17" s="368" t="s">
        <v>529</v>
      </c>
      <c r="VPH17" s="368" t="s">
        <v>529</v>
      </c>
      <c r="VPI17" s="368" t="s">
        <v>529</v>
      </c>
      <c r="VPJ17" s="368" t="s">
        <v>529</v>
      </c>
      <c r="VPK17" s="368" t="s">
        <v>529</v>
      </c>
      <c r="VPL17" s="368" t="s">
        <v>529</v>
      </c>
      <c r="VPM17" s="368" t="s">
        <v>529</v>
      </c>
      <c r="VPN17" s="368" t="s">
        <v>529</v>
      </c>
      <c r="VPO17" s="368" t="s">
        <v>529</v>
      </c>
      <c r="VPP17" s="368" t="s">
        <v>529</v>
      </c>
      <c r="VPQ17" s="368" t="s">
        <v>529</v>
      </c>
      <c r="VPR17" s="368" t="s">
        <v>529</v>
      </c>
      <c r="VPS17" s="368" t="s">
        <v>529</v>
      </c>
      <c r="VPT17" s="368" t="s">
        <v>529</v>
      </c>
      <c r="VPU17" s="368" t="s">
        <v>529</v>
      </c>
      <c r="VPV17" s="368" t="s">
        <v>529</v>
      </c>
      <c r="VPW17" s="368" t="s">
        <v>529</v>
      </c>
      <c r="VPX17" s="368" t="s">
        <v>529</v>
      </c>
      <c r="VPY17" s="368" t="s">
        <v>529</v>
      </c>
      <c r="VPZ17" s="368" t="s">
        <v>529</v>
      </c>
      <c r="VQA17" s="368" t="s">
        <v>529</v>
      </c>
      <c r="VQB17" s="368" t="s">
        <v>529</v>
      </c>
      <c r="VQC17" s="368" t="s">
        <v>529</v>
      </c>
      <c r="VQD17" s="368" t="s">
        <v>529</v>
      </c>
      <c r="VQE17" s="368" t="s">
        <v>529</v>
      </c>
      <c r="VQF17" s="368" t="s">
        <v>529</v>
      </c>
      <c r="VQG17" s="368" t="s">
        <v>529</v>
      </c>
      <c r="VQH17" s="368" t="s">
        <v>529</v>
      </c>
      <c r="VQI17" s="368" t="s">
        <v>529</v>
      </c>
      <c r="VQJ17" s="368" t="s">
        <v>529</v>
      </c>
      <c r="VQK17" s="368" t="s">
        <v>529</v>
      </c>
      <c r="VQL17" s="368" t="s">
        <v>529</v>
      </c>
      <c r="VQM17" s="368" t="s">
        <v>529</v>
      </c>
      <c r="VQN17" s="368" t="s">
        <v>529</v>
      </c>
      <c r="VQO17" s="368" t="s">
        <v>529</v>
      </c>
      <c r="VQP17" s="368" t="s">
        <v>529</v>
      </c>
      <c r="VQQ17" s="368" t="s">
        <v>529</v>
      </c>
      <c r="VQR17" s="368" t="s">
        <v>529</v>
      </c>
      <c r="VQS17" s="368" t="s">
        <v>529</v>
      </c>
      <c r="VQT17" s="368" t="s">
        <v>529</v>
      </c>
      <c r="VQU17" s="368" t="s">
        <v>529</v>
      </c>
      <c r="VQV17" s="368" t="s">
        <v>529</v>
      </c>
      <c r="VQW17" s="368" t="s">
        <v>529</v>
      </c>
      <c r="VQX17" s="368" t="s">
        <v>529</v>
      </c>
      <c r="VQY17" s="368" t="s">
        <v>529</v>
      </c>
      <c r="VQZ17" s="368" t="s">
        <v>529</v>
      </c>
      <c r="VRA17" s="368" t="s">
        <v>529</v>
      </c>
      <c r="VRB17" s="368" t="s">
        <v>529</v>
      </c>
      <c r="VRC17" s="368" t="s">
        <v>529</v>
      </c>
      <c r="VRD17" s="368" t="s">
        <v>529</v>
      </c>
      <c r="VRE17" s="368" t="s">
        <v>529</v>
      </c>
      <c r="VRF17" s="368" t="s">
        <v>529</v>
      </c>
      <c r="VRG17" s="368" t="s">
        <v>529</v>
      </c>
      <c r="VRH17" s="368" t="s">
        <v>529</v>
      </c>
      <c r="VRI17" s="368" t="s">
        <v>529</v>
      </c>
      <c r="VRJ17" s="368" t="s">
        <v>529</v>
      </c>
      <c r="VRK17" s="368" t="s">
        <v>529</v>
      </c>
      <c r="VRL17" s="368" t="s">
        <v>529</v>
      </c>
      <c r="VRM17" s="368" t="s">
        <v>529</v>
      </c>
      <c r="VRN17" s="368" t="s">
        <v>529</v>
      </c>
      <c r="VRO17" s="368" t="s">
        <v>529</v>
      </c>
      <c r="VRP17" s="368" t="s">
        <v>529</v>
      </c>
      <c r="VRQ17" s="368" t="s">
        <v>529</v>
      </c>
      <c r="VRR17" s="368" t="s">
        <v>529</v>
      </c>
      <c r="VRS17" s="368" t="s">
        <v>529</v>
      </c>
      <c r="VRT17" s="368" t="s">
        <v>529</v>
      </c>
      <c r="VRU17" s="368" t="s">
        <v>529</v>
      </c>
      <c r="VRV17" s="368" t="s">
        <v>529</v>
      </c>
      <c r="VRW17" s="368" t="s">
        <v>529</v>
      </c>
      <c r="VRX17" s="368" t="s">
        <v>529</v>
      </c>
      <c r="VRY17" s="368" t="s">
        <v>529</v>
      </c>
      <c r="VRZ17" s="368" t="s">
        <v>529</v>
      </c>
      <c r="VSA17" s="368" t="s">
        <v>529</v>
      </c>
      <c r="VSB17" s="368" t="s">
        <v>529</v>
      </c>
      <c r="VSC17" s="368" t="s">
        <v>529</v>
      </c>
      <c r="VSD17" s="368" t="s">
        <v>529</v>
      </c>
      <c r="VSE17" s="368" t="s">
        <v>529</v>
      </c>
      <c r="VSF17" s="368" t="s">
        <v>529</v>
      </c>
      <c r="VSG17" s="368" t="s">
        <v>529</v>
      </c>
      <c r="VSH17" s="368" t="s">
        <v>529</v>
      </c>
      <c r="VSI17" s="368" t="s">
        <v>529</v>
      </c>
      <c r="VSJ17" s="368" t="s">
        <v>529</v>
      </c>
      <c r="VSK17" s="368" t="s">
        <v>529</v>
      </c>
      <c r="VSL17" s="368" t="s">
        <v>529</v>
      </c>
      <c r="VSM17" s="368" t="s">
        <v>529</v>
      </c>
      <c r="VSN17" s="368" t="s">
        <v>529</v>
      </c>
      <c r="VSO17" s="368" t="s">
        <v>529</v>
      </c>
      <c r="VSP17" s="368" t="s">
        <v>529</v>
      </c>
      <c r="VSQ17" s="368" t="s">
        <v>529</v>
      </c>
      <c r="VSR17" s="368" t="s">
        <v>529</v>
      </c>
      <c r="VSS17" s="368" t="s">
        <v>529</v>
      </c>
      <c r="VST17" s="368" t="s">
        <v>529</v>
      </c>
      <c r="VSU17" s="368" t="s">
        <v>529</v>
      </c>
      <c r="VSV17" s="368" t="s">
        <v>529</v>
      </c>
      <c r="VSW17" s="368" t="s">
        <v>529</v>
      </c>
      <c r="VSX17" s="368" t="s">
        <v>529</v>
      </c>
      <c r="VSY17" s="368" t="s">
        <v>529</v>
      </c>
      <c r="VSZ17" s="368" t="s">
        <v>529</v>
      </c>
      <c r="VTA17" s="368" t="s">
        <v>529</v>
      </c>
      <c r="VTB17" s="368" t="s">
        <v>529</v>
      </c>
      <c r="VTC17" s="368" t="s">
        <v>529</v>
      </c>
      <c r="VTD17" s="368" t="s">
        <v>529</v>
      </c>
      <c r="VTE17" s="368" t="s">
        <v>529</v>
      </c>
      <c r="VTF17" s="368" t="s">
        <v>529</v>
      </c>
      <c r="VTG17" s="368" t="s">
        <v>529</v>
      </c>
      <c r="VTH17" s="368" t="s">
        <v>529</v>
      </c>
      <c r="VTI17" s="368" t="s">
        <v>529</v>
      </c>
      <c r="VTJ17" s="368" t="s">
        <v>529</v>
      </c>
      <c r="VTK17" s="368" t="s">
        <v>529</v>
      </c>
      <c r="VTL17" s="368" t="s">
        <v>529</v>
      </c>
      <c r="VTM17" s="368" t="s">
        <v>529</v>
      </c>
      <c r="VTN17" s="368" t="s">
        <v>529</v>
      </c>
      <c r="VTO17" s="368" t="s">
        <v>529</v>
      </c>
      <c r="VTP17" s="368" t="s">
        <v>529</v>
      </c>
      <c r="VTQ17" s="368" t="s">
        <v>529</v>
      </c>
      <c r="VTR17" s="368" t="s">
        <v>529</v>
      </c>
      <c r="VTS17" s="368" t="s">
        <v>529</v>
      </c>
      <c r="VTT17" s="368" t="s">
        <v>529</v>
      </c>
      <c r="VTU17" s="368" t="s">
        <v>529</v>
      </c>
      <c r="VTV17" s="368" t="s">
        <v>529</v>
      </c>
      <c r="VTW17" s="368" t="s">
        <v>529</v>
      </c>
      <c r="VTX17" s="368" t="s">
        <v>529</v>
      </c>
      <c r="VTY17" s="368" t="s">
        <v>529</v>
      </c>
      <c r="VTZ17" s="368" t="s">
        <v>529</v>
      </c>
      <c r="VUA17" s="368" t="s">
        <v>529</v>
      </c>
      <c r="VUB17" s="368" t="s">
        <v>529</v>
      </c>
      <c r="VUC17" s="368" t="s">
        <v>529</v>
      </c>
      <c r="VUD17" s="368" t="s">
        <v>529</v>
      </c>
      <c r="VUE17" s="368" t="s">
        <v>529</v>
      </c>
      <c r="VUF17" s="368" t="s">
        <v>529</v>
      </c>
      <c r="VUG17" s="368" t="s">
        <v>529</v>
      </c>
      <c r="VUH17" s="368" t="s">
        <v>529</v>
      </c>
      <c r="VUI17" s="368" t="s">
        <v>529</v>
      </c>
      <c r="VUJ17" s="368" t="s">
        <v>529</v>
      </c>
      <c r="VUK17" s="368" t="s">
        <v>529</v>
      </c>
      <c r="VUL17" s="368" t="s">
        <v>529</v>
      </c>
      <c r="VUM17" s="368" t="s">
        <v>529</v>
      </c>
      <c r="VUN17" s="368" t="s">
        <v>529</v>
      </c>
      <c r="VUO17" s="368" t="s">
        <v>529</v>
      </c>
      <c r="VUP17" s="368" t="s">
        <v>529</v>
      </c>
      <c r="VUQ17" s="368" t="s">
        <v>529</v>
      </c>
      <c r="VUR17" s="368" t="s">
        <v>529</v>
      </c>
      <c r="VUS17" s="368" t="s">
        <v>529</v>
      </c>
      <c r="VUT17" s="368" t="s">
        <v>529</v>
      </c>
      <c r="VUU17" s="368" t="s">
        <v>529</v>
      </c>
      <c r="VUV17" s="368" t="s">
        <v>529</v>
      </c>
      <c r="VUW17" s="368" t="s">
        <v>529</v>
      </c>
      <c r="VUX17" s="368" t="s">
        <v>529</v>
      </c>
      <c r="VUY17" s="368" t="s">
        <v>529</v>
      </c>
      <c r="VUZ17" s="368" t="s">
        <v>529</v>
      </c>
      <c r="VVA17" s="368" t="s">
        <v>529</v>
      </c>
      <c r="VVB17" s="368" t="s">
        <v>529</v>
      </c>
      <c r="VVC17" s="368" t="s">
        <v>529</v>
      </c>
      <c r="VVD17" s="368" t="s">
        <v>529</v>
      </c>
      <c r="VVE17" s="368" t="s">
        <v>529</v>
      </c>
      <c r="VVF17" s="368" t="s">
        <v>529</v>
      </c>
      <c r="VVG17" s="368" t="s">
        <v>529</v>
      </c>
      <c r="VVH17" s="368" t="s">
        <v>529</v>
      </c>
      <c r="VVI17" s="368" t="s">
        <v>529</v>
      </c>
      <c r="VVJ17" s="368" t="s">
        <v>529</v>
      </c>
      <c r="VVK17" s="368" t="s">
        <v>529</v>
      </c>
      <c r="VVL17" s="368" t="s">
        <v>529</v>
      </c>
      <c r="VVM17" s="368" t="s">
        <v>529</v>
      </c>
      <c r="VVN17" s="368" t="s">
        <v>529</v>
      </c>
      <c r="VVO17" s="368" t="s">
        <v>529</v>
      </c>
      <c r="VVP17" s="368" t="s">
        <v>529</v>
      </c>
      <c r="VVQ17" s="368" t="s">
        <v>529</v>
      </c>
      <c r="VVR17" s="368" t="s">
        <v>529</v>
      </c>
      <c r="VVS17" s="368" t="s">
        <v>529</v>
      </c>
      <c r="VVT17" s="368" t="s">
        <v>529</v>
      </c>
      <c r="VVU17" s="368" t="s">
        <v>529</v>
      </c>
      <c r="VVV17" s="368" t="s">
        <v>529</v>
      </c>
      <c r="VVW17" s="368" t="s">
        <v>529</v>
      </c>
      <c r="VVX17" s="368" t="s">
        <v>529</v>
      </c>
      <c r="VVY17" s="368" t="s">
        <v>529</v>
      </c>
      <c r="VVZ17" s="368" t="s">
        <v>529</v>
      </c>
      <c r="VWA17" s="368" t="s">
        <v>529</v>
      </c>
      <c r="VWB17" s="368" t="s">
        <v>529</v>
      </c>
      <c r="VWC17" s="368" t="s">
        <v>529</v>
      </c>
      <c r="VWD17" s="368" t="s">
        <v>529</v>
      </c>
      <c r="VWE17" s="368" t="s">
        <v>529</v>
      </c>
      <c r="VWF17" s="368" t="s">
        <v>529</v>
      </c>
      <c r="VWG17" s="368" t="s">
        <v>529</v>
      </c>
      <c r="VWH17" s="368" t="s">
        <v>529</v>
      </c>
      <c r="VWI17" s="368" t="s">
        <v>529</v>
      </c>
      <c r="VWJ17" s="368" t="s">
        <v>529</v>
      </c>
      <c r="VWK17" s="368" t="s">
        <v>529</v>
      </c>
      <c r="VWL17" s="368" t="s">
        <v>529</v>
      </c>
      <c r="VWM17" s="368" t="s">
        <v>529</v>
      </c>
      <c r="VWN17" s="368" t="s">
        <v>529</v>
      </c>
      <c r="VWO17" s="368" t="s">
        <v>529</v>
      </c>
      <c r="VWP17" s="368" t="s">
        <v>529</v>
      </c>
      <c r="VWQ17" s="368" t="s">
        <v>529</v>
      </c>
      <c r="VWR17" s="368" t="s">
        <v>529</v>
      </c>
      <c r="VWS17" s="368" t="s">
        <v>529</v>
      </c>
      <c r="VWT17" s="368" t="s">
        <v>529</v>
      </c>
      <c r="VWU17" s="368" t="s">
        <v>529</v>
      </c>
      <c r="VWV17" s="368" t="s">
        <v>529</v>
      </c>
      <c r="VWW17" s="368" t="s">
        <v>529</v>
      </c>
      <c r="VWX17" s="368" t="s">
        <v>529</v>
      </c>
      <c r="VWY17" s="368" t="s">
        <v>529</v>
      </c>
      <c r="VWZ17" s="368" t="s">
        <v>529</v>
      </c>
      <c r="VXA17" s="368" t="s">
        <v>529</v>
      </c>
      <c r="VXB17" s="368" t="s">
        <v>529</v>
      </c>
      <c r="VXC17" s="368" t="s">
        <v>529</v>
      </c>
      <c r="VXD17" s="368" t="s">
        <v>529</v>
      </c>
      <c r="VXE17" s="368" t="s">
        <v>529</v>
      </c>
      <c r="VXF17" s="368" t="s">
        <v>529</v>
      </c>
      <c r="VXG17" s="368" t="s">
        <v>529</v>
      </c>
      <c r="VXH17" s="368" t="s">
        <v>529</v>
      </c>
      <c r="VXI17" s="368" t="s">
        <v>529</v>
      </c>
      <c r="VXJ17" s="368" t="s">
        <v>529</v>
      </c>
      <c r="VXK17" s="368" t="s">
        <v>529</v>
      </c>
      <c r="VXL17" s="368" t="s">
        <v>529</v>
      </c>
      <c r="VXM17" s="368" t="s">
        <v>529</v>
      </c>
      <c r="VXN17" s="368" t="s">
        <v>529</v>
      </c>
      <c r="VXO17" s="368" t="s">
        <v>529</v>
      </c>
      <c r="VXP17" s="368" t="s">
        <v>529</v>
      </c>
      <c r="VXQ17" s="368" t="s">
        <v>529</v>
      </c>
      <c r="VXR17" s="368" t="s">
        <v>529</v>
      </c>
      <c r="VXS17" s="368" t="s">
        <v>529</v>
      </c>
      <c r="VXT17" s="368" t="s">
        <v>529</v>
      </c>
      <c r="VXU17" s="368" t="s">
        <v>529</v>
      </c>
      <c r="VXV17" s="368" t="s">
        <v>529</v>
      </c>
      <c r="VXW17" s="368" t="s">
        <v>529</v>
      </c>
      <c r="VXX17" s="368" t="s">
        <v>529</v>
      </c>
      <c r="VXY17" s="368" t="s">
        <v>529</v>
      </c>
      <c r="VXZ17" s="368" t="s">
        <v>529</v>
      </c>
      <c r="VYA17" s="368" t="s">
        <v>529</v>
      </c>
      <c r="VYB17" s="368" t="s">
        <v>529</v>
      </c>
      <c r="VYC17" s="368" t="s">
        <v>529</v>
      </c>
      <c r="VYD17" s="368" t="s">
        <v>529</v>
      </c>
      <c r="VYE17" s="368" t="s">
        <v>529</v>
      </c>
      <c r="VYF17" s="368" t="s">
        <v>529</v>
      </c>
      <c r="VYG17" s="368" t="s">
        <v>529</v>
      </c>
      <c r="VYH17" s="368" t="s">
        <v>529</v>
      </c>
      <c r="VYI17" s="368" t="s">
        <v>529</v>
      </c>
      <c r="VYJ17" s="368" t="s">
        <v>529</v>
      </c>
      <c r="VYK17" s="368" t="s">
        <v>529</v>
      </c>
      <c r="VYL17" s="368" t="s">
        <v>529</v>
      </c>
      <c r="VYM17" s="368" t="s">
        <v>529</v>
      </c>
      <c r="VYN17" s="368" t="s">
        <v>529</v>
      </c>
      <c r="VYO17" s="368" t="s">
        <v>529</v>
      </c>
      <c r="VYP17" s="368" t="s">
        <v>529</v>
      </c>
      <c r="VYQ17" s="368" t="s">
        <v>529</v>
      </c>
      <c r="VYR17" s="368" t="s">
        <v>529</v>
      </c>
      <c r="VYS17" s="368" t="s">
        <v>529</v>
      </c>
      <c r="VYT17" s="368" t="s">
        <v>529</v>
      </c>
      <c r="VYU17" s="368" t="s">
        <v>529</v>
      </c>
      <c r="VYV17" s="368" t="s">
        <v>529</v>
      </c>
      <c r="VYW17" s="368" t="s">
        <v>529</v>
      </c>
      <c r="VYX17" s="368" t="s">
        <v>529</v>
      </c>
      <c r="VYY17" s="368" t="s">
        <v>529</v>
      </c>
      <c r="VYZ17" s="368" t="s">
        <v>529</v>
      </c>
      <c r="VZA17" s="368" t="s">
        <v>529</v>
      </c>
      <c r="VZB17" s="368" t="s">
        <v>529</v>
      </c>
      <c r="VZC17" s="368" t="s">
        <v>529</v>
      </c>
      <c r="VZD17" s="368" t="s">
        <v>529</v>
      </c>
      <c r="VZE17" s="368" t="s">
        <v>529</v>
      </c>
      <c r="VZF17" s="368" t="s">
        <v>529</v>
      </c>
      <c r="VZG17" s="368" t="s">
        <v>529</v>
      </c>
      <c r="VZH17" s="368" t="s">
        <v>529</v>
      </c>
      <c r="VZI17" s="368" t="s">
        <v>529</v>
      </c>
      <c r="VZJ17" s="368" t="s">
        <v>529</v>
      </c>
      <c r="VZK17" s="368" t="s">
        <v>529</v>
      </c>
      <c r="VZL17" s="368" t="s">
        <v>529</v>
      </c>
      <c r="VZM17" s="368" t="s">
        <v>529</v>
      </c>
      <c r="VZN17" s="368" t="s">
        <v>529</v>
      </c>
      <c r="VZO17" s="368" t="s">
        <v>529</v>
      </c>
      <c r="VZP17" s="368" t="s">
        <v>529</v>
      </c>
      <c r="VZQ17" s="368" t="s">
        <v>529</v>
      </c>
      <c r="VZR17" s="368" t="s">
        <v>529</v>
      </c>
      <c r="VZS17" s="368" t="s">
        <v>529</v>
      </c>
      <c r="VZT17" s="368" t="s">
        <v>529</v>
      </c>
      <c r="VZU17" s="368" t="s">
        <v>529</v>
      </c>
      <c r="VZV17" s="368" t="s">
        <v>529</v>
      </c>
      <c r="VZW17" s="368" t="s">
        <v>529</v>
      </c>
      <c r="VZX17" s="368" t="s">
        <v>529</v>
      </c>
      <c r="VZY17" s="368" t="s">
        <v>529</v>
      </c>
      <c r="VZZ17" s="368" t="s">
        <v>529</v>
      </c>
      <c r="WAA17" s="368" t="s">
        <v>529</v>
      </c>
      <c r="WAB17" s="368" t="s">
        <v>529</v>
      </c>
      <c r="WAC17" s="368" t="s">
        <v>529</v>
      </c>
      <c r="WAD17" s="368" t="s">
        <v>529</v>
      </c>
      <c r="WAE17" s="368" t="s">
        <v>529</v>
      </c>
      <c r="WAF17" s="368" t="s">
        <v>529</v>
      </c>
      <c r="WAG17" s="368" t="s">
        <v>529</v>
      </c>
      <c r="WAH17" s="368" t="s">
        <v>529</v>
      </c>
      <c r="WAI17" s="368" t="s">
        <v>529</v>
      </c>
      <c r="WAJ17" s="368" t="s">
        <v>529</v>
      </c>
      <c r="WAK17" s="368" t="s">
        <v>529</v>
      </c>
      <c r="WAL17" s="368" t="s">
        <v>529</v>
      </c>
      <c r="WAM17" s="368" t="s">
        <v>529</v>
      </c>
      <c r="WAN17" s="368" t="s">
        <v>529</v>
      </c>
      <c r="WAO17" s="368" t="s">
        <v>529</v>
      </c>
      <c r="WAP17" s="368" t="s">
        <v>529</v>
      </c>
      <c r="WAQ17" s="368" t="s">
        <v>529</v>
      </c>
      <c r="WAR17" s="368" t="s">
        <v>529</v>
      </c>
      <c r="WAS17" s="368" t="s">
        <v>529</v>
      </c>
      <c r="WAT17" s="368" t="s">
        <v>529</v>
      </c>
      <c r="WAU17" s="368" t="s">
        <v>529</v>
      </c>
      <c r="WAV17" s="368" t="s">
        <v>529</v>
      </c>
      <c r="WAW17" s="368" t="s">
        <v>529</v>
      </c>
      <c r="WAX17" s="368" t="s">
        <v>529</v>
      </c>
      <c r="WAY17" s="368" t="s">
        <v>529</v>
      </c>
      <c r="WAZ17" s="368" t="s">
        <v>529</v>
      </c>
      <c r="WBA17" s="368" t="s">
        <v>529</v>
      </c>
      <c r="WBB17" s="368" t="s">
        <v>529</v>
      </c>
      <c r="WBC17" s="368" t="s">
        <v>529</v>
      </c>
      <c r="WBD17" s="368" t="s">
        <v>529</v>
      </c>
      <c r="WBE17" s="368" t="s">
        <v>529</v>
      </c>
      <c r="WBF17" s="368" t="s">
        <v>529</v>
      </c>
      <c r="WBG17" s="368" t="s">
        <v>529</v>
      </c>
      <c r="WBH17" s="368" t="s">
        <v>529</v>
      </c>
      <c r="WBI17" s="368" t="s">
        <v>529</v>
      </c>
      <c r="WBJ17" s="368" t="s">
        <v>529</v>
      </c>
      <c r="WBK17" s="368" t="s">
        <v>529</v>
      </c>
      <c r="WBL17" s="368" t="s">
        <v>529</v>
      </c>
      <c r="WBM17" s="368" t="s">
        <v>529</v>
      </c>
      <c r="WBN17" s="368" t="s">
        <v>529</v>
      </c>
      <c r="WBO17" s="368" t="s">
        <v>529</v>
      </c>
      <c r="WBP17" s="368" t="s">
        <v>529</v>
      </c>
      <c r="WBQ17" s="368" t="s">
        <v>529</v>
      </c>
      <c r="WBR17" s="368" t="s">
        <v>529</v>
      </c>
      <c r="WBS17" s="368" t="s">
        <v>529</v>
      </c>
      <c r="WBT17" s="368" t="s">
        <v>529</v>
      </c>
      <c r="WBU17" s="368" t="s">
        <v>529</v>
      </c>
      <c r="WBV17" s="368" t="s">
        <v>529</v>
      </c>
      <c r="WBW17" s="368" t="s">
        <v>529</v>
      </c>
      <c r="WBX17" s="368" t="s">
        <v>529</v>
      </c>
      <c r="WBY17" s="368" t="s">
        <v>529</v>
      </c>
      <c r="WBZ17" s="368" t="s">
        <v>529</v>
      </c>
      <c r="WCA17" s="368" t="s">
        <v>529</v>
      </c>
      <c r="WCB17" s="368" t="s">
        <v>529</v>
      </c>
      <c r="WCC17" s="368" t="s">
        <v>529</v>
      </c>
      <c r="WCD17" s="368" t="s">
        <v>529</v>
      </c>
      <c r="WCE17" s="368" t="s">
        <v>529</v>
      </c>
      <c r="WCF17" s="368" t="s">
        <v>529</v>
      </c>
      <c r="WCG17" s="368" t="s">
        <v>529</v>
      </c>
      <c r="WCH17" s="368" t="s">
        <v>529</v>
      </c>
      <c r="WCI17" s="368" t="s">
        <v>529</v>
      </c>
      <c r="WCJ17" s="368" t="s">
        <v>529</v>
      </c>
      <c r="WCK17" s="368" t="s">
        <v>529</v>
      </c>
      <c r="WCL17" s="368" t="s">
        <v>529</v>
      </c>
      <c r="WCM17" s="368" t="s">
        <v>529</v>
      </c>
      <c r="WCN17" s="368" t="s">
        <v>529</v>
      </c>
      <c r="WCO17" s="368" t="s">
        <v>529</v>
      </c>
      <c r="WCP17" s="368" t="s">
        <v>529</v>
      </c>
      <c r="WCQ17" s="368" t="s">
        <v>529</v>
      </c>
      <c r="WCR17" s="368" t="s">
        <v>529</v>
      </c>
      <c r="WCS17" s="368" t="s">
        <v>529</v>
      </c>
      <c r="WCT17" s="368" t="s">
        <v>529</v>
      </c>
      <c r="WCU17" s="368" t="s">
        <v>529</v>
      </c>
      <c r="WCV17" s="368" t="s">
        <v>529</v>
      </c>
      <c r="WCW17" s="368" t="s">
        <v>529</v>
      </c>
      <c r="WCX17" s="368" t="s">
        <v>529</v>
      </c>
      <c r="WCY17" s="368" t="s">
        <v>529</v>
      </c>
      <c r="WCZ17" s="368" t="s">
        <v>529</v>
      </c>
      <c r="WDA17" s="368" t="s">
        <v>529</v>
      </c>
      <c r="WDB17" s="368" t="s">
        <v>529</v>
      </c>
      <c r="WDC17" s="368" t="s">
        <v>529</v>
      </c>
      <c r="WDD17" s="368" t="s">
        <v>529</v>
      </c>
      <c r="WDE17" s="368" t="s">
        <v>529</v>
      </c>
      <c r="WDF17" s="368" t="s">
        <v>529</v>
      </c>
      <c r="WDG17" s="368" t="s">
        <v>529</v>
      </c>
      <c r="WDH17" s="368" t="s">
        <v>529</v>
      </c>
      <c r="WDI17" s="368" t="s">
        <v>529</v>
      </c>
      <c r="WDJ17" s="368" t="s">
        <v>529</v>
      </c>
      <c r="WDK17" s="368" t="s">
        <v>529</v>
      </c>
      <c r="WDL17" s="368" t="s">
        <v>529</v>
      </c>
      <c r="WDM17" s="368" t="s">
        <v>529</v>
      </c>
      <c r="WDN17" s="368" t="s">
        <v>529</v>
      </c>
      <c r="WDO17" s="368" t="s">
        <v>529</v>
      </c>
      <c r="WDP17" s="368" t="s">
        <v>529</v>
      </c>
      <c r="WDQ17" s="368" t="s">
        <v>529</v>
      </c>
      <c r="WDR17" s="368" t="s">
        <v>529</v>
      </c>
      <c r="WDS17" s="368" t="s">
        <v>529</v>
      </c>
      <c r="WDT17" s="368" t="s">
        <v>529</v>
      </c>
      <c r="WDU17" s="368" t="s">
        <v>529</v>
      </c>
      <c r="WDV17" s="368" t="s">
        <v>529</v>
      </c>
      <c r="WDW17" s="368" t="s">
        <v>529</v>
      </c>
      <c r="WDX17" s="368" t="s">
        <v>529</v>
      </c>
      <c r="WDY17" s="368" t="s">
        <v>529</v>
      </c>
      <c r="WDZ17" s="368" t="s">
        <v>529</v>
      </c>
      <c r="WEA17" s="368" t="s">
        <v>529</v>
      </c>
      <c r="WEB17" s="368" t="s">
        <v>529</v>
      </c>
      <c r="WEC17" s="368" t="s">
        <v>529</v>
      </c>
      <c r="WED17" s="368" t="s">
        <v>529</v>
      </c>
      <c r="WEE17" s="368" t="s">
        <v>529</v>
      </c>
      <c r="WEF17" s="368" t="s">
        <v>529</v>
      </c>
      <c r="WEG17" s="368" t="s">
        <v>529</v>
      </c>
      <c r="WEH17" s="368" t="s">
        <v>529</v>
      </c>
      <c r="WEI17" s="368" t="s">
        <v>529</v>
      </c>
      <c r="WEJ17" s="368" t="s">
        <v>529</v>
      </c>
      <c r="WEK17" s="368" t="s">
        <v>529</v>
      </c>
      <c r="WEL17" s="368" t="s">
        <v>529</v>
      </c>
      <c r="WEM17" s="368" t="s">
        <v>529</v>
      </c>
      <c r="WEN17" s="368" t="s">
        <v>529</v>
      </c>
      <c r="WEO17" s="368" t="s">
        <v>529</v>
      </c>
      <c r="WEP17" s="368" t="s">
        <v>529</v>
      </c>
      <c r="WEQ17" s="368" t="s">
        <v>529</v>
      </c>
      <c r="WER17" s="368" t="s">
        <v>529</v>
      </c>
      <c r="WES17" s="368" t="s">
        <v>529</v>
      </c>
      <c r="WET17" s="368" t="s">
        <v>529</v>
      </c>
      <c r="WEU17" s="368" t="s">
        <v>529</v>
      </c>
      <c r="WEV17" s="368" t="s">
        <v>529</v>
      </c>
      <c r="WEW17" s="368" t="s">
        <v>529</v>
      </c>
      <c r="WEX17" s="368" t="s">
        <v>529</v>
      </c>
      <c r="WEY17" s="368" t="s">
        <v>529</v>
      </c>
      <c r="WEZ17" s="368" t="s">
        <v>529</v>
      </c>
      <c r="WFA17" s="368" t="s">
        <v>529</v>
      </c>
      <c r="WFB17" s="368" t="s">
        <v>529</v>
      </c>
      <c r="WFC17" s="368" t="s">
        <v>529</v>
      </c>
      <c r="WFD17" s="368" t="s">
        <v>529</v>
      </c>
      <c r="WFE17" s="368" t="s">
        <v>529</v>
      </c>
      <c r="WFF17" s="368" t="s">
        <v>529</v>
      </c>
      <c r="WFG17" s="368" t="s">
        <v>529</v>
      </c>
      <c r="WFH17" s="368" t="s">
        <v>529</v>
      </c>
      <c r="WFI17" s="368" t="s">
        <v>529</v>
      </c>
      <c r="WFJ17" s="368" t="s">
        <v>529</v>
      </c>
      <c r="WFK17" s="368" t="s">
        <v>529</v>
      </c>
      <c r="WFL17" s="368" t="s">
        <v>529</v>
      </c>
      <c r="WFM17" s="368" t="s">
        <v>529</v>
      </c>
      <c r="WFN17" s="368" t="s">
        <v>529</v>
      </c>
      <c r="WFO17" s="368" t="s">
        <v>529</v>
      </c>
      <c r="WFP17" s="368" t="s">
        <v>529</v>
      </c>
      <c r="WFQ17" s="368" t="s">
        <v>529</v>
      </c>
      <c r="WFR17" s="368" t="s">
        <v>529</v>
      </c>
      <c r="WFS17" s="368" t="s">
        <v>529</v>
      </c>
      <c r="WFT17" s="368" t="s">
        <v>529</v>
      </c>
      <c r="WFU17" s="368" t="s">
        <v>529</v>
      </c>
      <c r="WFV17" s="368" t="s">
        <v>529</v>
      </c>
      <c r="WFW17" s="368" t="s">
        <v>529</v>
      </c>
      <c r="WFX17" s="368" t="s">
        <v>529</v>
      </c>
      <c r="WFY17" s="368" t="s">
        <v>529</v>
      </c>
      <c r="WFZ17" s="368" t="s">
        <v>529</v>
      </c>
      <c r="WGA17" s="368" t="s">
        <v>529</v>
      </c>
      <c r="WGB17" s="368" t="s">
        <v>529</v>
      </c>
      <c r="WGC17" s="368" t="s">
        <v>529</v>
      </c>
      <c r="WGD17" s="368" t="s">
        <v>529</v>
      </c>
      <c r="WGE17" s="368" t="s">
        <v>529</v>
      </c>
      <c r="WGF17" s="368" t="s">
        <v>529</v>
      </c>
      <c r="WGG17" s="368" t="s">
        <v>529</v>
      </c>
      <c r="WGH17" s="368" t="s">
        <v>529</v>
      </c>
      <c r="WGI17" s="368" t="s">
        <v>529</v>
      </c>
      <c r="WGJ17" s="368" t="s">
        <v>529</v>
      </c>
      <c r="WGK17" s="368" t="s">
        <v>529</v>
      </c>
      <c r="WGL17" s="368" t="s">
        <v>529</v>
      </c>
      <c r="WGM17" s="368" t="s">
        <v>529</v>
      </c>
      <c r="WGN17" s="368" t="s">
        <v>529</v>
      </c>
      <c r="WGO17" s="368" t="s">
        <v>529</v>
      </c>
      <c r="WGP17" s="368" t="s">
        <v>529</v>
      </c>
      <c r="WGQ17" s="368" t="s">
        <v>529</v>
      </c>
      <c r="WGR17" s="368" t="s">
        <v>529</v>
      </c>
      <c r="WGS17" s="368" t="s">
        <v>529</v>
      </c>
      <c r="WGT17" s="368" t="s">
        <v>529</v>
      </c>
      <c r="WGU17" s="368" t="s">
        <v>529</v>
      </c>
      <c r="WGV17" s="368" t="s">
        <v>529</v>
      </c>
      <c r="WGW17" s="368" t="s">
        <v>529</v>
      </c>
      <c r="WGX17" s="368" t="s">
        <v>529</v>
      </c>
      <c r="WGY17" s="368" t="s">
        <v>529</v>
      </c>
      <c r="WGZ17" s="368" t="s">
        <v>529</v>
      </c>
      <c r="WHA17" s="368" t="s">
        <v>529</v>
      </c>
      <c r="WHB17" s="368" t="s">
        <v>529</v>
      </c>
      <c r="WHC17" s="368" t="s">
        <v>529</v>
      </c>
      <c r="WHD17" s="368" t="s">
        <v>529</v>
      </c>
      <c r="WHE17" s="368" t="s">
        <v>529</v>
      </c>
      <c r="WHF17" s="368" t="s">
        <v>529</v>
      </c>
      <c r="WHG17" s="368" t="s">
        <v>529</v>
      </c>
      <c r="WHH17" s="368" t="s">
        <v>529</v>
      </c>
      <c r="WHI17" s="368" t="s">
        <v>529</v>
      </c>
      <c r="WHJ17" s="368" t="s">
        <v>529</v>
      </c>
      <c r="WHK17" s="368" t="s">
        <v>529</v>
      </c>
      <c r="WHL17" s="368" t="s">
        <v>529</v>
      </c>
      <c r="WHM17" s="368" t="s">
        <v>529</v>
      </c>
      <c r="WHN17" s="368" t="s">
        <v>529</v>
      </c>
      <c r="WHO17" s="368" t="s">
        <v>529</v>
      </c>
      <c r="WHP17" s="368" t="s">
        <v>529</v>
      </c>
      <c r="WHQ17" s="368" t="s">
        <v>529</v>
      </c>
      <c r="WHR17" s="368" t="s">
        <v>529</v>
      </c>
      <c r="WHS17" s="368" t="s">
        <v>529</v>
      </c>
      <c r="WHT17" s="368" t="s">
        <v>529</v>
      </c>
      <c r="WHU17" s="368" t="s">
        <v>529</v>
      </c>
      <c r="WHV17" s="368" t="s">
        <v>529</v>
      </c>
      <c r="WHW17" s="368" t="s">
        <v>529</v>
      </c>
      <c r="WHX17" s="368" t="s">
        <v>529</v>
      </c>
      <c r="WHY17" s="368" t="s">
        <v>529</v>
      </c>
      <c r="WHZ17" s="368" t="s">
        <v>529</v>
      </c>
      <c r="WIA17" s="368" t="s">
        <v>529</v>
      </c>
      <c r="WIB17" s="368" t="s">
        <v>529</v>
      </c>
      <c r="WIC17" s="368" t="s">
        <v>529</v>
      </c>
      <c r="WID17" s="368" t="s">
        <v>529</v>
      </c>
      <c r="WIE17" s="368" t="s">
        <v>529</v>
      </c>
      <c r="WIF17" s="368" t="s">
        <v>529</v>
      </c>
      <c r="WIG17" s="368" t="s">
        <v>529</v>
      </c>
      <c r="WIH17" s="368" t="s">
        <v>529</v>
      </c>
      <c r="WII17" s="368" t="s">
        <v>529</v>
      </c>
      <c r="WIJ17" s="368" t="s">
        <v>529</v>
      </c>
      <c r="WIK17" s="368" t="s">
        <v>529</v>
      </c>
      <c r="WIL17" s="368" t="s">
        <v>529</v>
      </c>
      <c r="WIM17" s="368" t="s">
        <v>529</v>
      </c>
      <c r="WIN17" s="368" t="s">
        <v>529</v>
      </c>
      <c r="WIO17" s="368" t="s">
        <v>529</v>
      </c>
      <c r="WIP17" s="368" t="s">
        <v>529</v>
      </c>
      <c r="WIQ17" s="368" t="s">
        <v>529</v>
      </c>
      <c r="WIR17" s="368" t="s">
        <v>529</v>
      </c>
      <c r="WIS17" s="368" t="s">
        <v>529</v>
      </c>
      <c r="WIT17" s="368" t="s">
        <v>529</v>
      </c>
      <c r="WIU17" s="368" t="s">
        <v>529</v>
      </c>
      <c r="WIV17" s="368" t="s">
        <v>529</v>
      </c>
      <c r="WIW17" s="368" t="s">
        <v>529</v>
      </c>
      <c r="WIX17" s="368" t="s">
        <v>529</v>
      </c>
      <c r="WIY17" s="368" t="s">
        <v>529</v>
      </c>
      <c r="WIZ17" s="368" t="s">
        <v>529</v>
      </c>
      <c r="WJA17" s="368" t="s">
        <v>529</v>
      </c>
      <c r="WJB17" s="368" t="s">
        <v>529</v>
      </c>
      <c r="WJC17" s="368" t="s">
        <v>529</v>
      </c>
      <c r="WJD17" s="368" t="s">
        <v>529</v>
      </c>
      <c r="WJE17" s="368" t="s">
        <v>529</v>
      </c>
      <c r="WJF17" s="368" t="s">
        <v>529</v>
      </c>
      <c r="WJG17" s="368" t="s">
        <v>529</v>
      </c>
      <c r="WJH17" s="368" t="s">
        <v>529</v>
      </c>
      <c r="WJI17" s="368" t="s">
        <v>529</v>
      </c>
      <c r="WJJ17" s="368" t="s">
        <v>529</v>
      </c>
      <c r="WJK17" s="368" t="s">
        <v>529</v>
      </c>
      <c r="WJL17" s="368" t="s">
        <v>529</v>
      </c>
      <c r="WJM17" s="368" t="s">
        <v>529</v>
      </c>
      <c r="WJN17" s="368" t="s">
        <v>529</v>
      </c>
      <c r="WJO17" s="368" t="s">
        <v>529</v>
      </c>
      <c r="WJP17" s="368" t="s">
        <v>529</v>
      </c>
      <c r="WJQ17" s="368" t="s">
        <v>529</v>
      </c>
      <c r="WJR17" s="368" t="s">
        <v>529</v>
      </c>
      <c r="WJS17" s="368" t="s">
        <v>529</v>
      </c>
      <c r="WJT17" s="368" t="s">
        <v>529</v>
      </c>
      <c r="WJU17" s="368" t="s">
        <v>529</v>
      </c>
      <c r="WJV17" s="368" t="s">
        <v>529</v>
      </c>
      <c r="WJW17" s="368" t="s">
        <v>529</v>
      </c>
      <c r="WJX17" s="368" t="s">
        <v>529</v>
      </c>
      <c r="WJY17" s="368" t="s">
        <v>529</v>
      </c>
      <c r="WJZ17" s="368" t="s">
        <v>529</v>
      </c>
      <c r="WKA17" s="368" t="s">
        <v>529</v>
      </c>
      <c r="WKB17" s="368" t="s">
        <v>529</v>
      </c>
      <c r="WKC17" s="368" t="s">
        <v>529</v>
      </c>
      <c r="WKD17" s="368" t="s">
        <v>529</v>
      </c>
      <c r="WKE17" s="368" t="s">
        <v>529</v>
      </c>
      <c r="WKF17" s="368" t="s">
        <v>529</v>
      </c>
      <c r="WKG17" s="368" t="s">
        <v>529</v>
      </c>
      <c r="WKH17" s="368" t="s">
        <v>529</v>
      </c>
      <c r="WKI17" s="368" t="s">
        <v>529</v>
      </c>
      <c r="WKJ17" s="368" t="s">
        <v>529</v>
      </c>
      <c r="WKK17" s="368" t="s">
        <v>529</v>
      </c>
      <c r="WKL17" s="368" t="s">
        <v>529</v>
      </c>
      <c r="WKM17" s="368" t="s">
        <v>529</v>
      </c>
      <c r="WKN17" s="368" t="s">
        <v>529</v>
      </c>
      <c r="WKO17" s="368" t="s">
        <v>529</v>
      </c>
      <c r="WKP17" s="368" t="s">
        <v>529</v>
      </c>
      <c r="WKQ17" s="368" t="s">
        <v>529</v>
      </c>
      <c r="WKR17" s="368" t="s">
        <v>529</v>
      </c>
      <c r="WKS17" s="368" t="s">
        <v>529</v>
      </c>
      <c r="WKT17" s="368" t="s">
        <v>529</v>
      </c>
      <c r="WKU17" s="368" t="s">
        <v>529</v>
      </c>
      <c r="WKV17" s="368" t="s">
        <v>529</v>
      </c>
      <c r="WKW17" s="368" t="s">
        <v>529</v>
      </c>
      <c r="WKX17" s="368" t="s">
        <v>529</v>
      </c>
      <c r="WKY17" s="368" t="s">
        <v>529</v>
      </c>
      <c r="WKZ17" s="368" t="s">
        <v>529</v>
      </c>
      <c r="WLA17" s="368" t="s">
        <v>529</v>
      </c>
      <c r="WLB17" s="368" t="s">
        <v>529</v>
      </c>
      <c r="WLC17" s="368" t="s">
        <v>529</v>
      </c>
      <c r="WLD17" s="368" t="s">
        <v>529</v>
      </c>
      <c r="WLE17" s="368" t="s">
        <v>529</v>
      </c>
      <c r="WLF17" s="368" t="s">
        <v>529</v>
      </c>
      <c r="WLG17" s="368" t="s">
        <v>529</v>
      </c>
      <c r="WLH17" s="368" t="s">
        <v>529</v>
      </c>
      <c r="WLI17" s="368" t="s">
        <v>529</v>
      </c>
      <c r="WLJ17" s="368" t="s">
        <v>529</v>
      </c>
      <c r="WLK17" s="368" t="s">
        <v>529</v>
      </c>
      <c r="WLL17" s="368" t="s">
        <v>529</v>
      </c>
      <c r="WLM17" s="368" t="s">
        <v>529</v>
      </c>
      <c r="WLN17" s="368" t="s">
        <v>529</v>
      </c>
      <c r="WLO17" s="368" t="s">
        <v>529</v>
      </c>
      <c r="WLP17" s="368" t="s">
        <v>529</v>
      </c>
      <c r="WLQ17" s="368" t="s">
        <v>529</v>
      </c>
      <c r="WLR17" s="368" t="s">
        <v>529</v>
      </c>
      <c r="WLS17" s="368" t="s">
        <v>529</v>
      </c>
      <c r="WLT17" s="368" t="s">
        <v>529</v>
      </c>
      <c r="WLU17" s="368" t="s">
        <v>529</v>
      </c>
      <c r="WLV17" s="368" t="s">
        <v>529</v>
      </c>
      <c r="WLW17" s="368" t="s">
        <v>529</v>
      </c>
      <c r="WLX17" s="368" t="s">
        <v>529</v>
      </c>
      <c r="WLY17" s="368" t="s">
        <v>529</v>
      </c>
      <c r="WLZ17" s="368" t="s">
        <v>529</v>
      </c>
      <c r="WMA17" s="368" t="s">
        <v>529</v>
      </c>
      <c r="WMB17" s="368" t="s">
        <v>529</v>
      </c>
      <c r="WMC17" s="368" t="s">
        <v>529</v>
      </c>
      <c r="WMD17" s="368" t="s">
        <v>529</v>
      </c>
      <c r="WME17" s="368" t="s">
        <v>529</v>
      </c>
      <c r="WMF17" s="368" t="s">
        <v>529</v>
      </c>
      <c r="WMG17" s="368" t="s">
        <v>529</v>
      </c>
      <c r="WMH17" s="368" t="s">
        <v>529</v>
      </c>
      <c r="WMI17" s="368" t="s">
        <v>529</v>
      </c>
      <c r="WMJ17" s="368" t="s">
        <v>529</v>
      </c>
      <c r="WMK17" s="368" t="s">
        <v>529</v>
      </c>
      <c r="WML17" s="368" t="s">
        <v>529</v>
      </c>
      <c r="WMM17" s="368" t="s">
        <v>529</v>
      </c>
      <c r="WMN17" s="368" t="s">
        <v>529</v>
      </c>
      <c r="WMO17" s="368" t="s">
        <v>529</v>
      </c>
      <c r="WMP17" s="368" t="s">
        <v>529</v>
      </c>
      <c r="WMQ17" s="368" t="s">
        <v>529</v>
      </c>
      <c r="WMR17" s="368" t="s">
        <v>529</v>
      </c>
      <c r="WMS17" s="368" t="s">
        <v>529</v>
      </c>
      <c r="WMT17" s="368" t="s">
        <v>529</v>
      </c>
      <c r="WMU17" s="368" t="s">
        <v>529</v>
      </c>
      <c r="WMV17" s="368" t="s">
        <v>529</v>
      </c>
      <c r="WMW17" s="368" t="s">
        <v>529</v>
      </c>
      <c r="WMX17" s="368" t="s">
        <v>529</v>
      </c>
      <c r="WMY17" s="368" t="s">
        <v>529</v>
      </c>
      <c r="WMZ17" s="368" t="s">
        <v>529</v>
      </c>
      <c r="WNA17" s="368" t="s">
        <v>529</v>
      </c>
      <c r="WNB17" s="368" t="s">
        <v>529</v>
      </c>
      <c r="WNC17" s="368" t="s">
        <v>529</v>
      </c>
      <c r="WND17" s="368" t="s">
        <v>529</v>
      </c>
      <c r="WNE17" s="368" t="s">
        <v>529</v>
      </c>
      <c r="WNF17" s="368" t="s">
        <v>529</v>
      </c>
      <c r="WNG17" s="368" t="s">
        <v>529</v>
      </c>
      <c r="WNH17" s="368" t="s">
        <v>529</v>
      </c>
      <c r="WNI17" s="368" t="s">
        <v>529</v>
      </c>
      <c r="WNJ17" s="368" t="s">
        <v>529</v>
      </c>
      <c r="WNK17" s="368" t="s">
        <v>529</v>
      </c>
      <c r="WNL17" s="368" t="s">
        <v>529</v>
      </c>
      <c r="WNM17" s="368" t="s">
        <v>529</v>
      </c>
      <c r="WNN17" s="368" t="s">
        <v>529</v>
      </c>
      <c r="WNO17" s="368" t="s">
        <v>529</v>
      </c>
      <c r="WNP17" s="368" t="s">
        <v>529</v>
      </c>
      <c r="WNQ17" s="368" t="s">
        <v>529</v>
      </c>
      <c r="WNR17" s="368" t="s">
        <v>529</v>
      </c>
      <c r="WNS17" s="368" t="s">
        <v>529</v>
      </c>
      <c r="WNT17" s="368" t="s">
        <v>529</v>
      </c>
      <c r="WNU17" s="368" t="s">
        <v>529</v>
      </c>
      <c r="WNV17" s="368" t="s">
        <v>529</v>
      </c>
      <c r="WNW17" s="368" t="s">
        <v>529</v>
      </c>
      <c r="WNX17" s="368" t="s">
        <v>529</v>
      </c>
      <c r="WNY17" s="368" t="s">
        <v>529</v>
      </c>
      <c r="WNZ17" s="368" t="s">
        <v>529</v>
      </c>
      <c r="WOA17" s="368" t="s">
        <v>529</v>
      </c>
      <c r="WOB17" s="368" t="s">
        <v>529</v>
      </c>
      <c r="WOC17" s="368" t="s">
        <v>529</v>
      </c>
      <c r="WOD17" s="368" t="s">
        <v>529</v>
      </c>
      <c r="WOE17" s="368" t="s">
        <v>529</v>
      </c>
      <c r="WOF17" s="368" t="s">
        <v>529</v>
      </c>
      <c r="WOG17" s="368" t="s">
        <v>529</v>
      </c>
      <c r="WOH17" s="368" t="s">
        <v>529</v>
      </c>
      <c r="WOI17" s="368" t="s">
        <v>529</v>
      </c>
      <c r="WOJ17" s="368" t="s">
        <v>529</v>
      </c>
      <c r="WOK17" s="368" t="s">
        <v>529</v>
      </c>
      <c r="WOL17" s="368" t="s">
        <v>529</v>
      </c>
      <c r="WOM17" s="368" t="s">
        <v>529</v>
      </c>
      <c r="WON17" s="368" t="s">
        <v>529</v>
      </c>
      <c r="WOO17" s="368" t="s">
        <v>529</v>
      </c>
      <c r="WOP17" s="368" t="s">
        <v>529</v>
      </c>
      <c r="WOQ17" s="368" t="s">
        <v>529</v>
      </c>
      <c r="WOR17" s="368" t="s">
        <v>529</v>
      </c>
      <c r="WOS17" s="368" t="s">
        <v>529</v>
      </c>
      <c r="WOT17" s="368" t="s">
        <v>529</v>
      </c>
      <c r="WOU17" s="368" t="s">
        <v>529</v>
      </c>
      <c r="WOV17" s="368" t="s">
        <v>529</v>
      </c>
      <c r="WOW17" s="368" t="s">
        <v>529</v>
      </c>
      <c r="WOX17" s="368" t="s">
        <v>529</v>
      </c>
      <c r="WOY17" s="368" t="s">
        <v>529</v>
      </c>
      <c r="WOZ17" s="368" t="s">
        <v>529</v>
      </c>
      <c r="WPA17" s="368" t="s">
        <v>529</v>
      </c>
      <c r="WPB17" s="368" t="s">
        <v>529</v>
      </c>
      <c r="WPC17" s="368" t="s">
        <v>529</v>
      </c>
      <c r="WPD17" s="368" t="s">
        <v>529</v>
      </c>
      <c r="WPE17" s="368" t="s">
        <v>529</v>
      </c>
      <c r="WPF17" s="368" t="s">
        <v>529</v>
      </c>
      <c r="WPG17" s="368" t="s">
        <v>529</v>
      </c>
      <c r="WPH17" s="368" t="s">
        <v>529</v>
      </c>
      <c r="WPI17" s="368" t="s">
        <v>529</v>
      </c>
      <c r="WPJ17" s="368" t="s">
        <v>529</v>
      </c>
      <c r="WPK17" s="368" t="s">
        <v>529</v>
      </c>
      <c r="WPL17" s="368" t="s">
        <v>529</v>
      </c>
      <c r="WPM17" s="368" t="s">
        <v>529</v>
      </c>
      <c r="WPN17" s="368" t="s">
        <v>529</v>
      </c>
      <c r="WPO17" s="368" t="s">
        <v>529</v>
      </c>
      <c r="WPP17" s="368" t="s">
        <v>529</v>
      </c>
      <c r="WPQ17" s="368" t="s">
        <v>529</v>
      </c>
      <c r="WPR17" s="368" t="s">
        <v>529</v>
      </c>
      <c r="WPS17" s="368" t="s">
        <v>529</v>
      </c>
      <c r="WPT17" s="368" t="s">
        <v>529</v>
      </c>
      <c r="WPU17" s="368" t="s">
        <v>529</v>
      </c>
      <c r="WPV17" s="368" t="s">
        <v>529</v>
      </c>
      <c r="WPW17" s="368" t="s">
        <v>529</v>
      </c>
      <c r="WPX17" s="368" t="s">
        <v>529</v>
      </c>
      <c r="WPY17" s="368" t="s">
        <v>529</v>
      </c>
      <c r="WPZ17" s="368" t="s">
        <v>529</v>
      </c>
      <c r="WQA17" s="368" t="s">
        <v>529</v>
      </c>
      <c r="WQB17" s="368" t="s">
        <v>529</v>
      </c>
      <c r="WQC17" s="368" t="s">
        <v>529</v>
      </c>
      <c r="WQD17" s="368" t="s">
        <v>529</v>
      </c>
      <c r="WQE17" s="368" t="s">
        <v>529</v>
      </c>
      <c r="WQF17" s="368" t="s">
        <v>529</v>
      </c>
      <c r="WQG17" s="368" t="s">
        <v>529</v>
      </c>
      <c r="WQH17" s="368" t="s">
        <v>529</v>
      </c>
      <c r="WQI17" s="368" t="s">
        <v>529</v>
      </c>
      <c r="WQJ17" s="368" t="s">
        <v>529</v>
      </c>
      <c r="WQK17" s="368" t="s">
        <v>529</v>
      </c>
      <c r="WQL17" s="368" t="s">
        <v>529</v>
      </c>
      <c r="WQM17" s="368" t="s">
        <v>529</v>
      </c>
      <c r="WQN17" s="368" t="s">
        <v>529</v>
      </c>
      <c r="WQO17" s="368" t="s">
        <v>529</v>
      </c>
      <c r="WQP17" s="368" t="s">
        <v>529</v>
      </c>
      <c r="WQQ17" s="368" t="s">
        <v>529</v>
      </c>
      <c r="WQR17" s="368" t="s">
        <v>529</v>
      </c>
      <c r="WQS17" s="368" t="s">
        <v>529</v>
      </c>
      <c r="WQT17" s="368" t="s">
        <v>529</v>
      </c>
      <c r="WQU17" s="368" t="s">
        <v>529</v>
      </c>
      <c r="WQV17" s="368" t="s">
        <v>529</v>
      </c>
      <c r="WQW17" s="368" t="s">
        <v>529</v>
      </c>
      <c r="WQX17" s="368" t="s">
        <v>529</v>
      </c>
      <c r="WQY17" s="368" t="s">
        <v>529</v>
      </c>
      <c r="WQZ17" s="368" t="s">
        <v>529</v>
      </c>
      <c r="WRA17" s="368" t="s">
        <v>529</v>
      </c>
      <c r="WRB17" s="368" t="s">
        <v>529</v>
      </c>
      <c r="WRC17" s="368" t="s">
        <v>529</v>
      </c>
      <c r="WRD17" s="368" t="s">
        <v>529</v>
      </c>
      <c r="WRE17" s="368" t="s">
        <v>529</v>
      </c>
      <c r="WRF17" s="368" t="s">
        <v>529</v>
      </c>
      <c r="WRG17" s="368" t="s">
        <v>529</v>
      </c>
      <c r="WRH17" s="368" t="s">
        <v>529</v>
      </c>
      <c r="WRI17" s="368" t="s">
        <v>529</v>
      </c>
      <c r="WRJ17" s="368" t="s">
        <v>529</v>
      </c>
      <c r="WRK17" s="368" t="s">
        <v>529</v>
      </c>
      <c r="WRL17" s="368" t="s">
        <v>529</v>
      </c>
      <c r="WRM17" s="368" t="s">
        <v>529</v>
      </c>
      <c r="WRN17" s="368" t="s">
        <v>529</v>
      </c>
      <c r="WRO17" s="368" t="s">
        <v>529</v>
      </c>
      <c r="WRP17" s="368" t="s">
        <v>529</v>
      </c>
      <c r="WRQ17" s="368" t="s">
        <v>529</v>
      </c>
      <c r="WRR17" s="368" t="s">
        <v>529</v>
      </c>
      <c r="WRS17" s="368" t="s">
        <v>529</v>
      </c>
      <c r="WRT17" s="368" t="s">
        <v>529</v>
      </c>
      <c r="WRU17" s="368" t="s">
        <v>529</v>
      </c>
      <c r="WRV17" s="368" t="s">
        <v>529</v>
      </c>
      <c r="WRW17" s="368" t="s">
        <v>529</v>
      </c>
      <c r="WRX17" s="368" t="s">
        <v>529</v>
      </c>
      <c r="WRY17" s="368" t="s">
        <v>529</v>
      </c>
      <c r="WRZ17" s="368" t="s">
        <v>529</v>
      </c>
      <c r="WSA17" s="368" t="s">
        <v>529</v>
      </c>
      <c r="WSB17" s="368" t="s">
        <v>529</v>
      </c>
      <c r="WSC17" s="368" t="s">
        <v>529</v>
      </c>
      <c r="WSD17" s="368" t="s">
        <v>529</v>
      </c>
      <c r="WSE17" s="368" t="s">
        <v>529</v>
      </c>
      <c r="WSF17" s="368" t="s">
        <v>529</v>
      </c>
      <c r="WSG17" s="368" t="s">
        <v>529</v>
      </c>
      <c r="WSH17" s="368" t="s">
        <v>529</v>
      </c>
      <c r="WSI17" s="368" t="s">
        <v>529</v>
      </c>
      <c r="WSJ17" s="368" t="s">
        <v>529</v>
      </c>
      <c r="WSK17" s="368" t="s">
        <v>529</v>
      </c>
      <c r="WSL17" s="368" t="s">
        <v>529</v>
      </c>
      <c r="WSM17" s="368" t="s">
        <v>529</v>
      </c>
      <c r="WSN17" s="368" t="s">
        <v>529</v>
      </c>
      <c r="WSO17" s="368" t="s">
        <v>529</v>
      </c>
      <c r="WSP17" s="368" t="s">
        <v>529</v>
      </c>
      <c r="WSQ17" s="368" t="s">
        <v>529</v>
      </c>
      <c r="WSR17" s="368" t="s">
        <v>529</v>
      </c>
      <c r="WSS17" s="368" t="s">
        <v>529</v>
      </c>
      <c r="WST17" s="368" t="s">
        <v>529</v>
      </c>
      <c r="WSU17" s="368" t="s">
        <v>529</v>
      </c>
      <c r="WSV17" s="368" t="s">
        <v>529</v>
      </c>
      <c r="WSW17" s="368" t="s">
        <v>529</v>
      </c>
      <c r="WSX17" s="368" t="s">
        <v>529</v>
      </c>
      <c r="WSY17" s="368" t="s">
        <v>529</v>
      </c>
      <c r="WSZ17" s="368" t="s">
        <v>529</v>
      </c>
      <c r="WTA17" s="368" t="s">
        <v>529</v>
      </c>
      <c r="WTB17" s="368" t="s">
        <v>529</v>
      </c>
      <c r="WTC17" s="368" t="s">
        <v>529</v>
      </c>
      <c r="WTD17" s="368" t="s">
        <v>529</v>
      </c>
      <c r="WTE17" s="368" t="s">
        <v>529</v>
      </c>
      <c r="WTF17" s="368" t="s">
        <v>529</v>
      </c>
      <c r="WTG17" s="368" t="s">
        <v>529</v>
      </c>
      <c r="WTH17" s="368" t="s">
        <v>529</v>
      </c>
      <c r="WTI17" s="368" t="s">
        <v>529</v>
      </c>
      <c r="WTJ17" s="368" t="s">
        <v>529</v>
      </c>
      <c r="WTK17" s="368" t="s">
        <v>529</v>
      </c>
      <c r="WTL17" s="368" t="s">
        <v>529</v>
      </c>
      <c r="WTM17" s="368" t="s">
        <v>529</v>
      </c>
      <c r="WTN17" s="368" t="s">
        <v>529</v>
      </c>
      <c r="WTO17" s="368" t="s">
        <v>529</v>
      </c>
      <c r="WTP17" s="368" t="s">
        <v>529</v>
      </c>
      <c r="WTQ17" s="368" t="s">
        <v>529</v>
      </c>
      <c r="WTR17" s="368" t="s">
        <v>529</v>
      </c>
      <c r="WTS17" s="368" t="s">
        <v>529</v>
      </c>
      <c r="WTT17" s="368" t="s">
        <v>529</v>
      </c>
      <c r="WTU17" s="368" t="s">
        <v>529</v>
      </c>
      <c r="WTV17" s="368" t="s">
        <v>529</v>
      </c>
      <c r="WTW17" s="368" t="s">
        <v>529</v>
      </c>
      <c r="WTX17" s="368" t="s">
        <v>529</v>
      </c>
      <c r="WTY17" s="368" t="s">
        <v>529</v>
      </c>
      <c r="WTZ17" s="368" t="s">
        <v>529</v>
      </c>
      <c r="WUA17" s="368" t="s">
        <v>529</v>
      </c>
      <c r="WUB17" s="368" t="s">
        <v>529</v>
      </c>
      <c r="WUC17" s="368" t="s">
        <v>529</v>
      </c>
      <c r="WUD17" s="368" t="s">
        <v>529</v>
      </c>
      <c r="WUE17" s="368" t="s">
        <v>529</v>
      </c>
      <c r="WUF17" s="368" t="s">
        <v>529</v>
      </c>
      <c r="WUG17" s="368" t="s">
        <v>529</v>
      </c>
      <c r="WUH17" s="368" t="s">
        <v>529</v>
      </c>
      <c r="WUI17" s="368" t="s">
        <v>529</v>
      </c>
      <c r="WUJ17" s="368" t="s">
        <v>529</v>
      </c>
      <c r="WUK17" s="368" t="s">
        <v>529</v>
      </c>
      <c r="WUL17" s="368" t="s">
        <v>529</v>
      </c>
      <c r="WUM17" s="368" t="s">
        <v>529</v>
      </c>
      <c r="WUN17" s="368" t="s">
        <v>529</v>
      </c>
      <c r="WUO17" s="368" t="s">
        <v>529</v>
      </c>
      <c r="WUP17" s="368" t="s">
        <v>529</v>
      </c>
      <c r="WUQ17" s="368" t="s">
        <v>529</v>
      </c>
      <c r="WUR17" s="368" t="s">
        <v>529</v>
      </c>
      <c r="WUS17" s="368" t="s">
        <v>529</v>
      </c>
      <c r="WUT17" s="368" t="s">
        <v>529</v>
      </c>
      <c r="WUU17" s="368" t="s">
        <v>529</v>
      </c>
      <c r="WUV17" s="368" t="s">
        <v>529</v>
      </c>
      <c r="WUW17" s="368" t="s">
        <v>529</v>
      </c>
      <c r="WUX17" s="368" t="s">
        <v>529</v>
      </c>
      <c r="WUY17" s="368" t="s">
        <v>529</v>
      </c>
      <c r="WUZ17" s="368" t="s">
        <v>529</v>
      </c>
      <c r="WVA17" s="368" t="s">
        <v>529</v>
      </c>
      <c r="WVB17" s="368" t="s">
        <v>529</v>
      </c>
      <c r="WVC17" s="368" t="s">
        <v>529</v>
      </c>
      <c r="WVD17" s="368" t="s">
        <v>529</v>
      </c>
      <c r="WVE17" s="368" t="s">
        <v>529</v>
      </c>
      <c r="WVF17" s="368" t="s">
        <v>529</v>
      </c>
      <c r="WVG17" s="368" t="s">
        <v>529</v>
      </c>
      <c r="WVH17" s="368" t="s">
        <v>529</v>
      </c>
      <c r="WVI17" s="368" t="s">
        <v>529</v>
      </c>
      <c r="WVJ17" s="368" t="s">
        <v>529</v>
      </c>
      <c r="WVK17" s="368" t="s">
        <v>529</v>
      </c>
      <c r="WVL17" s="368" t="s">
        <v>529</v>
      </c>
      <c r="WVM17" s="368" t="s">
        <v>529</v>
      </c>
      <c r="WVN17" s="368" t="s">
        <v>529</v>
      </c>
      <c r="WVO17" s="368" t="s">
        <v>529</v>
      </c>
      <c r="WVP17" s="368" t="s">
        <v>529</v>
      </c>
      <c r="WVQ17" s="368" t="s">
        <v>529</v>
      </c>
      <c r="WVR17" s="368" t="s">
        <v>529</v>
      </c>
      <c r="WVS17" s="368" t="s">
        <v>529</v>
      </c>
      <c r="WVT17" s="368" t="s">
        <v>529</v>
      </c>
      <c r="WVU17" s="368" t="s">
        <v>529</v>
      </c>
      <c r="WVV17" s="368" t="s">
        <v>529</v>
      </c>
      <c r="WVW17" s="368" t="s">
        <v>529</v>
      </c>
      <c r="WVX17" s="368" t="s">
        <v>529</v>
      </c>
      <c r="WVY17" s="368" t="s">
        <v>529</v>
      </c>
      <c r="WVZ17" s="368" t="s">
        <v>529</v>
      </c>
      <c r="WWA17" s="368" t="s">
        <v>529</v>
      </c>
      <c r="WWB17" s="368" t="s">
        <v>529</v>
      </c>
      <c r="WWC17" s="368" t="s">
        <v>529</v>
      </c>
      <c r="WWD17" s="368" t="s">
        <v>529</v>
      </c>
      <c r="WWE17" s="368" t="s">
        <v>529</v>
      </c>
      <c r="WWF17" s="368" t="s">
        <v>529</v>
      </c>
      <c r="WWG17" s="368" t="s">
        <v>529</v>
      </c>
      <c r="WWH17" s="368" t="s">
        <v>529</v>
      </c>
      <c r="WWI17" s="368" t="s">
        <v>529</v>
      </c>
      <c r="WWJ17" s="368" t="s">
        <v>529</v>
      </c>
      <c r="WWK17" s="368" t="s">
        <v>529</v>
      </c>
      <c r="WWL17" s="368" t="s">
        <v>529</v>
      </c>
      <c r="WWM17" s="368" t="s">
        <v>529</v>
      </c>
      <c r="WWN17" s="368" t="s">
        <v>529</v>
      </c>
      <c r="WWO17" s="368" t="s">
        <v>529</v>
      </c>
      <c r="WWP17" s="368" t="s">
        <v>529</v>
      </c>
      <c r="WWQ17" s="368" t="s">
        <v>529</v>
      </c>
      <c r="WWR17" s="368" t="s">
        <v>529</v>
      </c>
      <c r="WWS17" s="368" t="s">
        <v>529</v>
      </c>
      <c r="WWT17" s="368" t="s">
        <v>529</v>
      </c>
      <c r="WWU17" s="368" t="s">
        <v>529</v>
      </c>
      <c r="WWV17" s="368" t="s">
        <v>529</v>
      </c>
      <c r="WWW17" s="368" t="s">
        <v>529</v>
      </c>
      <c r="WWX17" s="368" t="s">
        <v>529</v>
      </c>
      <c r="WWY17" s="368" t="s">
        <v>529</v>
      </c>
      <c r="WWZ17" s="368" t="s">
        <v>529</v>
      </c>
      <c r="WXA17" s="368" t="s">
        <v>529</v>
      </c>
      <c r="WXB17" s="368" t="s">
        <v>529</v>
      </c>
      <c r="WXC17" s="368" t="s">
        <v>529</v>
      </c>
      <c r="WXD17" s="368" t="s">
        <v>529</v>
      </c>
      <c r="WXE17" s="368" t="s">
        <v>529</v>
      </c>
      <c r="WXF17" s="368" t="s">
        <v>529</v>
      </c>
      <c r="WXG17" s="368" t="s">
        <v>529</v>
      </c>
      <c r="WXH17" s="368" t="s">
        <v>529</v>
      </c>
      <c r="WXI17" s="368" t="s">
        <v>529</v>
      </c>
      <c r="WXJ17" s="368" t="s">
        <v>529</v>
      </c>
      <c r="WXK17" s="368" t="s">
        <v>529</v>
      </c>
      <c r="WXL17" s="368" t="s">
        <v>529</v>
      </c>
      <c r="WXM17" s="368" t="s">
        <v>529</v>
      </c>
      <c r="WXN17" s="368" t="s">
        <v>529</v>
      </c>
      <c r="WXO17" s="368" t="s">
        <v>529</v>
      </c>
      <c r="WXP17" s="368" t="s">
        <v>529</v>
      </c>
      <c r="WXQ17" s="368" t="s">
        <v>529</v>
      </c>
      <c r="WXR17" s="368" t="s">
        <v>529</v>
      </c>
      <c r="WXS17" s="368" t="s">
        <v>529</v>
      </c>
      <c r="WXT17" s="368" t="s">
        <v>529</v>
      </c>
      <c r="WXU17" s="368" t="s">
        <v>529</v>
      </c>
      <c r="WXV17" s="368" t="s">
        <v>529</v>
      </c>
      <c r="WXW17" s="368" t="s">
        <v>529</v>
      </c>
      <c r="WXX17" s="368" t="s">
        <v>529</v>
      </c>
      <c r="WXY17" s="368" t="s">
        <v>529</v>
      </c>
      <c r="WXZ17" s="368" t="s">
        <v>529</v>
      </c>
      <c r="WYA17" s="368" t="s">
        <v>529</v>
      </c>
      <c r="WYB17" s="368" t="s">
        <v>529</v>
      </c>
      <c r="WYC17" s="368" t="s">
        <v>529</v>
      </c>
      <c r="WYD17" s="368" t="s">
        <v>529</v>
      </c>
      <c r="WYE17" s="368" t="s">
        <v>529</v>
      </c>
      <c r="WYF17" s="368" t="s">
        <v>529</v>
      </c>
      <c r="WYG17" s="368" t="s">
        <v>529</v>
      </c>
      <c r="WYH17" s="368" t="s">
        <v>529</v>
      </c>
      <c r="WYI17" s="368" t="s">
        <v>529</v>
      </c>
      <c r="WYJ17" s="368" t="s">
        <v>529</v>
      </c>
      <c r="WYK17" s="368" t="s">
        <v>529</v>
      </c>
      <c r="WYL17" s="368" t="s">
        <v>529</v>
      </c>
      <c r="WYM17" s="368" t="s">
        <v>529</v>
      </c>
      <c r="WYN17" s="368" t="s">
        <v>529</v>
      </c>
      <c r="WYO17" s="368" t="s">
        <v>529</v>
      </c>
      <c r="WYP17" s="368" t="s">
        <v>529</v>
      </c>
      <c r="WYQ17" s="368" t="s">
        <v>529</v>
      </c>
      <c r="WYR17" s="368" t="s">
        <v>529</v>
      </c>
      <c r="WYS17" s="368" t="s">
        <v>529</v>
      </c>
      <c r="WYT17" s="368" t="s">
        <v>529</v>
      </c>
      <c r="WYU17" s="368" t="s">
        <v>529</v>
      </c>
      <c r="WYV17" s="368" t="s">
        <v>529</v>
      </c>
      <c r="WYW17" s="368" t="s">
        <v>529</v>
      </c>
      <c r="WYX17" s="368" t="s">
        <v>529</v>
      </c>
      <c r="WYY17" s="368" t="s">
        <v>529</v>
      </c>
      <c r="WYZ17" s="368" t="s">
        <v>529</v>
      </c>
      <c r="WZA17" s="368" t="s">
        <v>529</v>
      </c>
      <c r="WZB17" s="368" t="s">
        <v>529</v>
      </c>
      <c r="WZC17" s="368" t="s">
        <v>529</v>
      </c>
      <c r="WZD17" s="368" t="s">
        <v>529</v>
      </c>
      <c r="WZE17" s="368" t="s">
        <v>529</v>
      </c>
      <c r="WZF17" s="368" t="s">
        <v>529</v>
      </c>
      <c r="WZG17" s="368" t="s">
        <v>529</v>
      </c>
      <c r="WZH17" s="368" t="s">
        <v>529</v>
      </c>
      <c r="WZI17" s="368" t="s">
        <v>529</v>
      </c>
      <c r="WZJ17" s="368" t="s">
        <v>529</v>
      </c>
      <c r="WZK17" s="368" t="s">
        <v>529</v>
      </c>
      <c r="WZL17" s="368" t="s">
        <v>529</v>
      </c>
      <c r="WZM17" s="368" t="s">
        <v>529</v>
      </c>
      <c r="WZN17" s="368" t="s">
        <v>529</v>
      </c>
      <c r="WZO17" s="368" t="s">
        <v>529</v>
      </c>
      <c r="WZP17" s="368" t="s">
        <v>529</v>
      </c>
      <c r="WZQ17" s="368" t="s">
        <v>529</v>
      </c>
      <c r="WZR17" s="368" t="s">
        <v>529</v>
      </c>
      <c r="WZS17" s="368" t="s">
        <v>529</v>
      </c>
      <c r="WZT17" s="368" t="s">
        <v>529</v>
      </c>
      <c r="WZU17" s="368" t="s">
        <v>529</v>
      </c>
      <c r="WZV17" s="368" t="s">
        <v>529</v>
      </c>
      <c r="WZW17" s="368" t="s">
        <v>529</v>
      </c>
      <c r="WZX17" s="368" t="s">
        <v>529</v>
      </c>
      <c r="WZY17" s="368" t="s">
        <v>529</v>
      </c>
      <c r="WZZ17" s="368" t="s">
        <v>529</v>
      </c>
      <c r="XAA17" s="368" t="s">
        <v>529</v>
      </c>
      <c r="XAB17" s="368" t="s">
        <v>529</v>
      </c>
      <c r="XAC17" s="368" t="s">
        <v>529</v>
      </c>
      <c r="XAD17" s="368" t="s">
        <v>529</v>
      </c>
      <c r="XAE17" s="368" t="s">
        <v>529</v>
      </c>
      <c r="XAF17" s="368" t="s">
        <v>529</v>
      </c>
      <c r="XAG17" s="368" t="s">
        <v>529</v>
      </c>
      <c r="XAH17" s="368" t="s">
        <v>529</v>
      </c>
      <c r="XAI17" s="368" t="s">
        <v>529</v>
      </c>
      <c r="XAJ17" s="368" t="s">
        <v>529</v>
      </c>
      <c r="XAK17" s="368" t="s">
        <v>529</v>
      </c>
      <c r="XAL17" s="368" t="s">
        <v>529</v>
      </c>
      <c r="XAM17" s="368" t="s">
        <v>529</v>
      </c>
      <c r="XAN17" s="368" t="s">
        <v>529</v>
      </c>
      <c r="XAO17" s="368" t="s">
        <v>529</v>
      </c>
      <c r="XAP17" s="368" t="s">
        <v>529</v>
      </c>
      <c r="XAQ17" s="368" t="s">
        <v>529</v>
      </c>
      <c r="XAR17" s="368" t="s">
        <v>529</v>
      </c>
      <c r="XAS17" s="368" t="s">
        <v>529</v>
      </c>
      <c r="XAT17" s="368" t="s">
        <v>529</v>
      </c>
      <c r="XAU17" s="368" t="s">
        <v>529</v>
      </c>
      <c r="XAV17" s="368" t="s">
        <v>529</v>
      </c>
      <c r="XAW17" s="368" t="s">
        <v>529</v>
      </c>
      <c r="XAX17" s="368" t="s">
        <v>529</v>
      </c>
      <c r="XAY17" s="368" t="s">
        <v>529</v>
      </c>
      <c r="XAZ17" s="368" t="s">
        <v>529</v>
      </c>
      <c r="XBA17" s="368" t="s">
        <v>529</v>
      </c>
      <c r="XBB17" s="368" t="s">
        <v>529</v>
      </c>
      <c r="XBC17" s="368" t="s">
        <v>529</v>
      </c>
      <c r="XBD17" s="368" t="s">
        <v>529</v>
      </c>
      <c r="XBE17" s="368" t="s">
        <v>529</v>
      </c>
      <c r="XBF17" s="368" t="s">
        <v>529</v>
      </c>
      <c r="XBG17" s="368" t="s">
        <v>529</v>
      </c>
      <c r="XBH17" s="368" t="s">
        <v>529</v>
      </c>
      <c r="XBI17" s="368" t="s">
        <v>529</v>
      </c>
      <c r="XBJ17" s="368" t="s">
        <v>529</v>
      </c>
      <c r="XBK17" s="368" t="s">
        <v>529</v>
      </c>
      <c r="XBL17" s="368" t="s">
        <v>529</v>
      </c>
      <c r="XBM17" s="368" t="s">
        <v>529</v>
      </c>
      <c r="XBN17" s="368" t="s">
        <v>529</v>
      </c>
      <c r="XBO17" s="368" t="s">
        <v>529</v>
      </c>
      <c r="XBP17" s="368" t="s">
        <v>529</v>
      </c>
      <c r="XBQ17" s="368" t="s">
        <v>529</v>
      </c>
      <c r="XBR17" s="368" t="s">
        <v>529</v>
      </c>
      <c r="XBS17" s="368" t="s">
        <v>529</v>
      </c>
      <c r="XBT17" s="368" t="s">
        <v>529</v>
      </c>
      <c r="XBU17" s="368" t="s">
        <v>529</v>
      </c>
      <c r="XBV17" s="368" t="s">
        <v>529</v>
      </c>
      <c r="XBW17" s="368" t="s">
        <v>529</v>
      </c>
      <c r="XBX17" s="368" t="s">
        <v>529</v>
      </c>
      <c r="XBY17" s="368" t="s">
        <v>529</v>
      </c>
      <c r="XBZ17" s="368" t="s">
        <v>529</v>
      </c>
      <c r="XCA17" s="368" t="s">
        <v>529</v>
      </c>
      <c r="XCB17" s="368" t="s">
        <v>529</v>
      </c>
      <c r="XCC17" s="368" t="s">
        <v>529</v>
      </c>
      <c r="XCD17" s="368" t="s">
        <v>529</v>
      </c>
      <c r="XCE17" s="368" t="s">
        <v>529</v>
      </c>
      <c r="XCF17" s="368" t="s">
        <v>529</v>
      </c>
      <c r="XCG17" s="368" t="s">
        <v>529</v>
      </c>
      <c r="XCH17" s="368" t="s">
        <v>529</v>
      </c>
      <c r="XCI17" s="368" t="s">
        <v>529</v>
      </c>
      <c r="XCJ17" s="368" t="s">
        <v>529</v>
      </c>
      <c r="XCK17" s="368" t="s">
        <v>529</v>
      </c>
      <c r="XCL17" s="368" t="s">
        <v>529</v>
      </c>
      <c r="XCM17" s="368" t="s">
        <v>529</v>
      </c>
      <c r="XCN17" s="368" t="s">
        <v>529</v>
      </c>
      <c r="XCO17" s="368" t="s">
        <v>529</v>
      </c>
      <c r="XCP17" s="368" t="s">
        <v>529</v>
      </c>
      <c r="XCQ17" s="368" t="s">
        <v>529</v>
      </c>
      <c r="XCR17" s="368" t="s">
        <v>529</v>
      </c>
      <c r="XCS17" s="368" t="s">
        <v>529</v>
      </c>
      <c r="XCT17" s="368" t="s">
        <v>529</v>
      </c>
      <c r="XCU17" s="368" t="s">
        <v>529</v>
      </c>
      <c r="XCV17" s="368" t="s">
        <v>529</v>
      </c>
      <c r="XCW17" s="368" t="s">
        <v>529</v>
      </c>
      <c r="XCX17" s="368" t="s">
        <v>529</v>
      </c>
      <c r="XCY17" s="368" t="s">
        <v>529</v>
      </c>
      <c r="XCZ17" s="368" t="s">
        <v>529</v>
      </c>
      <c r="XDA17" s="368" t="s">
        <v>529</v>
      </c>
      <c r="XDB17" s="368" t="s">
        <v>529</v>
      </c>
      <c r="XDC17" s="368" t="s">
        <v>529</v>
      </c>
      <c r="XDD17" s="368" t="s">
        <v>529</v>
      </c>
      <c r="XDE17" s="368" t="s">
        <v>529</v>
      </c>
      <c r="XDF17" s="368" t="s">
        <v>529</v>
      </c>
      <c r="XDG17" s="368" t="s">
        <v>529</v>
      </c>
      <c r="XDH17" s="368" t="s">
        <v>529</v>
      </c>
      <c r="XDI17" s="368" t="s">
        <v>529</v>
      </c>
      <c r="XDJ17" s="368" t="s">
        <v>529</v>
      </c>
      <c r="XDK17" s="368" t="s">
        <v>529</v>
      </c>
      <c r="XDL17" s="368" t="s">
        <v>529</v>
      </c>
      <c r="XDM17" s="368" t="s">
        <v>529</v>
      </c>
      <c r="XDN17" s="368" t="s">
        <v>529</v>
      </c>
      <c r="XDO17" s="368" t="s">
        <v>529</v>
      </c>
      <c r="XDP17" s="368" t="s">
        <v>529</v>
      </c>
      <c r="XDQ17" s="368" t="s">
        <v>529</v>
      </c>
      <c r="XDR17" s="368" t="s">
        <v>529</v>
      </c>
      <c r="XDS17" s="368" t="s">
        <v>529</v>
      </c>
      <c r="XDT17" s="368" t="s">
        <v>529</v>
      </c>
      <c r="XDU17" s="368" t="s">
        <v>529</v>
      </c>
      <c r="XDV17" s="368" t="s">
        <v>529</v>
      </c>
      <c r="XDW17" s="368" t="s">
        <v>529</v>
      </c>
      <c r="XDX17" s="368" t="s">
        <v>529</v>
      </c>
      <c r="XDY17" s="368" t="s">
        <v>529</v>
      </c>
      <c r="XDZ17" s="368" t="s">
        <v>529</v>
      </c>
      <c r="XEA17" s="368" t="s">
        <v>529</v>
      </c>
      <c r="XEB17" s="368" t="s">
        <v>529</v>
      </c>
      <c r="XEC17" s="368" t="s">
        <v>529</v>
      </c>
      <c r="XED17" s="368" t="s">
        <v>529</v>
      </c>
      <c r="XEE17" s="368" t="s">
        <v>529</v>
      </c>
      <c r="XEF17" s="368" t="s">
        <v>529</v>
      </c>
      <c r="XEG17" s="368" t="s">
        <v>529</v>
      </c>
      <c r="XEH17" s="368" t="s">
        <v>529</v>
      </c>
      <c r="XEI17" s="368" t="s">
        <v>529</v>
      </c>
      <c r="XEJ17" s="368" t="s">
        <v>529</v>
      </c>
      <c r="XEK17" s="368" t="s">
        <v>529</v>
      </c>
      <c r="XEL17" s="368" t="s">
        <v>529</v>
      </c>
      <c r="XEM17" s="368" t="s">
        <v>529</v>
      </c>
      <c r="XEN17" s="368" t="s">
        <v>529</v>
      </c>
      <c r="XEO17" s="368" t="s">
        <v>529</v>
      </c>
      <c r="XEP17" s="368" t="s">
        <v>529</v>
      </c>
      <c r="XEQ17" s="368" t="s">
        <v>529</v>
      </c>
      <c r="XER17" s="368" t="s">
        <v>529</v>
      </c>
      <c r="XES17" s="368" t="s">
        <v>529</v>
      </c>
      <c r="XET17" s="368" t="s">
        <v>529</v>
      </c>
      <c r="XEU17" s="368" t="s">
        <v>529</v>
      </c>
      <c r="XEV17" s="368" t="s">
        <v>529</v>
      </c>
      <c r="XEW17" s="368" t="s">
        <v>529</v>
      </c>
      <c r="XEX17" s="368" t="s">
        <v>529</v>
      </c>
      <c r="XEY17" s="368" t="s">
        <v>529</v>
      </c>
      <c r="XEZ17" s="368" t="s">
        <v>529</v>
      </c>
      <c r="XFA17" s="368" t="s">
        <v>529</v>
      </c>
      <c r="XFB17" s="368" t="s">
        <v>529</v>
      </c>
      <c r="XFC17" s="368" t="s">
        <v>529</v>
      </c>
      <c r="XFD17" s="368" t="s">
        <v>529</v>
      </c>
    </row>
    <row r="18" spans="1:16384" x14ac:dyDescent="0.25">
      <c r="B18" s="136" t="s">
        <v>502</v>
      </c>
      <c r="D18" s="136"/>
      <c r="E18" s="136"/>
    </row>
    <row r="19" spans="1:16384" ht="15.75" thickBot="1" x14ac:dyDescent="0.3">
      <c r="D19" s="136"/>
      <c r="E19" s="136"/>
    </row>
    <row r="20" spans="1:16384" x14ac:dyDescent="0.25">
      <c r="B20" s="342" t="s">
        <v>505</v>
      </c>
      <c r="C20" s="326"/>
      <c r="D20" s="327"/>
      <c r="E20" s="136"/>
    </row>
    <row r="21" spans="1:16384" x14ac:dyDescent="0.25">
      <c r="B21" s="328"/>
      <c r="C21" s="329"/>
      <c r="D21" s="330"/>
      <c r="E21" s="136"/>
    </row>
    <row r="22" spans="1:16384" ht="15.75" thickBot="1" x14ac:dyDescent="0.3">
      <c r="B22" s="328"/>
      <c r="C22" s="344" t="s">
        <v>520</v>
      </c>
      <c r="D22" s="330"/>
      <c r="E22" s="136"/>
    </row>
    <row r="23" spans="1:16384" ht="15.75" thickTop="1" x14ac:dyDescent="0.25">
      <c r="B23" s="328"/>
      <c r="C23" s="334" t="s">
        <v>498</v>
      </c>
      <c r="D23" s="330"/>
      <c r="E23" s="136"/>
    </row>
    <row r="24" spans="1:16384" ht="15.75" thickBot="1" x14ac:dyDescent="0.3">
      <c r="B24" s="331"/>
      <c r="C24" s="333" t="s">
        <v>497</v>
      </c>
      <c r="D24" s="332"/>
      <c r="E24" s="136"/>
    </row>
  </sheetData>
  <mergeCells count="9">
    <mergeCell ref="A1:C1"/>
    <mergeCell ref="A2:D2"/>
    <mergeCell ref="A3:D3"/>
    <mergeCell ref="U12:V12"/>
    <mergeCell ref="U13:V13"/>
    <mergeCell ref="U10:V10"/>
    <mergeCell ref="T8:U8"/>
    <mergeCell ref="M9:N9"/>
    <mergeCell ref="U11:V11"/>
  </mergeCells>
  <conditionalFormatting sqref="T8:U8">
    <cfRule type="cellIs" dxfId="4" priority="2" stopIfTrue="1" operator="between">
      <formula>38565</formula>
      <formula>38595</formula>
    </cfRule>
  </conditionalFormatting>
  <dataValidations count="2">
    <dataValidation type="decimal" operator="greaterThan" allowBlank="1" showInputMessage="1" showErrorMessage="1" sqref="O10:O13">
      <formula1>0</formula1>
    </dataValidation>
    <dataValidation type="whole" operator="greaterThanOrEqual" allowBlank="1" showInputMessage="1" showErrorMessage="1" sqref="O14:O15">
      <formula1>1</formula1>
    </dataValidation>
  </dataValidations>
  <pageMargins left="0.23622047244094491" right="0.23622047244094491" top="0.31496062992125984" bottom="0.31496062992125984" header="0.31496062992125984" footer="0.31496062992125984"/>
  <pageSetup scale="60" orientation="landscape"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Z22"/>
  <sheetViews>
    <sheetView topLeftCell="A5" workbookViewId="0">
      <selection activeCell="B11" sqref="B11:B12"/>
    </sheetView>
  </sheetViews>
  <sheetFormatPr baseColWidth="10" defaultColWidth="11.42578125" defaultRowHeight="12" x14ac:dyDescent="0.2"/>
  <cols>
    <col min="1" max="2" width="8.85546875" style="104" customWidth="1"/>
    <col min="3" max="3" width="36.28515625" style="10" customWidth="1"/>
    <col min="4" max="4" width="15" style="10" customWidth="1"/>
    <col min="5" max="5" width="13.28515625" style="10" customWidth="1"/>
    <col min="6" max="6" width="14.7109375" style="10" customWidth="1"/>
    <col min="7" max="7" width="35.7109375" style="10" customWidth="1"/>
    <col min="8" max="8" width="16.42578125" style="10" customWidth="1"/>
    <col min="9" max="10" width="11.42578125" style="10" customWidth="1"/>
    <col min="11" max="12" width="10.5703125" style="10" customWidth="1"/>
    <col min="13" max="13" width="11.42578125" style="10" customWidth="1"/>
    <col min="14" max="16384" width="11.42578125" style="10"/>
  </cols>
  <sheetData>
    <row r="1" spans="1:26" s="88" customFormat="1" ht="23.25" customHeight="1" x14ac:dyDescent="0.2">
      <c r="A1" s="1907" t="s">
        <v>0</v>
      </c>
      <c r="B1" s="1908"/>
      <c r="C1" s="1908"/>
      <c r="D1" s="1908"/>
      <c r="E1" s="1908"/>
      <c r="F1" s="1908"/>
      <c r="G1" s="85"/>
      <c r="H1" s="85"/>
      <c r="I1" s="85"/>
      <c r="J1" s="85"/>
      <c r="K1" s="85"/>
      <c r="L1" s="85"/>
      <c r="M1" s="85"/>
      <c r="N1" s="86"/>
      <c r="O1" s="87"/>
      <c r="P1" s="87"/>
      <c r="Q1" s="87"/>
      <c r="R1" s="87"/>
      <c r="S1" s="87"/>
      <c r="T1" s="87"/>
      <c r="U1" s="87"/>
      <c r="V1" s="87"/>
      <c r="W1" s="87"/>
      <c r="X1" s="87"/>
    </row>
    <row r="2" spans="1:26" s="88" customFormat="1" ht="23.25" customHeight="1" x14ac:dyDescent="0.2">
      <c r="A2" s="1907" t="s">
        <v>1</v>
      </c>
      <c r="B2" s="1908"/>
      <c r="C2" s="1908"/>
      <c r="D2" s="1908"/>
      <c r="E2" s="1908"/>
      <c r="F2" s="1908"/>
      <c r="G2" s="85"/>
      <c r="H2" s="85"/>
      <c r="I2" s="85"/>
      <c r="J2" s="85"/>
      <c r="K2" s="85"/>
      <c r="L2" s="85"/>
      <c r="M2" s="85"/>
      <c r="N2" s="86"/>
      <c r="O2" s="87"/>
      <c r="P2" s="87"/>
      <c r="Q2" s="87"/>
      <c r="R2" s="87"/>
      <c r="S2" s="87"/>
      <c r="T2" s="87"/>
      <c r="U2" s="87"/>
      <c r="V2" s="87"/>
      <c r="W2" s="87"/>
      <c r="X2" s="87"/>
    </row>
    <row r="3" spans="1:26" s="88" customFormat="1" ht="23.25" customHeight="1" x14ac:dyDescent="0.2">
      <c r="A3" s="1907" t="s">
        <v>2</v>
      </c>
      <c r="B3" s="1908"/>
      <c r="C3" s="1908"/>
      <c r="D3" s="1908"/>
      <c r="E3" s="1908"/>
      <c r="F3" s="1908"/>
      <c r="G3" s="89"/>
      <c r="H3" s="89"/>
      <c r="I3" s="89"/>
      <c r="J3" s="89"/>
      <c r="K3" s="89"/>
      <c r="L3" s="89"/>
      <c r="M3" s="89"/>
      <c r="N3" s="90"/>
      <c r="O3" s="87"/>
      <c r="P3" s="87"/>
      <c r="Q3" s="87"/>
      <c r="R3" s="87"/>
      <c r="S3" s="87"/>
      <c r="T3" s="87"/>
      <c r="U3" s="87"/>
      <c r="V3" s="87"/>
      <c r="W3" s="87"/>
      <c r="X3" s="87"/>
    </row>
    <row r="4" spans="1:26" s="92" customFormat="1" ht="23.25" customHeight="1" x14ac:dyDescent="0.2">
      <c r="A4" s="91" t="s">
        <v>3</v>
      </c>
      <c r="B4" s="91"/>
      <c r="E4" s="91"/>
      <c r="F4" s="91"/>
      <c r="G4" s="91"/>
      <c r="H4" s="91"/>
      <c r="I4" s="91"/>
      <c r="J4" s="91"/>
      <c r="K4" s="62"/>
      <c r="L4" s="91"/>
      <c r="M4" s="91"/>
      <c r="N4" s="91"/>
      <c r="O4" s="93"/>
      <c r="P4" s="93"/>
      <c r="Q4" s="93"/>
      <c r="R4" s="93"/>
      <c r="S4" s="93"/>
      <c r="T4" s="93"/>
      <c r="U4" s="93"/>
      <c r="V4" s="50"/>
      <c r="W4" s="50"/>
      <c r="X4" s="50"/>
    </row>
    <row r="5" spans="1:26" s="92" customFormat="1" ht="23.25" customHeight="1" x14ac:dyDescent="0.2">
      <c r="A5" s="91" t="s">
        <v>4</v>
      </c>
      <c r="B5" s="91" t="s">
        <v>5</v>
      </c>
      <c r="E5" s="91"/>
      <c r="F5" s="94"/>
      <c r="G5" s="91"/>
      <c r="H5" s="91"/>
      <c r="I5" s="94"/>
      <c r="J5" s="94"/>
      <c r="K5" s="62"/>
      <c r="L5" s="94"/>
      <c r="M5" s="94"/>
      <c r="N5" s="94"/>
      <c r="O5" s="95"/>
      <c r="P5" s="95"/>
      <c r="Q5" s="95"/>
      <c r="R5" s="95"/>
      <c r="S5" s="95"/>
      <c r="T5" s="95"/>
      <c r="U5" s="95"/>
      <c r="V5" s="50"/>
      <c r="W5" s="50"/>
      <c r="X5" s="50"/>
    </row>
    <row r="6" spans="1:26" s="92" customFormat="1" ht="23.25" customHeight="1" x14ac:dyDescent="0.2">
      <c r="A6" s="91" t="s">
        <v>6</v>
      </c>
      <c r="B6" s="96" t="s">
        <v>134</v>
      </c>
      <c r="E6" s="96"/>
      <c r="F6" s="91"/>
      <c r="G6" s="94"/>
      <c r="H6" s="94"/>
      <c r="I6" s="91"/>
      <c r="J6" s="91"/>
      <c r="K6" s="62"/>
      <c r="L6" s="91"/>
      <c r="M6" s="91"/>
      <c r="N6" s="91"/>
      <c r="O6" s="93"/>
      <c r="P6" s="93"/>
      <c r="Q6" s="93"/>
      <c r="R6" s="93"/>
      <c r="S6" s="93"/>
      <c r="T6" s="93"/>
      <c r="U6" s="93"/>
      <c r="V6" s="50"/>
      <c r="W6" s="50"/>
      <c r="X6" s="50"/>
    </row>
    <row r="7" spans="1:26" s="92" customFormat="1" ht="22.5" customHeight="1" x14ac:dyDescent="0.2">
      <c r="A7" s="91" t="s">
        <v>131</v>
      </c>
      <c r="B7" s="97"/>
      <c r="E7" s="97"/>
      <c r="F7" s="91"/>
      <c r="G7" s="94"/>
      <c r="H7" s="94"/>
      <c r="I7" s="91"/>
      <c r="J7" s="91"/>
      <c r="K7" s="62"/>
      <c r="L7" s="91"/>
      <c r="M7" s="91"/>
      <c r="N7" s="91"/>
      <c r="O7" s="93"/>
      <c r="P7" s="93"/>
      <c r="Q7" s="93"/>
      <c r="R7" s="93"/>
      <c r="S7" s="93"/>
      <c r="T7" s="93"/>
      <c r="U7" s="93"/>
      <c r="V7" s="50"/>
      <c r="W7" s="50"/>
      <c r="X7" s="50"/>
    </row>
    <row r="8" spans="1:26" s="92" customFormat="1" ht="22.5" customHeight="1" x14ac:dyDescent="0.2">
      <c r="A8" s="91" t="s">
        <v>133</v>
      </c>
      <c r="B8" s="97"/>
      <c r="E8" s="97"/>
      <c r="F8" s="91"/>
      <c r="G8" s="94"/>
      <c r="H8" s="94"/>
      <c r="I8" s="91"/>
      <c r="J8" s="91"/>
      <c r="K8" s="62"/>
      <c r="L8" s="91"/>
      <c r="M8" s="91"/>
      <c r="N8" s="91"/>
      <c r="O8" s="93"/>
      <c r="P8" s="93"/>
      <c r="Q8" s="93"/>
      <c r="R8" s="93"/>
      <c r="S8" s="93"/>
      <c r="T8" s="1909" t="e">
        <f>+#REF!</f>
        <v>#REF!</v>
      </c>
      <c r="U8" s="1909"/>
      <c r="V8" s="50"/>
      <c r="W8" s="50"/>
      <c r="X8" s="50"/>
    </row>
    <row r="9" spans="1:26" s="92" customFormat="1" ht="22.5" customHeight="1" thickBot="1" x14ac:dyDescent="0.25">
      <c r="A9" s="94" t="s">
        <v>132</v>
      </c>
      <c r="B9" s="98"/>
      <c r="E9" s="98"/>
      <c r="F9" s="62"/>
      <c r="G9" s="99"/>
      <c r="H9" s="99"/>
      <c r="I9" s="62"/>
      <c r="J9" s="62"/>
      <c r="K9" s="62"/>
      <c r="L9" s="62"/>
      <c r="M9" s="1910"/>
      <c r="N9" s="1911"/>
      <c r="O9" s="53"/>
      <c r="P9" s="53"/>
      <c r="Q9" s="53"/>
      <c r="R9" s="53"/>
      <c r="S9" s="53"/>
      <c r="T9" s="53"/>
      <c r="U9" s="53"/>
      <c r="V9" s="50"/>
      <c r="W9" s="50"/>
      <c r="X9" s="50"/>
    </row>
    <row r="10" spans="1:26" s="324" customFormat="1" ht="66" customHeight="1" thickBot="1" x14ac:dyDescent="0.3">
      <c r="A10" s="308" t="s">
        <v>129</v>
      </c>
      <c r="B10" s="308" t="s">
        <v>7</v>
      </c>
      <c r="C10" s="81" t="s">
        <v>130</v>
      </c>
      <c r="D10" s="318" t="s">
        <v>8</v>
      </c>
      <c r="E10" s="319" t="s">
        <v>9</v>
      </c>
      <c r="F10" s="320" t="s">
        <v>10</v>
      </c>
      <c r="G10" s="321" t="s">
        <v>11</v>
      </c>
      <c r="H10" s="43" t="s">
        <v>12</v>
      </c>
      <c r="I10" s="78" t="s">
        <v>13</v>
      </c>
      <c r="J10" s="79" t="s">
        <v>14</v>
      </c>
      <c r="K10" s="80" t="s">
        <v>15</v>
      </c>
      <c r="L10" s="78" t="s">
        <v>16</v>
      </c>
      <c r="M10" s="189" t="s">
        <v>17</v>
      </c>
      <c r="N10" s="81" t="s">
        <v>18</v>
      </c>
      <c r="O10" s="306" t="s">
        <v>19</v>
      </c>
      <c r="P10" s="302" t="s">
        <v>20</v>
      </c>
      <c r="Q10" s="302" t="s">
        <v>21</v>
      </c>
      <c r="R10" s="302" t="s">
        <v>22</v>
      </c>
      <c r="S10" s="302" t="s">
        <v>23</v>
      </c>
      <c r="T10" s="303" t="s">
        <v>143</v>
      </c>
      <c r="U10" s="1905" t="s">
        <v>24</v>
      </c>
      <c r="V10" s="1906"/>
      <c r="W10" s="322"/>
      <c r="X10" s="322"/>
      <c r="Y10" s="323"/>
      <c r="Z10" s="323"/>
    </row>
    <row r="11" spans="1:26" ht="189" customHeight="1" thickBot="1" x14ac:dyDescent="0.25">
      <c r="A11" s="1855">
        <v>25</v>
      </c>
      <c r="B11" s="1855">
        <v>1103002</v>
      </c>
      <c r="C11" s="1914" t="s">
        <v>62</v>
      </c>
      <c r="D11" s="1891" t="s">
        <v>539</v>
      </c>
      <c r="E11" s="1891" t="s">
        <v>165</v>
      </c>
      <c r="F11" s="1891" t="s">
        <v>30</v>
      </c>
      <c r="G11" s="125" t="s">
        <v>144</v>
      </c>
      <c r="H11" s="1912" t="s">
        <v>145</v>
      </c>
      <c r="I11" s="126" t="s">
        <v>146</v>
      </c>
      <c r="J11" s="126" t="s">
        <v>147</v>
      </c>
      <c r="K11" s="102">
        <v>174</v>
      </c>
      <c r="L11" s="105">
        <v>41640</v>
      </c>
      <c r="M11" s="105">
        <v>41820</v>
      </c>
      <c r="N11" s="103">
        <f>ROUND(((M11-L11)/7),0)</f>
        <v>26</v>
      </c>
      <c r="O11" s="66">
        <v>0.8</v>
      </c>
      <c r="P11" s="67">
        <v>0.8</v>
      </c>
      <c r="Q11" s="65">
        <v>1.8285714285714285</v>
      </c>
      <c r="R11" s="65">
        <v>0</v>
      </c>
      <c r="S11" s="65">
        <v>0</v>
      </c>
      <c r="T11" s="70"/>
      <c r="U11" s="71"/>
      <c r="V11" s="72"/>
      <c r="W11" s="56"/>
      <c r="X11" s="56"/>
      <c r="Y11" s="56"/>
      <c r="Z11" s="56"/>
    </row>
    <row r="12" spans="1:26" ht="111" customHeight="1" thickBot="1" x14ac:dyDescent="0.25">
      <c r="A12" s="1855"/>
      <c r="B12" s="1855"/>
      <c r="C12" s="1914"/>
      <c r="D12" s="1891"/>
      <c r="E12" s="1891"/>
      <c r="F12" s="1891"/>
      <c r="G12" s="127" t="s">
        <v>540</v>
      </c>
      <c r="H12" s="1913"/>
      <c r="I12" s="128" t="s">
        <v>148</v>
      </c>
      <c r="J12" s="417" t="s">
        <v>149</v>
      </c>
      <c r="K12" s="223">
        <v>6</v>
      </c>
      <c r="L12" s="105">
        <v>41671</v>
      </c>
      <c r="M12" s="105">
        <v>41851</v>
      </c>
      <c r="N12" s="103">
        <f>ROUND(((M12-L12)/7),0)</f>
        <v>26</v>
      </c>
      <c r="O12" s="56"/>
      <c r="P12" s="56"/>
      <c r="Q12" s="56"/>
      <c r="R12" s="56"/>
      <c r="S12" s="56"/>
      <c r="T12" s="56"/>
      <c r="U12" s="56"/>
      <c r="V12" s="56"/>
      <c r="W12" s="56"/>
      <c r="X12" s="56"/>
      <c r="Y12" s="56"/>
      <c r="Z12" s="56"/>
    </row>
    <row r="13" spans="1:26" ht="168" customHeight="1" thickBot="1" x14ac:dyDescent="0.25">
      <c r="A13" s="1855">
        <v>42</v>
      </c>
      <c r="B13" s="1855">
        <v>2302001</v>
      </c>
      <c r="C13" s="1914" t="s">
        <v>63</v>
      </c>
      <c r="D13" s="1891" t="s">
        <v>64</v>
      </c>
      <c r="E13" s="1891" t="s">
        <v>65</v>
      </c>
      <c r="F13" s="1891" t="s">
        <v>30</v>
      </c>
      <c r="G13" s="131" t="s">
        <v>232</v>
      </c>
      <c r="H13" s="1912" t="s">
        <v>233</v>
      </c>
      <c r="I13" s="128" t="s">
        <v>541</v>
      </c>
      <c r="J13" s="128" t="s">
        <v>542</v>
      </c>
      <c r="K13" s="84">
        <v>1</v>
      </c>
      <c r="L13" s="105">
        <v>41640</v>
      </c>
      <c r="M13" s="105">
        <v>41759</v>
      </c>
      <c r="N13" s="103">
        <f>ROUND(((M13-L13)/7),0)</f>
        <v>17</v>
      </c>
      <c r="O13" s="56"/>
      <c r="P13" s="56"/>
      <c r="Q13" s="56"/>
      <c r="R13" s="56"/>
      <c r="S13" s="56"/>
      <c r="T13" s="56"/>
      <c r="U13" s="56"/>
      <c r="V13" s="56"/>
      <c r="W13" s="56"/>
      <c r="X13" s="56"/>
      <c r="Y13" s="56"/>
      <c r="Z13" s="56"/>
    </row>
    <row r="14" spans="1:26" ht="60.75" thickBot="1" x14ac:dyDescent="0.25">
      <c r="A14" s="1855"/>
      <c r="B14" s="1855"/>
      <c r="C14" s="1914"/>
      <c r="D14" s="1891"/>
      <c r="E14" s="1891"/>
      <c r="F14" s="1891"/>
      <c r="G14" s="131" t="s">
        <v>234</v>
      </c>
      <c r="H14" s="1913"/>
      <c r="I14" s="130" t="s">
        <v>235</v>
      </c>
      <c r="J14" s="130" t="s">
        <v>150</v>
      </c>
      <c r="K14" s="84">
        <v>1</v>
      </c>
      <c r="L14" s="105">
        <v>41760</v>
      </c>
      <c r="M14" s="105">
        <v>42124</v>
      </c>
      <c r="N14" s="103">
        <f>ROUND(((M14-L14)/7),0)</f>
        <v>52</v>
      </c>
      <c r="O14" s="56"/>
      <c r="P14" s="56"/>
      <c r="Q14" s="56"/>
      <c r="R14" s="56"/>
      <c r="S14" s="56"/>
      <c r="T14" s="56"/>
      <c r="U14" s="56"/>
      <c r="V14" s="56"/>
      <c r="W14" s="56"/>
      <c r="X14" s="56"/>
      <c r="Y14" s="56"/>
      <c r="Z14" s="56"/>
    </row>
    <row r="15" spans="1:26" x14ac:dyDescent="0.2">
      <c r="O15" s="56"/>
      <c r="P15" s="56"/>
      <c r="Q15" s="56"/>
      <c r="R15" s="56"/>
      <c r="S15" s="56"/>
      <c r="T15" s="56"/>
      <c r="U15" s="56"/>
      <c r="V15" s="56"/>
      <c r="W15" s="56"/>
      <c r="X15" s="56"/>
      <c r="Y15" s="56"/>
      <c r="Z15" s="56"/>
    </row>
    <row r="16" spans="1:26" ht="15" x14ac:dyDescent="0.25">
      <c r="B16" s="136" t="s">
        <v>507</v>
      </c>
      <c r="C16" s="9"/>
      <c r="D16" s="136"/>
      <c r="E16" s="136"/>
      <c r="O16" s="56"/>
      <c r="P16" s="56"/>
      <c r="Q16" s="56"/>
      <c r="R16" s="56"/>
      <c r="S16" s="56"/>
      <c r="T16" s="56"/>
      <c r="U16" s="56"/>
      <c r="V16" s="56"/>
      <c r="W16" s="56"/>
      <c r="X16" s="56"/>
      <c r="Y16" s="56"/>
      <c r="Z16" s="56"/>
    </row>
    <row r="17" spans="2:26" ht="15.75" thickBot="1" x14ac:dyDescent="0.3">
      <c r="B17" s="11"/>
      <c r="C17" s="9"/>
      <c r="D17" s="136"/>
      <c r="E17" s="136"/>
      <c r="O17" s="56"/>
      <c r="P17" s="56"/>
      <c r="Q17" s="56"/>
      <c r="R17" s="56"/>
      <c r="S17" s="56"/>
      <c r="T17" s="56"/>
      <c r="U17" s="56"/>
      <c r="V17" s="56"/>
      <c r="W17" s="56"/>
      <c r="X17" s="56"/>
      <c r="Y17" s="56"/>
      <c r="Z17" s="56"/>
    </row>
    <row r="18" spans="2:26" ht="15" x14ac:dyDescent="0.25">
      <c r="B18" s="342" t="s">
        <v>505</v>
      </c>
      <c r="C18" s="326"/>
      <c r="D18" s="327"/>
      <c r="E18" s="136"/>
      <c r="O18" s="56"/>
      <c r="P18" s="56"/>
      <c r="Q18" s="56"/>
      <c r="R18" s="56"/>
      <c r="S18" s="56"/>
      <c r="T18" s="56"/>
      <c r="U18" s="56"/>
      <c r="V18" s="56"/>
      <c r="W18" s="56"/>
      <c r="X18" s="56"/>
      <c r="Y18" s="56"/>
      <c r="Z18" s="56"/>
    </row>
    <row r="19" spans="2:26" ht="15" x14ac:dyDescent="0.25">
      <c r="B19" s="328"/>
      <c r="C19" s="329"/>
      <c r="D19" s="330"/>
      <c r="E19" s="136"/>
      <c r="O19" s="56"/>
      <c r="P19" s="56"/>
      <c r="Q19" s="56"/>
      <c r="R19" s="56"/>
      <c r="S19" s="56"/>
      <c r="T19" s="56"/>
      <c r="U19" s="56"/>
      <c r="V19" s="56"/>
      <c r="W19" s="56"/>
      <c r="X19" s="56"/>
      <c r="Y19" s="56"/>
      <c r="Z19" s="56"/>
    </row>
    <row r="20" spans="2:26" ht="15.75" thickBot="1" x14ac:dyDescent="0.3">
      <c r="B20" s="328"/>
      <c r="C20" s="344" t="s">
        <v>521</v>
      </c>
      <c r="D20" s="330"/>
      <c r="E20" s="136"/>
      <c r="O20" s="56"/>
      <c r="P20" s="56"/>
      <c r="Q20" s="56"/>
      <c r="R20" s="56"/>
      <c r="S20" s="56"/>
      <c r="T20" s="56"/>
      <c r="U20" s="56"/>
      <c r="V20" s="56"/>
      <c r="W20" s="56"/>
      <c r="X20" s="56"/>
      <c r="Y20" s="56"/>
      <c r="Z20" s="56"/>
    </row>
    <row r="21" spans="2:26" ht="15.75" thickTop="1" x14ac:dyDescent="0.25">
      <c r="B21" s="328"/>
      <c r="C21" s="334" t="s">
        <v>500</v>
      </c>
      <c r="D21" s="330"/>
      <c r="E21" s="136"/>
      <c r="O21" s="56"/>
      <c r="P21" s="56"/>
      <c r="Q21" s="56"/>
      <c r="R21" s="56"/>
      <c r="S21" s="56"/>
      <c r="T21" s="56"/>
      <c r="U21" s="56"/>
      <c r="V21" s="56"/>
      <c r="W21" s="56"/>
      <c r="X21" s="56"/>
      <c r="Y21" s="56"/>
      <c r="Z21" s="56"/>
    </row>
    <row r="22" spans="2:26" ht="15.75" thickBot="1" x14ac:dyDescent="0.3">
      <c r="B22" s="331"/>
      <c r="C22" s="333" t="s">
        <v>497</v>
      </c>
      <c r="D22" s="332"/>
      <c r="E22" s="136"/>
      <c r="O22" s="56"/>
      <c r="P22" s="56"/>
      <c r="Q22" s="56"/>
      <c r="R22" s="56"/>
      <c r="S22" s="56"/>
      <c r="T22" s="56"/>
      <c r="U22" s="56"/>
      <c r="V22" s="56"/>
      <c r="W22" s="56"/>
      <c r="X22" s="56"/>
      <c r="Y22" s="56"/>
      <c r="Z22" s="56"/>
    </row>
  </sheetData>
  <mergeCells count="20">
    <mergeCell ref="F11:F12"/>
    <mergeCell ref="H11:H12"/>
    <mergeCell ref="A13:A14"/>
    <mergeCell ref="B13:B14"/>
    <mergeCell ref="C13:C14"/>
    <mergeCell ref="D13:D14"/>
    <mergeCell ref="E13:E14"/>
    <mergeCell ref="F13:F14"/>
    <mergeCell ref="H13:H14"/>
    <mergeCell ref="A11:A12"/>
    <mergeCell ref="B11:B12"/>
    <mergeCell ref="C11:C12"/>
    <mergeCell ref="D11:D12"/>
    <mergeCell ref="E11:E12"/>
    <mergeCell ref="U10:V10"/>
    <mergeCell ref="A1:F1"/>
    <mergeCell ref="A2:F2"/>
    <mergeCell ref="A3:F3"/>
    <mergeCell ref="T8:U8"/>
    <mergeCell ref="M9:N9"/>
  </mergeCells>
  <conditionalFormatting sqref="T8:U8">
    <cfRule type="cellIs" dxfId="3" priority="2" stopIfTrue="1" operator="between">
      <formula>38565</formula>
      <formula>38595</formula>
    </cfRule>
  </conditionalFormatting>
  <dataValidations count="1">
    <dataValidation type="decimal" operator="greaterThan" allowBlank="1" showInputMessage="1" showErrorMessage="1" sqref="O10:O11">
      <formula1>0</formula1>
    </dataValidation>
  </dataValidations>
  <pageMargins left="0.2" right="0.26" top="0.36" bottom="0.74803149606299213" header="0.31496062992125984" footer="0.31496062992125984"/>
  <pageSetup scale="60" orientation="landscape" r:id="rId1"/>
  <legacy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Z41"/>
  <sheetViews>
    <sheetView topLeftCell="D22" zoomScale="70" zoomScaleNormal="70" workbookViewId="0">
      <selection activeCell="G22" sqref="G22:N22"/>
    </sheetView>
  </sheetViews>
  <sheetFormatPr baseColWidth="10" defaultRowHeight="15" x14ac:dyDescent="0.25"/>
  <cols>
    <col min="1" max="1" width="8.85546875" style="18" customWidth="1"/>
    <col min="2" max="2" width="10.85546875" style="18" customWidth="1"/>
    <col min="3" max="3" width="42.28515625" style="9" customWidth="1"/>
    <col min="4" max="4" width="28.7109375" customWidth="1"/>
    <col min="5" max="5" width="25.140625" customWidth="1"/>
    <col min="6" max="6" width="13.85546875" customWidth="1"/>
    <col min="7" max="7" width="12.28515625" customWidth="1"/>
    <col min="10" max="10" width="12" customWidth="1"/>
    <col min="12" max="12" width="12.7109375" customWidth="1"/>
    <col min="13" max="13" width="13.28515625" customWidth="1"/>
    <col min="15" max="24" width="11.42578125" style="55"/>
  </cols>
  <sheetData>
    <row r="1" spans="1:26" s="40" customFormat="1" ht="23.25" customHeight="1" x14ac:dyDescent="0.25">
      <c r="A1" s="1832" t="s">
        <v>0</v>
      </c>
      <c r="B1" s="1833"/>
      <c r="C1" s="1833"/>
      <c r="D1" s="1833"/>
      <c r="E1" s="1833"/>
      <c r="F1" s="1833"/>
      <c r="G1" s="38"/>
      <c r="H1" s="38"/>
      <c r="I1" s="38"/>
      <c r="J1" s="38"/>
      <c r="K1" s="38"/>
      <c r="L1" s="38"/>
      <c r="M1" s="38"/>
      <c r="N1" s="39"/>
      <c r="O1" s="44"/>
      <c r="P1" s="44"/>
      <c r="Q1" s="44"/>
      <c r="R1" s="44"/>
      <c r="S1" s="44"/>
      <c r="T1" s="44"/>
      <c r="U1" s="44"/>
      <c r="V1" s="44"/>
      <c r="W1" s="44"/>
      <c r="X1" s="44"/>
    </row>
    <row r="2" spans="1:26" s="40" customFormat="1" ht="23.25" customHeight="1" x14ac:dyDescent="0.25">
      <c r="A2" s="1832" t="s">
        <v>1</v>
      </c>
      <c r="B2" s="1833"/>
      <c r="C2" s="1833"/>
      <c r="D2" s="1833"/>
      <c r="E2" s="1833"/>
      <c r="F2" s="1833"/>
      <c r="G2" s="38"/>
      <c r="H2" s="38"/>
      <c r="I2" s="38"/>
      <c r="J2" s="38"/>
      <c r="K2" s="38"/>
      <c r="L2" s="38"/>
      <c r="M2" s="38"/>
      <c r="N2" s="39"/>
      <c r="O2" s="44"/>
      <c r="P2" s="44"/>
      <c r="Q2" s="44"/>
      <c r="R2" s="44"/>
      <c r="S2" s="44"/>
      <c r="T2" s="44"/>
      <c r="U2" s="44"/>
      <c r="V2" s="44"/>
      <c r="W2" s="44"/>
      <c r="X2" s="44"/>
    </row>
    <row r="3" spans="1:26" s="40" customFormat="1" ht="23.25" customHeight="1" x14ac:dyDescent="0.25">
      <c r="A3" s="1832" t="s">
        <v>2</v>
      </c>
      <c r="B3" s="1833"/>
      <c r="C3" s="1833"/>
      <c r="D3" s="1833"/>
      <c r="E3" s="1833"/>
      <c r="F3" s="1833"/>
      <c r="G3" s="41"/>
      <c r="H3" s="41"/>
      <c r="I3" s="41"/>
      <c r="J3" s="41"/>
      <c r="K3" s="41"/>
      <c r="L3" s="41"/>
      <c r="M3" s="41"/>
      <c r="N3" s="42"/>
      <c r="O3" s="44"/>
      <c r="P3" s="44"/>
      <c r="Q3" s="44"/>
      <c r="R3" s="44"/>
      <c r="S3" s="44"/>
      <c r="T3" s="44"/>
      <c r="U3" s="44"/>
      <c r="V3" s="44"/>
      <c r="W3" s="44"/>
      <c r="X3" s="44"/>
    </row>
    <row r="4" spans="1:26" s="1" customFormat="1" ht="23.25" customHeight="1" x14ac:dyDescent="0.25">
      <c r="A4" s="2" t="s">
        <v>3</v>
      </c>
      <c r="B4" s="2"/>
      <c r="E4" s="2"/>
      <c r="F4" s="2"/>
      <c r="G4" s="2"/>
      <c r="H4" s="2"/>
      <c r="I4" s="2"/>
      <c r="J4" s="2"/>
      <c r="K4" s="16"/>
      <c r="L4" s="2"/>
      <c r="M4" s="2"/>
      <c r="N4" s="2"/>
      <c r="O4" s="45"/>
      <c r="P4" s="45"/>
      <c r="Q4" s="45"/>
      <c r="R4" s="45"/>
      <c r="S4" s="45"/>
      <c r="T4" s="45"/>
      <c r="U4" s="45"/>
      <c r="V4" s="48"/>
      <c r="W4" s="48"/>
      <c r="X4" s="48"/>
    </row>
    <row r="5" spans="1:26" s="1" customFormat="1" ht="23.25" customHeight="1" x14ac:dyDescent="0.25">
      <c r="A5" s="2" t="s">
        <v>4</v>
      </c>
      <c r="B5" s="2" t="s">
        <v>5</v>
      </c>
      <c r="E5" s="2"/>
      <c r="F5" s="3"/>
      <c r="G5" s="2"/>
      <c r="H5" s="2"/>
      <c r="I5" s="3"/>
      <c r="J5" s="3"/>
      <c r="K5" s="16"/>
      <c r="L5" s="3"/>
      <c r="M5" s="3"/>
      <c r="N5" s="3"/>
      <c r="O5" s="46"/>
      <c r="P5" s="46"/>
      <c r="Q5" s="46"/>
      <c r="R5" s="46"/>
      <c r="S5" s="46"/>
      <c r="T5" s="46"/>
      <c r="U5" s="46"/>
      <c r="V5" s="48"/>
      <c r="W5" s="48"/>
      <c r="X5" s="48"/>
    </row>
    <row r="6" spans="1:26" s="1" customFormat="1" ht="23.25" customHeight="1" x14ac:dyDescent="0.25">
      <c r="A6" s="2" t="s">
        <v>6</v>
      </c>
      <c r="B6" s="4" t="s">
        <v>134</v>
      </c>
      <c r="E6" s="4"/>
      <c r="F6" s="2"/>
      <c r="G6" s="3"/>
      <c r="H6" s="3"/>
      <c r="I6" s="2"/>
      <c r="J6" s="2"/>
      <c r="K6" s="16"/>
      <c r="L6" s="2"/>
      <c r="M6" s="2"/>
      <c r="N6" s="2"/>
      <c r="O6" s="45"/>
      <c r="P6" s="45"/>
      <c r="Q6" s="45"/>
      <c r="R6" s="45"/>
      <c r="S6" s="45"/>
      <c r="T6" s="45"/>
      <c r="U6" s="45"/>
      <c r="V6" s="48"/>
      <c r="W6" s="48"/>
      <c r="X6" s="48"/>
    </row>
    <row r="7" spans="1:26" s="1" customFormat="1" ht="22.5" customHeight="1" x14ac:dyDescent="0.25">
      <c r="A7" s="2" t="s">
        <v>131</v>
      </c>
      <c r="B7" s="5"/>
      <c r="E7" s="5"/>
      <c r="F7" s="2"/>
      <c r="G7" s="3"/>
      <c r="H7" s="3"/>
      <c r="I7" s="2"/>
      <c r="J7" s="2"/>
      <c r="K7" s="16"/>
      <c r="L7" s="2"/>
      <c r="M7" s="2"/>
      <c r="N7" s="2"/>
      <c r="O7" s="45"/>
      <c r="P7" s="45"/>
      <c r="Q7" s="45"/>
      <c r="R7" s="45"/>
      <c r="S7" s="45"/>
      <c r="T7" s="45"/>
      <c r="U7" s="45"/>
      <c r="V7" s="48"/>
      <c r="W7" s="48"/>
      <c r="X7" s="48"/>
    </row>
    <row r="8" spans="1:26" s="1" customFormat="1" ht="22.5" customHeight="1" x14ac:dyDescent="0.25">
      <c r="A8" s="2" t="s">
        <v>133</v>
      </c>
      <c r="B8" s="5"/>
      <c r="E8" s="5"/>
      <c r="F8" s="2"/>
      <c r="G8" s="3"/>
      <c r="H8" s="3"/>
      <c r="I8" s="2"/>
      <c r="J8" s="2"/>
      <c r="K8" s="16"/>
      <c r="L8" s="2"/>
      <c r="M8" s="2"/>
      <c r="N8" s="2"/>
      <c r="O8" s="45"/>
      <c r="P8" s="45"/>
      <c r="Q8" s="45"/>
      <c r="R8" s="45"/>
      <c r="S8" s="45"/>
      <c r="T8" s="1834" t="e">
        <f>+#REF!</f>
        <v>#REF!</v>
      </c>
      <c r="U8" s="1834"/>
      <c r="V8" s="48"/>
      <c r="W8" s="48"/>
      <c r="X8" s="48"/>
    </row>
    <row r="9" spans="1:26" s="1" customFormat="1" ht="22.5" customHeight="1" thickBot="1" x14ac:dyDescent="0.3">
      <c r="A9" s="3" t="s">
        <v>132</v>
      </c>
      <c r="B9" s="15"/>
      <c r="E9" s="6"/>
      <c r="F9" s="16"/>
      <c r="G9" s="7"/>
      <c r="H9" s="7"/>
      <c r="I9" s="16"/>
      <c r="J9" s="16"/>
      <c r="K9" s="16"/>
      <c r="L9" s="16"/>
      <c r="M9" s="1835"/>
      <c r="N9" s="1836"/>
      <c r="O9" s="47"/>
      <c r="P9" s="47"/>
      <c r="Q9" s="47"/>
      <c r="R9" s="47"/>
      <c r="S9" s="47"/>
      <c r="T9" s="47"/>
      <c r="U9" s="47"/>
      <c r="V9" s="48"/>
      <c r="W9" s="48"/>
      <c r="X9" s="48"/>
    </row>
    <row r="10" spans="1:26" s="54" customFormat="1" ht="66" customHeight="1" thickBot="1" x14ac:dyDescent="0.3">
      <c r="A10" s="29" t="s">
        <v>129</v>
      </c>
      <c r="B10" s="29" t="s">
        <v>7</v>
      </c>
      <c r="C10" s="33" t="s">
        <v>130</v>
      </c>
      <c r="D10" s="30" t="s">
        <v>8</v>
      </c>
      <c r="E10" s="31" t="s">
        <v>9</v>
      </c>
      <c r="F10" s="60" t="s">
        <v>10</v>
      </c>
      <c r="G10" s="32" t="s">
        <v>11</v>
      </c>
      <c r="H10" s="43" t="s">
        <v>12</v>
      </c>
      <c r="I10" s="36" t="s">
        <v>13</v>
      </c>
      <c r="J10" s="34" t="s">
        <v>14</v>
      </c>
      <c r="K10" s="35" t="s">
        <v>15</v>
      </c>
      <c r="L10" s="36" t="s">
        <v>16</v>
      </c>
      <c r="M10" s="37" t="s">
        <v>17</v>
      </c>
      <c r="N10" s="33" t="s">
        <v>18</v>
      </c>
      <c r="O10" s="68" t="s">
        <v>19</v>
      </c>
      <c r="P10" s="66" t="s">
        <v>20</v>
      </c>
      <c r="Q10" s="66" t="s">
        <v>21</v>
      </c>
      <c r="R10" s="66" t="s">
        <v>22</v>
      </c>
      <c r="S10" s="66" t="s">
        <v>23</v>
      </c>
      <c r="T10" s="69" t="s">
        <v>143</v>
      </c>
      <c r="U10" s="1873" t="s">
        <v>24</v>
      </c>
      <c r="V10" s="1951"/>
      <c r="W10" s="53"/>
      <c r="X10" s="53"/>
      <c r="Y10" s="63"/>
      <c r="Z10" s="63"/>
    </row>
    <row r="11" spans="1:26" s="54" customFormat="1" ht="96" x14ac:dyDescent="0.25">
      <c r="A11" s="1942">
        <v>26</v>
      </c>
      <c r="B11" s="1943">
        <v>1102002</v>
      </c>
      <c r="C11" s="1944" t="s">
        <v>304</v>
      </c>
      <c r="D11" s="1947" t="s">
        <v>66</v>
      </c>
      <c r="E11" s="1947" t="s">
        <v>236</v>
      </c>
      <c r="F11" s="143" t="s">
        <v>31</v>
      </c>
      <c r="G11" s="144" t="s">
        <v>310</v>
      </c>
      <c r="H11" s="145" t="s">
        <v>237</v>
      </c>
      <c r="I11" s="146" t="s">
        <v>238</v>
      </c>
      <c r="J11" s="147" t="s">
        <v>239</v>
      </c>
      <c r="K11" s="148">
        <v>1</v>
      </c>
      <c r="L11" s="149">
        <v>41671</v>
      </c>
      <c r="M11" s="149">
        <v>41789</v>
      </c>
      <c r="N11" s="150">
        <f>+(M11-L11)/7</f>
        <v>16.857142857142858</v>
      </c>
      <c r="O11" s="354"/>
      <c r="P11" s="354"/>
      <c r="Q11" s="354"/>
      <c r="R11" s="354"/>
      <c r="S11" s="354"/>
      <c r="T11" s="354"/>
      <c r="U11" s="1915"/>
      <c r="V11" s="1916"/>
      <c r="W11" s="53"/>
      <c r="X11" s="53"/>
      <c r="Y11" s="63"/>
      <c r="Z11" s="63"/>
    </row>
    <row r="12" spans="1:26" s="54" customFormat="1" ht="84" x14ac:dyDescent="0.25">
      <c r="A12" s="1931"/>
      <c r="B12" s="1932"/>
      <c r="C12" s="1945"/>
      <c r="D12" s="1948"/>
      <c r="E12" s="1948"/>
      <c r="F12" s="143" t="s">
        <v>31</v>
      </c>
      <c r="G12" s="151" t="s">
        <v>311</v>
      </c>
      <c r="H12" s="145" t="s">
        <v>237</v>
      </c>
      <c r="I12" s="146" t="s">
        <v>240</v>
      </c>
      <c r="J12" s="146" t="s">
        <v>241</v>
      </c>
      <c r="K12" s="152">
        <v>1</v>
      </c>
      <c r="L12" s="153">
        <v>41671</v>
      </c>
      <c r="M12" s="153">
        <v>41789</v>
      </c>
      <c r="N12" s="154">
        <f t="shared" ref="N12:N24" si="0">+(M12-L12)/7</f>
        <v>16.857142857142858</v>
      </c>
      <c r="O12" s="354"/>
      <c r="P12" s="354"/>
      <c r="Q12" s="354"/>
      <c r="R12" s="354"/>
      <c r="S12" s="354"/>
      <c r="T12" s="354"/>
      <c r="U12" s="1915"/>
      <c r="V12" s="1916"/>
      <c r="W12" s="53"/>
      <c r="X12" s="53"/>
      <c r="Y12" s="63"/>
      <c r="Z12" s="63"/>
    </row>
    <row r="13" spans="1:26" s="54" customFormat="1" ht="129.75" customHeight="1" x14ac:dyDescent="0.25">
      <c r="A13" s="1931"/>
      <c r="B13" s="1932"/>
      <c r="C13" s="1945"/>
      <c r="D13" s="1948"/>
      <c r="E13" s="1948"/>
      <c r="F13" s="143" t="s">
        <v>31</v>
      </c>
      <c r="G13" s="151" t="s">
        <v>312</v>
      </c>
      <c r="H13" s="151" t="s">
        <v>242</v>
      </c>
      <c r="I13" s="151" t="s">
        <v>243</v>
      </c>
      <c r="J13" s="155" t="s">
        <v>244</v>
      </c>
      <c r="K13" s="156">
        <v>0.9</v>
      </c>
      <c r="L13" s="157">
        <v>41791</v>
      </c>
      <c r="M13" s="157">
        <v>41820</v>
      </c>
      <c r="N13" s="158">
        <f t="shared" si="0"/>
        <v>4.1428571428571432</v>
      </c>
      <c r="O13" s="354"/>
      <c r="P13" s="354"/>
      <c r="Q13" s="354"/>
      <c r="R13" s="354"/>
      <c r="S13" s="354"/>
      <c r="T13" s="354"/>
      <c r="U13" s="1915"/>
      <c r="V13" s="1916"/>
      <c r="W13" s="53"/>
      <c r="X13" s="53"/>
      <c r="Y13" s="63"/>
      <c r="Z13" s="63"/>
    </row>
    <row r="14" spans="1:26" s="54" customFormat="1" ht="115.15" customHeight="1" x14ac:dyDescent="0.25">
      <c r="A14" s="1931"/>
      <c r="B14" s="1932"/>
      <c r="C14" s="1945"/>
      <c r="D14" s="1948"/>
      <c r="E14" s="1948"/>
      <c r="F14" s="143" t="s">
        <v>31</v>
      </c>
      <c r="G14" s="151" t="s">
        <v>328</v>
      </c>
      <c r="H14" s="159" t="s">
        <v>245</v>
      </c>
      <c r="I14" s="151" t="s">
        <v>246</v>
      </c>
      <c r="J14" s="152" t="s">
        <v>246</v>
      </c>
      <c r="K14" s="152">
        <v>1</v>
      </c>
      <c r="L14" s="153">
        <v>41671</v>
      </c>
      <c r="M14" s="153">
        <v>41789</v>
      </c>
      <c r="N14" s="154">
        <f t="shared" si="0"/>
        <v>16.857142857142858</v>
      </c>
      <c r="O14" s="354"/>
      <c r="P14" s="354"/>
      <c r="Q14" s="354"/>
      <c r="R14" s="354"/>
      <c r="S14" s="354"/>
      <c r="T14" s="354"/>
      <c r="U14" s="1915"/>
      <c r="V14" s="1916"/>
      <c r="W14" s="53"/>
      <c r="X14" s="53"/>
      <c r="Y14" s="63"/>
      <c r="Z14" s="63"/>
    </row>
    <row r="15" spans="1:26" s="54" customFormat="1" ht="103.5" customHeight="1" x14ac:dyDescent="0.25">
      <c r="A15" s="1931"/>
      <c r="B15" s="1932"/>
      <c r="C15" s="1945"/>
      <c r="D15" s="1949"/>
      <c r="E15" s="1948"/>
      <c r="F15" s="143" t="s">
        <v>31</v>
      </c>
      <c r="G15" s="144" t="s">
        <v>314</v>
      </c>
      <c r="H15" s="160" t="s">
        <v>247</v>
      </c>
      <c r="I15" s="144" t="s">
        <v>248</v>
      </c>
      <c r="J15" s="352" t="s">
        <v>543</v>
      </c>
      <c r="K15" s="152">
        <v>1</v>
      </c>
      <c r="L15" s="153">
        <v>41791</v>
      </c>
      <c r="M15" s="153">
        <v>42004</v>
      </c>
      <c r="N15" s="154">
        <f t="shared" si="0"/>
        <v>30.428571428571427</v>
      </c>
      <c r="O15" s="354"/>
      <c r="P15" s="354"/>
      <c r="Q15" s="354"/>
      <c r="R15" s="354"/>
      <c r="S15" s="354"/>
      <c r="T15" s="354"/>
      <c r="U15" s="1915"/>
      <c r="V15" s="1916"/>
      <c r="W15" s="53"/>
      <c r="X15" s="53"/>
      <c r="Y15" s="63"/>
      <c r="Z15" s="63"/>
    </row>
    <row r="16" spans="1:26" s="142" customFormat="1" ht="168" x14ac:dyDescent="0.25">
      <c r="A16" s="1931"/>
      <c r="B16" s="1932"/>
      <c r="C16" s="1945"/>
      <c r="D16" s="1935" t="s">
        <v>250</v>
      </c>
      <c r="E16" s="1948"/>
      <c r="F16" s="143" t="s">
        <v>31</v>
      </c>
      <c r="G16" s="144" t="s">
        <v>315</v>
      </c>
      <c r="H16" s="160" t="s">
        <v>251</v>
      </c>
      <c r="I16" s="146" t="s">
        <v>238</v>
      </c>
      <c r="J16" s="152" t="s">
        <v>238</v>
      </c>
      <c r="K16" s="152">
        <v>1</v>
      </c>
      <c r="L16" s="153">
        <v>41671</v>
      </c>
      <c r="M16" s="153">
        <v>41789</v>
      </c>
      <c r="N16" s="154">
        <f t="shared" si="0"/>
        <v>16.857142857142858</v>
      </c>
      <c r="O16" s="354"/>
      <c r="P16" s="354"/>
      <c r="Q16" s="354"/>
      <c r="R16" s="354"/>
      <c r="S16" s="354"/>
      <c r="T16" s="354"/>
      <c r="U16" s="1915"/>
      <c r="V16" s="1916"/>
      <c r="W16" s="141"/>
      <c r="X16" s="141"/>
    </row>
    <row r="17" spans="1:24" s="142" customFormat="1" ht="89.25" customHeight="1" thickBot="1" x14ac:dyDescent="0.3">
      <c r="A17" s="1926"/>
      <c r="B17" s="1928"/>
      <c r="C17" s="1946"/>
      <c r="D17" s="1950"/>
      <c r="E17" s="1949"/>
      <c r="F17" s="143" t="s">
        <v>31</v>
      </c>
      <c r="G17" s="144" t="s">
        <v>316</v>
      </c>
      <c r="H17" s="161" t="s">
        <v>252</v>
      </c>
      <c r="I17" s="162" t="s">
        <v>253</v>
      </c>
      <c r="J17" s="143" t="s">
        <v>254</v>
      </c>
      <c r="K17" s="163">
        <v>5</v>
      </c>
      <c r="L17" s="153">
        <v>41821</v>
      </c>
      <c r="M17" s="153">
        <v>41882</v>
      </c>
      <c r="N17" s="154">
        <f t="shared" si="0"/>
        <v>8.7142857142857135</v>
      </c>
      <c r="O17" s="354"/>
      <c r="P17" s="354"/>
      <c r="Q17" s="354"/>
      <c r="R17" s="354"/>
      <c r="S17" s="354"/>
      <c r="T17" s="354"/>
      <c r="U17" s="1915"/>
      <c r="V17" s="1916"/>
      <c r="W17" s="141"/>
      <c r="X17" s="141"/>
    </row>
    <row r="18" spans="1:24" s="142" customFormat="1" ht="168" customHeight="1" x14ac:dyDescent="0.25">
      <c r="A18" s="164">
        <v>27</v>
      </c>
      <c r="B18" s="164">
        <v>1102002</v>
      </c>
      <c r="C18" s="165" t="s">
        <v>305</v>
      </c>
      <c r="D18" s="146" t="s">
        <v>67</v>
      </c>
      <c r="E18" s="146" t="s">
        <v>84</v>
      </c>
      <c r="F18" s="143" t="s">
        <v>31</v>
      </c>
      <c r="G18" s="146" t="s">
        <v>317</v>
      </c>
      <c r="H18" s="146" t="s">
        <v>255</v>
      </c>
      <c r="I18" s="146" t="s">
        <v>238</v>
      </c>
      <c r="J18" s="147" t="s">
        <v>239</v>
      </c>
      <c r="K18" s="148">
        <v>1</v>
      </c>
      <c r="L18" s="153">
        <v>41671</v>
      </c>
      <c r="M18" s="153">
        <v>41790</v>
      </c>
      <c r="N18" s="154">
        <f t="shared" si="0"/>
        <v>17</v>
      </c>
      <c r="O18" s="354"/>
      <c r="P18" s="354"/>
      <c r="Q18" s="354"/>
      <c r="R18" s="354"/>
      <c r="S18" s="354"/>
      <c r="T18" s="354"/>
      <c r="U18" s="1915"/>
      <c r="V18" s="1916"/>
      <c r="W18" s="141"/>
      <c r="X18" s="141"/>
    </row>
    <row r="19" spans="1:24" s="142" customFormat="1" ht="174.75" customHeight="1" thickBot="1" x14ac:dyDescent="0.3">
      <c r="A19" s="1925">
        <v>28</v>
      </c>
      <c r="B19" s="1927">
        <v>1102002</v>
      </c>
      <c r="C19" s="1933" t="s">
        <v>32</v>
      </c>
      <c r="D19" s="1940" t="s">
        <v>68</v>
      </c>
      <c r="E19" s="1940" t="s">
        <v>69</v>
      </c>
      <c r="F19" s="143" t="s">
        <v>31</v>
      </c>
      <c r="G19" s="144" t="s">
        <v>318</v>
      </c>
      <c r="H19" s="160" t="s">
        <v>247</v>
      </c>
      <c r="I19" s="144" t="s">
        <v>256</v>
      </c>
      <c r="J19" s="143" t="s">
        <v>249</v>
      </c>
      <c r="K19" s="152">
        <v>1</v>
      </c>
      <c r="L19" s="153">
        <v>41791</v>
      </c>
      <c r="M19" s="153">
        <v>42004</v>
      </c>
      <c r="N19" s="154">
        <f t="shared" si="0"/>
        <v>30.428571428571427</v>
      </c>
      <c r="O19" s="354"/>
      <c r="P19" s="354"/>
      <c r="Q19" s="354"/>
      <c r="R19" s="354"/>
      <c r="S19" s="354"/>
      <c r="T19" s="354"/>
      <c r="U19" s="1915"/>
      <c r="V19" s="1916"/>
      <c r="W19" s="141"/>
      <c r="X19" s="141"/>
    </row>
    <row r="20" spans="1:24" s="142" customFormat="1" ht="174" customHeight="1" x14ac:dyDescent="0.25">
      <c r="A20" s="1926"/>
      <c r="B20" s="1928"/>
      <c r="C20" s="1939"/>
      <c r="D20" s="1941"/>
      <c r="E20" s="1941"/>
      <c r="F20" s="143" t="s">
        <v>31</v>
      </c>
      <c r="G20" s="144" t="s">
        <v>329</v>
      </c>
      <c r="H20" s="292" t="s">
        <v>237</v>
      </c>
      <c r="I20" s="291" t="s">
        <v>238</v>
      </c>
      <c r="J20" s="147" t="s">
        <v>239</v>
      </c>
      <c r="K20" s="152">
        <v>1</v>
      </c>
      <c r="L20" s="153">
        <v>41671</v>
      </c>
      <c r="M20" s="153">
        <v>41790</v>
      </c>
      <c r="N20" s="154">
        <f t="shared" si="0"/>
        <v>17</v>
      </c>
      <c r="O20" s="354"/>
      <c r="P20" s="354"/>
      <c r="Q20" s="354"/>
      <c r="R20" s="354"/>
      <c r="S20" s="354"/>
      <c r="T20" s="354"/>
      <c r="U20" s="1915"/>
      <c r="V20" s="1916"/>
      <c r="W20" s="141"/>
      <c r="X20" s="141"/>
    </row>
    <row r="21" spans="1:24" s="142" customFormat="1" ht="264" x14ac:dyDescent="0.25">
      <c r="A21" s="1925">
        <v>29</v>
      </c>
      <c r="B21" s="1927">
        <v>1903002</v>
      </c>
      <c r="C21" s="1933" t="s">
        <v>71</v>
      </c>
      <c r="D21" s="1935" t="s">
        <v>70</v>
      </c>
      <c r="E21" s="1937" t="s">
        <v>85</v>
      </c>
      <c r="F21" s="145" t="s">
        <v>31</v>
      </c>
      <c r="G21" s="146" t="s">
        <v>319</v>
      </c>
      <c r="H21" s="146" t="s">
        <v>257</v>
      </c>
      <c r="I21" s="146" t="s">
        <v>258</v>
      </c>
      <c r="J21" s="152" t="s">
        <v>259</v>
      </c>
      <c r="K21" s="152">
        <v>9</v>
      </c>
      <c r="L21" s="153">
        <v>41579</v>
      </c>
      <c r="M21" s="153">
        <v>41820</v>
      </c>
      <c r="N21" s="154">
        <f t="shared" si="0"/>
        <v>34.428571428571431</v>
      </c>
      <c r="O21" s="354"/>
      <c r="P21" s="354"/>
      <c r="Q21" s="354"/>
      <c r="R21" s="354"/>
      <c r="S21" s="354"/>
      <c r="T21" s="354"/>
      <c r="U21" s="1915"/>
      <c r="V21" s="1916"/>
      <c r="W21" s="141"/>
      <c r="X21" s="141"/>
    </row>
    <row r="22" spans="1:24" s="142" customFormat="1" ht="409.5" x14ac:dyDescent="0.25">
      <c r="A22" s="1931"/>
      <c r="B22" s="1932"/>
      <c r="C22" s="1934"/>
      <c r="D22" s="1936"/>
      <c r="E22" s="1938"/>
      <c r="F22" s="145"/>
      <c r="G22" s="517" t="s">
        <v>320</v>
      </c>
      <c r="H22" s="517" t="s">
        <v>263</v>
      </c>
      <c r="I22" s="517" t="s">
        <v>238</v>
      </c>
      <c r="J22" s="518" t="s">
        <v>238</v>
      </c>
      <c r="K22" s="518">
        <v>1</v>
      </c>
      <c r="L22" s="519">
        <v>41671</v>
      </c>
      <c r="M22" s="519">
        <v>41790</v>
      </c>
      <c r="N22" s="520">
        <f t="shared" si="0"/>
        <v>17</v>
      </c>
      <c r="O22" s="354"/>
      <c r="P22" s="354"/>
      <c r="Q22" s="354"/>
      <c r="R22" s="354"/>
      <c r="S22" s="354"/>
      <c r="T22" s="354"/>
      <c r="U22" s="398"/>
      <c r="V22" s="399"/>
      <c r="W22" s="141"/>
      <c r="X22" s="141"/>
    </row>
    <row r="23" spans="1:24" s="142" customFormat="1" ht="252" x14ac:dyDescent="0.25">
      <c r="A23" s="1931"/>
      <c r="B23" s="1932"/>
      <c r="C23" s="1934"/>
      <c r="D23" s="1936"/>
      <c r="E23" s="1938"/>
      <c r="F23" s="145" t="s">
        <v>31</v>
      </c>
      <c r="G23" s="151" t="s">
        <v>321</v>
      </c>
      <c r="H23" s="146" t="s">
        <v>263</v>
      </c>
      <c r="I23" s="503" t="s">
        <v>608</v>
      </c>
      <c r="J23" s="152" t="s">
        <v>246</v>
      </c>
      <c r="K23" s="152">
        <v>1</v>
      </c>
      <c r="L23" s="153">
        <v>41671</v>
      </c>
      <c r="M23" s="153">
        <v>41790</v>
      </c>
      <c r="N23" s="154">
        <f t="shared" si="0"/>
        <v>17</v>
      </c>
      <c r="O23" s="354"/>
      <c r="P23" s="354"/>
      <c r="Q23" s="354"/>
      <c r="R23" s="354"/>
      <c r="S23" s="354"/>
      <c r="T23" s="354"/>
      <c r="U23" s="1915"/>
      <c r="V23" s="1916"/>
      <c r="W23" s="141"/>
      <c r="X23" s="141"/>
    </row>
    <row r="24" spans="1:24" s="142" customFormat="1" ht="144" x14ac:dyDescent="0.25">
      <c r="A24" s="1931"/>
      <c r="B24" s="1932"/>
      <c r="C24" s="1934"/>
      <c r="D24" s="1936"/>
      <c r="E24" s="1938"/>
      <c r="F24" s="145" t="s">
        <v>31</v>
      </c>
      <c r="G24" s="146" t="s">
        <v>322</v>
      </c>
      <c r="H24" s="146" t="s">
        <v>263</v>
      </c>
      <c r="I24" s="166" t="s">
        <v>264</v>
      </c>
      <c r="J24" s="143" t="s">
        <v>264</v>
      </c>
      <c r="K24" s="152">
        <v>9</v>
      </c>
      <c r="L24" s="153">
        <v>41852</v>
      </c>
      <c r="M24" s="153">
        <v>41973</v>
      </c>
      <c r="N24" s="154">
        <f t="shared" si="0"/>
        <v>17.285714285714285</v>
      </c>
      <c r="O24" s="354"/>
      <c r="P24" s="354"/>
      <c r="Q24" s="354"/>
      <c r="R24" s="354"/>
      <c r="S24" s="354"/>
      <c r="T24" s="354"/>
      <c r="U24" s="1915"/>
      <c r="V24" s="1916"/>
      <c r="W24" s="141"/>
      <c r="X24" s="141"/>
    </row>
    <row r="25" spans="1:24" s="124" customFormat="1" ht="292.5" customHeight="1" x14ac:dyDescent="0.2">
      <c r="A25" s="184">
        <v>31</v>
      </c>
      <c r="B25" s="184">
        <v>1103002</v>
      </c>
      <c r="C25" s="186" t="s">
        <v>306</v>
      </c>
      <c r="D25" s="187" t="s">
        <v>72</v>
      </c>
      <c r="E25" s="188" t="s">
        <v>73</v>
      </c>
      <c r="F25" s="143" t="s">
        <v>31</v>
      </c>
      <c r="G25" s="167" t="s">
        <v>323</v>
      </c>
      <c r="H25" s="167" t="s">
        <v>265</v>
      </c>
      <c r="I25" s="168" t="s">
        <v>266</v>
      </c>
      <c r="J25" s="169" t="s">
        <v>266</v>
      </c>
      <c r="K25" s="152">
        <v>1</v>
      </c>
      <c r="L25" s="170">
        <v>41671</v>
      </c>
      <c r="M25" s="170">
        <v>42035</v>
      </c>
      <c r="N25" s="171">
        <f>(M24-L24)/7</f>
        <v>17.285714285714285</v>
      </c>
      <c r="O25" s="354"/>
      <c r="P25" s="354"/>
      <c r="Q25" s="354"/>
      <c r="R25" s="354"/>
      <c r="S25" s="354"/>
      <c r="T25" s="354"/>
      <c r="U25" s="1915"/>
      <c r="V25" s="1916"/>
      <c r="W25" s="56"/>
      <c r="X25" s="56"/>
    </row>
    <row r="26" spans="1:24" s="142" customFormat="1" ht="95.25" customHeight="1" x14ac:dyDescent="0.25">
      <c r="A26" s="164">
        <v>41</v>
      </c>
      <c r="B26" s="164">
        <v>2302005</v>
      </c>
      <c r="C26" s="172" t="s">
        <v>307</v>
      </c>
      <c r="D26" s="355" t="s">
        <v>74</v>
      </c>
      <c r="E26" s="355" t="s">
        <v>75</v>
      </c>
      <c r="F26" s="143" t="s">
        <v>275</v>
      </c>
      <c r="G26" s="356" t="s">
        <v>276</v>
      </c>
      <c r="H26" s="356" t="s">
        <v>277</v>
      </c>
      <c r="I26" s="357" t="s">
        <v>278</v>
      </c>
      <c r="J26" s="357" t="s">
        <v>278</v>
      </c>
      <c r="K26" s="152">
        <v>1</v>
      </c>
      <c r="L26" s="153">
        <v>41671</v>
      </c>
      <c r="M26" s="153">
        <v>42035</v>
      </c>
      <c r="N26" s="174">
        <f t="shared" ref="N26:N31" si="1">+(M26-L26)/7</f>
        <v>52</v>
      </c>
      <c r="O26" s="354"/>
      <c r="P26" s="354"/>
      <c r="Q26" s="354"/>
      <c r="R26" s="354"/>
      <c r="S26" s="354"/>
      <c r="T26" s="354"/>
      <c r="U26" s="1915"/>
      <c r="V26" s="1916"/>
      <c r="W26" s="141"/>
      <c r="X26" s="141"/>
    </row>
    <row r="27" spans="1:24" s="142" customFormat="1" ht="95.25" customHeight="1" x14ac:dyDescent="0.25">
      <c r="A27" s="175">
        <v>44</v>
      </c>
      <c r="B27" s="176">
        <v>1802001</v>
      </c>
      <c r="C27" s="177" t="s">
        <v>308</v>
      </c>
      <c r="D27" s="178" t="s">
        <v>76</v>
      </c>
      <c r="E27" s="178" t="s">
        <v>279</v>
      </c>
      <c r="F27" s="179" t="s">
        <v>31</v>
      </c>
      <c r="G27" s="180" t="s">
        <v>331</v>
      </c>
      <c r="H27" s="173" t="s">
        <v>280</v>
      </c>
      <c r="I27" s="173" t="s">
        <v>281</v>
      </c>
      <c r="J27" s="173" t="s">
        <v>282</v>
      </c>
      <c r="K27" s="152">
        <v>1</v>
      </c>
      <c r="L27" s="153">
        <v>41671</v>
      </c>
      <c r="M27" s="153">
        <v>41820</v>
      </c>
      <c r="N27" s="174">
        <f t="shared" si="1"/>
        <v>21.285714285714285</v>
      </c>
      <c r="O27" s="354"/>
      <c r="P27" s="354"/>
      <c r="Q27" s="354"/>
      <c r="R27" s="354"/>
      <c r="S27" s="354"/>
      <c r="T27" s="354"/>
      <c r="U27" s="1915"/>
      <c r="V27" s="1916"/>
      <c r="W27" s="141"/>
      <c r="X27" s="141"/>
    </row>
    <row r="28" spans="1:24" s="142" customFormat="1" ht="60" customHeight="1" x14ac:dyDescent="0.25">
      <c r="A28" s="1925">
        <v>45</v>
      </c>
      <c r="B28" s="1927">
        <v>1102001</v>
      </c>
      <c r="C28" s="1929" t="s">
        <v>78</v>
      </c>
      <c r="D28" s="1917" t="s">
        <v>77</v>
      </c>
      <c r="E28" s="1917" t="s">
        <v>79</v>
      </c>
      <c r="F28" s="1917" t="s">
        <v>31</v>
      </c>
      <c r="G28" s="146" t="s">
        <v>283</v>
      </c>
      <c r="H28" s="146" t="s">
        <v>284</v>
      </c>
      <c r="I28" s="173" t="s">
        <v>285</v>
      </c>
      <c r="J28" s="152" t="s">
        <v>286</v>
      </c>
      <c r="K28" s="152">
        <v>1</v>
      </c>
      <c r="L28" s="153">
        <v>41456</v>
      </c>
      <c r="M28" s="153">
        <v>41729</v>
      </c>
      <c r="N28" s="174">
        <f t="shared" si="1"/>
        <v>39</v>
      </c>
      <c r="O28" s="354"/>
      <c r="P28" s="354"/>
      <c r="Q28" s="354"/>
      <c r="R28" s="354"/>
      <c r="S28" s="354"/>
      <c r="T28" s="354"/>
      <c r="U28" s="1915"/>
      <c r="V28" s="1916"/>
      <c r="W28" s="141"/>
      <c r="X28" s="141"/>
    </row>
    <row r="29" spans="1:24" s="142" customFormat="1" ht="60" customHeight="1" x14ac:dyDescent="0.25">
      <c r="A29" s="1926"/>
      <c r="B29" s="1928"/>
      <c r="C29" s="1930"/>
      <c r="D29" s="1918"/>
      <c r="E29" s="1918"/>
      <c r="F29" s="1918"/>
      <c r="G29" s="145" t="s">
        <v>287</v>
      </c>
      <c r="H29" s="146" t="s">
        <v>288</v>
      </c>
      <c r="I29" s="173" t="s">
        <v>289</v>
      </c>
      <c r="J29" s="152" t="s">
        <v>290</v>
      </c>
      <c r="K29" s="152">
        <v>1</v>
      </c>
      <c r="L29" s="153">
        <v>41730</v>
      </c>
      <c r="M29" s="153">
        <v>41759</v>
      </c>
      <c r="N29" s="174">
        <f t="shared" si="1"/>
        <v>4.1428571428571432</v>
      </c>
      <c r="O29" s="354"/>
      <c r="P29" s="354"/>
      <c r="Q29" s="354"/>
      <c r="R29" s="354"/>
      <c r="S29" s="354"/>
      <c r="T29" s="354"/>
      <c r="U29" s="1915"/>
      <c r="V29" s="1916"/>
      <c r="W29" s="141"/>
      <c r="X29" s="141"/>
    </row>
    <row r="30" spans="1:24" s="142" customFormat="1" ht="86.25" customHeight="1" x14ac:dyDescent="0.25">
      <c r="A30" s="1920">
        <v>46</v>
      </c>
      <c r="B30" s="1922">
        <v>1102001</v>
      </c>
      <c r="C30" s="1923" t="s">
        <v>309</v>
      </c>
      <c r="D30" s="1924" t="s">
        <v>80</v>
      </c>
      <c r="E30" s="1924" t="s">
        <v>81</v>
      </c>
      <c r="F30" s="1919" t="s">
        <v>31</v>
      </c>
      <c r="G30" s="185" t="s">
        <v>291</v>
      </c>
      <c r="H30" s="185" t="s">
        <v>292</v>
      </c>
      <c r="I30" s="173" t="s">
        <v>293</v>
      </c>
      <c r="J30" s="152" t="s">
        <v>266</v>
      </c>
      <c r="K30" s="152">
        <v>1</v>
      </c>
      <c r="L30" s="153">
        <v>41671</v>
      </c>
      <c r="M30" s="153">
        <v>41820</v>
      </c>
      <c r="N30" s="353">
        <f t="shared" si="1"/>
        <v>21.285714285714285</v>
      </c>
      <c r="O30" s="354"/>
      <c r="P30" s="354"/>
      <c r="Q30" s="354"/>
      <c r="R30" s="354"/>
      <c r="S30" s="354"/>
      <c r="T30" s="354"/>
      <c r="U30" s="1915"/>
      <c r="V30" s="1916"/>
      <c r="W30" s="141"/>
      <c r="X30" s="141"/>
    </row>
    <row r="31" spans="1:24" s="142" customFormat="1" ht="72" x14ac:dyDescent="0.25">
      <c r="A31" s="1921"/>
      <c r="B31" s="1922"/>
      <c r="C31" s="1923"/>
      <c r="D31" s="1924"/>
      <c r="E31" s="1924"/>
      <c r="F31" s="1919"/>
      <c r="G31" s="185" t="s">
        <v>294</v>
      </c>
      <c r="H31" s="185" t="s">
        <v>295</v>
      </c>
      <c r="I31" s="173" t="s">
        <v>296</v>
      </c>
      <c r="J31" s="152" t="s">
        <v>290</v>
      </c>
      <c r="K31" s="152">
        <v>1</v>
      </c>
      <c r="L31" s="153">
        <v>41821</v>
      </c>
      <c r="M31" s="153">
        <v>41851</v>
      </c>
      <c r="N31" s="353">
        <f t="shared" si="1"/>
        <v>4.2857142857142856</v>
      </c>
      <c r="O31" s="354"/>
      <c r="P31" s="354"/>
      <c r="Q31" s="354"/>
      <c r="R31" s="354"/>
      <c r="S31" s="354"/>
      <c r="T31" s="354"/>
      <c r="U31" s="1915"/>
      <c r="V31" s="1916"/>
      <c r="W31" s="141"/>
      <c r="X31" s="141"/>
    </row>
    <row r="32" spans="1:24" s="142" customFormat="1" ht="12" x14ac:dyDescent="0.25">
      <c r="O32" s="141"/>
      <c r="P32" s="141"/>
      <c r="Q32" s="141"/>
      <c r="R32" s="141"/>
      <c r="S32" s="141"/>
      <c r="T32" s="141"/>
      <c r="U32" s="141"/>
      <c r="V32" s="141"/>
      <c r="W32" s="141"/>
      <c r="X32" s="141"/>
    </row>
    <row r="33" spans="2:10" x14ac:dyDescent="0.25">
      <c r="C33" s="343" t="s">
        <v>583</v>
      </c>
      <c r="E33" s="343" t="s">
        <v>584</v>
      </c>
    </row>
    <row r="34" spans="2:10" x14ac:dyDescent="0.25">
      <c r="B34" s="182" t="s">
        <v>513</v>
      </c>
      <c r="D34" s="182"/>
      <c r="F34" s="123"/>
      <c r="G34" s="123"/>
      <c r="H34" s="123"/>
      <c r="I34" s="123"/>
      <c r="J34" s="123"/>
    </row>
    <row r="35" spans="2:10" ht="15.75" thickBot="1" x14ac:dyDescent="0.3">
      <c r="B35" s="11"/>
      <c r="D35" s="182"/>
      <c r="G35" s="123"/>
      <c r="H35" s="123"/>
      <c r="I35" s="123"/>
      <c r="J35" s="123"/>
    </row>
    <row r="36" spans="2:10" x14ac:dyDescent="0.25">
      <c r="B36" s="342" t="s">
        <v>505</v>
      </c>
      <c r="C36" s="326"/>
      <c r="D36" s="327"/>
    </row>
    <row r="37" spans="2:10" x14ac:dyDescent="0.25">
      <c r="B37" s="328"/>
      <c r="C37" s="329"/>
      <c r="D37" s="330"/>
    </row>
    <row r="38" spans="2:10" ht="15.75" thickBot="1" x14ac:dyDescent="0.3">
      <c r="B38" s="328"/>
      <c r="C38" s="344" t="s">
        <v>522</v>
      </c>
      <c r="D38" s="330"/>
    </row>
    <row r="39" spans="2:10" ht="15.75" thickTop="1" x14ac:dyDescent="0.25">
      <c r="B39" s="328"/>
      <c r="C39" s="334" t="s">
        <v>514</v>
      </c>
      <c r="D39" s="330"/>
    </row>
    <row r="40" spans="2:10" ht="15.75" thickBot="1" x14ac:dyDescent="0.3">
      <c r="B40" s="331"/>
      <c r="C40" s="333" t="s">
        <v>497</v>
      </c>
      <c r="D40" s="332"/>
    </row>
    <row r="41" spans="2:10" x14ac:dyDescent="0.25">
      <c r="B41" s="11"/>
      <c r="D41" s="182"/>
    </row>
  </sheetData>
  <mergeCells count="54">
    <mergeCell ref="U10:V10"/>
    <mergeCell ref="A1:F1"/>
    <mergeCell ref="A2:F2"/>
    <mergeCell ref="A3:F3"/>
    <mergeCell ref="T8:U8"/>
    <mergeCell ref="M9:N9"/>
    <mergeCell ref="A11:A17"/>
    <mergeCell ref="B11:B17"/>
    <mergeCell ref="C11:C17"/>
    <mergeCell ref="D11:D15"/>
    <mergeCell ref="E11:E17"/>
    <mergeCell ref="D16:D17"/>
    <mergeCell ref="A19:A20"/>
    <mergeCell ref="B19:B20"/>
    <mergeCell ref="C19:C20"/>
    <mergeCell ref="D19:D20"/>
    <mergeCell ref="E19:E20"/>
    <mergeCell ref="A21:A24"/>
    <mergeCell ref="B21:B24"/>
    <mergeCell ref="C21:C24"/>
    <mergeCell ref="D21:D24"/>
    <mergeCell ref="E21:E24"/>
    <mergeCell ref="F28:F29"/>
    <mergeCell ref="F30:F31"/>
    <mergeCell ref="A30:A31"/>
    <mergeCell ref="B30:B31"/>
    <mergeCell ref="C30:C31"/>
    <mergeCell ref="D30:D31"/>
    <mergeCell ref="E30:E31"/>
    <mergeCell ref="A28:A29"/>
    <mergeCell ref="B28:B29"/>
    <mergeCell ref="C28:C29"/>
    <mergeCell ref="D28:D29"/>
    <mergeCell ref="E28:E29"/>
    <mergeCell ref="U11:V11"/>
    <mergeCell ref="U12:V12"/>
    <mergeCell ref="U13:V13"/>
    <mergeCell ref="U14:V14"/>
    <mergeCell ref="U15:V15"/>
    <mergeCell ref="U21:V21"/>
    <mergeCell ref="U23:V23"/>
    <mergeCell ref="U24:V24"/>
    <mergeCell ref="U25:V25"/>
    <mergeCell ref="U16:V16"/>
    <mergeCell ref="U17:V17"/>
    <mergeCell ref="U18:V18"/>
    <mergeCell ref="U19:V19"/>
    <mergeCell ref="U20:V20"/>
    <mergeCell ref="U31:V31"/>
    <mergeCell ref="U26:V26"/>
    <mergeCell ref="U27:V27"/>
    <mergeCell ref="U28:V28"/>
    <mergeCell ref="U29:V29"/>
    <mergeCell ref="U30:V30"/>
  </mergeCells>
  <conditionalFormatting sqref="T8:U8">
    <cfRule type="cellIs" dxfId="2" priority="2" stopIfTrue="1" operator="between">
      <formula>38565</formula>
      <formula>38595</formula>
    </cfRule>
  </conditionalFormatting>
  <dataValidations disablePrompts="1" count="1">
    <dataValidation type="decimal" operator="greaterThan" allowBlank="1" showInputMessage="1" showErrorMessage="1" sqref="O10">
      <formula1>0</formula1>
    </dataValidation>
  </dataValidations>
  <pageMargins left="0.34" right="0.22" top="0.35433070866141736" bottom="0.47" header="0.31496062992125984" footer="0.31496062992125984"/>
  <pageSetup scale="60" orientation="landscape" r:id="rId1"/>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59999389629810485"/>
  </sheetPr>
  <dimension ref="A1:Z58"/>
  <sheetViews>
    <sheetView zoomScale="70" zoomScaleNormal="70" workbookViewId="0">
      <selection activeCell="A13" sqref="A13:N14"/>
    </sheetView>
  </sheetViews>
  <sheetFormatPr baseColWidth="10" defaultColWidth="11.42578125" defaultRowHeight="15" x14ac:dyDescent="0.25"/>
  <cols>
    <col min="1" max="1" width="6.7109375" style="200" customWidth="1"/>
    <col min="2" max="2" width="8.42578125" style="208" customWidth="1"/>
    <col min="3" max="3" width="48.5703125" style="209" customWidth="1"/>
    <col min="4" max="4" width="29" style="209" customWidth="1"/>
    <col min="5" max="5" width="22.42578125" style="209" customWidth="1"/>
    <col min="6" max="6" width="9.5703125" style="200" customWidth="1"/>
    <col min="7" max="7" width="35" style="209" customWidth="1"/>
    <col min="8" max="8" width="36" style="209" customWidth="1"/>
    <col min="9" max="9" width="43" style="209" customWidth="1"/>
    <col min="10" max="10" width="15" style="200" customWidth="1"/>
    <col min="11" max="11" width="9.85546875" style="200" customWidth="1"/>
    <col min="12" max="13" width="10.28515625" style="200" customWidth="1"/>
    <col min="14" max="16" width="12.7109375" style="200" customWidth="1"/>
    <col min="17" max="22" width="11.42578125" style="210"/>
    <col min="23" max="16384" width="11.42578125" style="209"/>
  </cols>
  <sheetData>
    <row r="1" spans="1:26" s="198" customFormat="1" x14ac:dyDescent="0.25">
      <c r="A1" s="1971" t="s">
        <v>0</v>
      </c>
      <c r="B1" s="1972"/>
      <c r="C1" s="1972"/>
      <c r="D1" s="1972"/>
      <c r="E1" s="1972"/>
      <c r="F1" s="1972"/>
      <c r="G1" s="471"/>
      <c r="H1" s="471"/>
      <c r="I1" s="471"/>
      <c r="J1" s="472"/>
      <c r="K1" s="472"/>
      <c r="L1" s="472"/>
      <c r="M1" s="472"/>
      <c r="N1" s="472"/>
      <c r="O1" s="195"/>
      <c r="P1" s="195"/>
      <c r="Q1" s="196"/>
      <c r="R1" s="196"/>
      <c r="S1" s="196"/>
      <c r="T1" s="196"/>
      <c r="U1" s="196"/>
      <c r="V1" s="196"/>
      <c r="W1" s="197"/>
      <c r="X1" s="197"/>
    </row>
    <row r="2" spans="1:26" s="198" customFormat="1" x14ac:dyDescent="0.25">
      <c r="A2" s="1971" t="s">
        <v>141</v>
      </c>
      <c r="B2" s="1972"/>
      <c r="C2" s="1972"/>
      <c r="D2" s="1972"/>
      <c r="E2" s="1972"/>
      <c r="F2" s="1972"/>
      <c r="G2" s="471"/>
      <c r="H2" s="471"/>
      <c r="I2" s="471"/>
      <c r="J2" s="472"/>
      <c r="K2" s="472"/>
      <c r="L2" s="472"/>
      <c r="M2" s="472"/>
      <c r="N2" s="472"/>
      <c r="O2" s="195"/>
      <c r="P2" s="195"/>
      <c r="Q2" s="196"/>
      <c r="R2" s="196"/>
      <c r="S2" s="196"/>
      <c r="T2" s="196"/>
      <c r="U2" s="196"/>
      <c r="V2" s="196"/>
      <c r="W2" s="197"/>
      <c r="X2" s="197"/>
    </row>
    <row r="3" spans="1:26" s="198" customFormat="1" x14ac:dyDescent="0.25">
      <c r="A3" s="1971" t="s">
        <v>142</v>
      </c>
      <c r="B3" s="1972"/>
      <c r="C3" s="1972"/>
      <c r="D3" s="1972"/>
      <c r="E3" s="1972"/>
      <c r="F3" s="1972"/>
      <c r="G3" s="473"/>
      <c r="H3" s="473"/>
      <c r="I3" s="473"/>
      <c r="J3" s="474"/>
      <c r="K3" s="474"/>
      <c r="L3" s="474"/>
      <c r="M3" s="474"/>
      <c r="N3" s="474"/>
      <c r="O3" s="195"/>
      <c r="P3" s="195"/>
      <c r="Q3" s="196"/>
      <c r="R3" s="196"/>
      <c r="S3" s="196"/>
      <c r="T3" s="196"/>
      <c r="U3" s="196"/>
      <c r="V3" s="196"/>
      <c r="W3" s="197"/>
      <c r="X3" s="197"/>
    </row>
    <row r="4" spans="1:26" s="1" customFormat="1" ht="23.25" customHeight="1" x14ac:dyDescent="0.25">
      <c r="A4" s="91" t="s">
        <v>3</v>
      </c>
      <c r="B4" s="91"/>
      <c r="C4" s="92"/>
      <c r="D4" s="92"/>
      <c r="E4" s="91"/>
      <c r="F4" s="91"/>
      <c r="G4" s="91"/>
      <c r="H4" s="91"/>
      <c r="I4" s="91"/>
      <c r="J4" s="91"/>
      <c r="K4" s="395"/>
      <c r="L4" s="91"/>
      <c r="M4" s="91"/>
      <c r="N4" s="91"/>
      <c r="O4" s="45"/>
      <c r="P4" s="45"/>
      <c r="Q4" s="45"/>
      <c r="R4" s="45"/>
      <c r="S4" s="45"/>
      <c r="T4" s="45"/>
      <c r="U4" s="45"/>
      <c r="V4" s="48"/>
      <c r="W4" s="48"/>
      <c r="X4" s="48"/>
    </row>
    <row r="5" spans="1:26" s="1" customFormat="1" ht="23.25" customHeight="1" x14ac:dyDescent="0.25">
      <c r="A5" s="91" t="s">
        <v>4</v>
      </c>
      <c r="B5" s="91" t="s">
        <v>5</v>
      </c>
      <c r="C5" s="92"/>
      <c r="D5" s="92"/>
      <c r="E5" s="91"/>
      <c r="F5" s="94"/>
      <c r="G5" s="91"/>
      <c r="H5" s="91"/>
      <c r="I5" s="94"/>
      <c r="J5" s="94"/>
      <c r="K5" s="395"/>
      <c r="L5" s="94"/>
      <c r="M5" s="94"/>
      <c r="N5" s="94"/>
      <c r="O5" s="46"/>
      <c r="P5" s="46"/>
      <c r="Q5" s="46"/>
      <c r="R5" s="46"/>
      <c r="S5" s="46"/>
      <c r="T5" s="46"/>
      <c r="U5" s="46"/>
      <c r="V5" s="48"/>
      <c r="W5" s="48"/>
      <c r="X5" s="48"/>
    </row>
    <row r="6" spans="1:26" s="1" customFormat="1" ht="23.25" customHeight="1" x14ac:dyDescent="0.25">
      <c r="A6" s="91" t="s">
        <v>6</v>
      </c>
      <c r="B6" s="96" t="s">
        <v>134</v>
      </c>
      <c r="C6" s="92"/>
      <c r="D6" s="92"/>
      <c r="E6" s="96"/>
      <c r="F6" s="91"/>
      <c r="G6" s="94"/>
      <c r="H6" s="94"/>
      <c r="I6" s="91"/>
      <c r="J6" s="91"/>
      <c r="K6" s="395"/>
      <c r="L6" s="91"/>
      <c r="M6" s="91"/>
      <c r="N6" s="91"/>
      <c r="O6" s="45"/>
      <c r="P6" s="45"/>
      <c r="Q6" s="45"/>
      <c r="R6" s="45"/>
      <c r="S6" s="45"/>
      <c r="T6" s="45"/>
      <c r="U6" s="45"/>
      <c r="V6" s="48"/>
      <c r="W6" s="48"/>
      <c r="X6" s="48"/>
    </row>
    <row r="7" spans="1:26" s="1" customFormat="1" ht="22.5" customHeight="1" x14ac:dyDescent="0.25">
      <c r="A7" s="91" t="s">
        <v>131</v>
      </c>
      <c r="B7" s="97"/>
      <c r="C7" s="92"/>
      <c r="D7" s="92"/>
      <c r="E7" s="97"/>
      <c r="F7" s="91"/>
      <c r="G7" s="94"/>
      <c r="H7" s="94"/>
      <c r="I7" s="91"/>
      <c r="J7" s="91"/>
      <c r="K7" s="395"/>
      <c r="L7" s="91"/>
      <c r="M7" s="91"/>
      <c r="N7" s="91"/>
      <c r="O7" s="45"/>
      <c r="P7" s="45"/>
      <c r="Q7" s="45"/>
      <c r="R7" s="45"/>
      <c r="S7" s="45"/>
      <c r="T7" s="45"/>
      <c r="U7" s="45"/>
      <c r="V7" s="48"/>
      <c r="W7" s="48"/>
      <c r="X7" s="48"/>
    </row>
    <row r="8" spans="1:26" s="1" customFormat="1" ht="22.5" customHeight="1" x14ac:dyDescent="0.25">
      <c r="A8" s="91" t="s">
        <v>133</v>
      </c>
      <c r="B8" s="97"/>
      <c r="C8" s="92"/>
      <c r="D8" s="92"/>
      <c r="E8" s="97"/>
      <c r="F8" s="91"/>
      <c r="G8" s="94"/>
      <c r="H8" s="94"/>
      <c r="I8" s="91"/>
      <c r="J8" s="91"/>
      <c r="K8" s="395"/>
      <c r="L8" s="91"/>
      <c r="M8" s="91"/>
      <c r="N8" s="91"/>
      <c r="O8" s="45"/>
      <c r="P8" s="45"/>
      <c r="Q8" s="45"/>
      <c r="R8" s="45"/>
      <c r="S8" s="45"/>
      <c r="T8" s="1834" t="e">
        <f>+#REF!</f>
        <v>#REF!</v>
      </c>
      <c r="U8" s="1834"/>
      <c r="V8" s="48"/>
      <c r="W8" s="48"/>
      <c r="X8" s="48"/>
    </row>
    <row r="9" spans="1:26" s="1" customFormat="1" ht="22.5" customHeight="1" x14ac:dyDescent="0.25">
      <c r="A9" s="94" t="s">
        <v>132</v>
      </c>
      <c r="B9" s="98"/>
      <c r="C9" s="92"/>
      <c r="D9" s="92"/>
      <c r="E9" s="98"/>
      <c r="F9" s="395"/>
      <c r="G9" s="99"/>
      <c r="H9" s="99"/>
      <c r="I9" s="395"/>
      <c r="J9" s="395"/>
      <c r="K9" s="395"/>
      <c r="L9" s="395"/>
      <c r="M9" s="1910"/>
      <c r="N9" s="1911"/>
      <c r="O9" s="47"/>
      <c r="P9" s="47"/>
      <c r="Q9" s="47"/>
      <c r="R9" s="47"/>
      <c r="S9" s="47"/>
      <c r="T9" s="47"/>
      <c r="U9" s="47"/>
      <c r="V9" s="48"/>
      <c r="W9" s="48"/>
      <c r="X9" s="48"/>
    </row>
    <row r="10" spans="1:26" s="360" customFormat="1" ht="60" x14ac:dyDescent="0.25">
      <c r="A10" s="493" t="s">
        <v>129</v>
      </c>
      <c r="B10" s="493" t="s">
        <v>7</v>
      </c>
      <c r="C10" s="306" t="s">
        <v>130</v>
      </c>
      <c r="D10" s="306" t="s">
        <v>8</v>
      </c>
      <c r="E10" s="306" t="s">
        <v>9</v>
      </c>
      <c r="F10" s="306" t="s">
        <v>10</v>
      </c>
      <c r="G10" s="306" t="s">
        <v>11</v>
      </c>
      <c r="H10" s="306" t="s">
        <v>12</v>
      </c>
      <c r="I10" s="306" t="s">
        <v>13</v>
      </c>
      <c r="J10" s="306" t="s">
        <v>14</v>
      </c>
      <c r="K10" s="306" t="s">
        <v>15</v>
      </c>
      <c r="L10" s="306" t="s">
        <v>16</v>
      </c>
      <c r="M10" s="306" t="s">
        <v>17</v>
      </c>
      <c r="N10" s="306" t="s">
        <v>18</v>
      </c>
      <c r="O10" s="306" t="s">
        <v>399</v>
      </c>
      <c r="P10" s="348"/>
      <c r="Q10" s="140" t="s">
        <v>21</v>
      </c>
      <c r="R10" s="140" t="s">
        <v>22</v>
      </c>
      <c r="S10" s="140" t="s">
        <v>23</v>
      </c>
      <c r="T10" s="1970" t="s">
        <v>24</v>
      </c>
      <c r="U10" s="1970"/>
      <c r="V10" s="140" t="s">
        <v>400</v>
      </c>
      <c r="W10" s="358"/>
      <c r="X10" s="358"/>
      <c r="Y10" s="359"/>
      <c r="Z10" s="359"/>
    </row>
    <row r="11" spans="1:26" s="361" customFormat="1" ht="39" customHeight="1" x14ac:dyDescent="0.25">
      <c r="A11" s="1973">
        <v>1</v>
      </c>
      <c r="B11" s="1952">
        <v>1202002</v>
      </c>
      <c r="C11" s="1963" t="s">
        <v>470</v>
      </c>
      <c r="D11" s="1955" t="s">
        <v>87</v>
      </c>
      <c r="E11" s="1955" t="s">
        <v>88</v>
      </c>
      <c r="F11" s="1955" t="s">
        <v>33</v>
      </c>
      <c r="G11" s="1955" t="s">
        <v>338</v>
      </c>
      <c r="H11" s="1955" t="s">
        <v>339</v>
      </c>
      <c r="I11" s="470" t="s">
        <v>340</v>
      </c>
      <c r="J11" s="488" t="s">
        <v>341</v>
      </c>
      <c r="K11" s="488">
        <v>1</v>
      </c>
      <c r="L11" s="489">
        <v>41641</v>
      </c>
      <c r="M11" s="489">
        <v>41670</v>
      </c>
      <c r="N11" s="490">
        <f t="shared" ref="N11:N41" si="0">+(M11-L11)/7</f>
        <v>4.1428571428571432</v>
      </c>
      <c r="O11" s="311"/>
      <c r="P11" s="251"/>
      <c r="Q11" s="140"/>
      <c r="R11" s="140"/>
      <c r="S11" s="140"/>
      <c r="T11" s="140"/>
      <c r="U11" s="140"/>
      <c r="V11" s="140"/>
      <c r="W11" s="358"/>
      <c r="X11" s="358"/>
      <c r="Y11" s="358"/>
      <c r="Z11" s="358"/>
    </row>
    <row r="12" spans="1:26" s="361" customFormat="1" ht="43.5" customHeight="1" x14ac:dyDescent="0.25">
      <c r="A12" s="1974"/>
      <c r="B12" s="1954"/>
      <c r="C12" s="1964"/>
      <c r="D12" s="1956"/>
      <c r="E12" s="1956"/>
      <c r="F12" s="1956"/>
      <c r="G12" s="1956"/>
      <c r="H12" s="1956"/>
      <c r="I12" s="470" t="s">
        <v>342</v>
      </c>
      <c r="J12" s="488" t="s">
        <v>341</v>
      </c>
      <c r="K12" s="488">
        <v>1</v>
      </c>
      <c r="L12" s="489">
        <v>41672</v>
      </c>
      <c r="M12" s="489">
        <v>41759</v>
      </c>
      <c r="N12" s="490">
        <f t="shared" si="0"/>
        <v>12.428571428571429</v>
      </c>
      <c r="O12" s="311"/>
      <c r="P12" s="251"/>
      <c r="Q12" s="140"/>
      <c r="R12" s="140"/>
      <c r="S12" s="140"/>
      <c r="T12" s="140"/>
      <c r="U12" s="140"/>
      <c r="V12" s="140"/>
      <c r="W12" s="358"/>
      <c r="X12" s="358"/>
      <c r="Y12" s="358"/>
      <c r="Z12" s="358"/>
    </row>
    <row r="13" spans="1:26" s="364" customFormat="1" ht="83.25" customHeight="1" x14ac:dyDescent="0.25">
      <c r="A13" s="1952">
        <v>3</v>
      </c>
      <c r="B13" s="1952">
        <v>1103002</v>
      </c>
      <c r="C13" s="1963" t="s">
        <v>594</v>
      </c>
      <c r="D13" s="1955" t="s">
        <v>599</v>
      </c>
      <c r="E13" s="1955" t="s">
        <v>140</v>
      </c>
      <c r="F13" s="1955" t="s">
        <v>33</v>
      </c>
      <c r="G13" s="470" t="s">
        <v>343</v>
      </c>
      <c r="H13" s="470" t="s">
        <v>344</v>
      </c>
      <c r="I13" s="470" t="s">
        <v>343</v>
      </c>
      <c r="J13" s="488" t="s">
        <v>345</v>
      </c>
      <c r="K13" s="488">
        <v>2</v>
      </c>
      <c r="L13" s="489">
        <v>41641</v>
      </c>
      <c r="M13" s="489">
        <v>41670</v>
      </c>
      <c r="N13" s="490">
        <f t="shared" si="0"/>
        <v>4.1428571428571432</v>
      </c>
      <c r="O13" s="488"/>
      <c r="P13" s="233"/>
      <c r="Q13" s="362"/>
      <c r="R13" s="362"/>
      <c r="S13" s="362"/>
      <c r="T13" s="362"/>
      <c r="U13" s="362"/>
      <c r="V13" s="362"/>
      <c r="W13" s="363"/>
    </row>
    <row r="14" spans="1:26" s="364" customFormat="1" ht="83.25" customHeight="1" x14ac:dyDescent="0.25">
      <c r="A14" s="1954"/>
      <c r="B14" s="1954"/>
      <c r="C14" s="1964"/>
      <c r="D14" s="1956"/>
      <c r="E14" s="1956"/>
      <c r="F14" s="1956"/>
      <c r="G14" s="470" t="s">
        <v>603</v>
      </c>
      <c r="H14" s="470" t="s">
        <v>588</v>
      </c>
      <c r="I14" s="470" t="s">
        <v>579</v>
      </c>
      <c r="J14" s="488" t="s">
        <v>345</v>
      </c>
      <c r="K14" s="488">
        <v>2</v>
      </c>
      <c r="L14" s="489">
        <v>41671</v>
      </c>
      <c r="M14" s="489">
        <v>42004</v>
      </c>
      <c r="N14" s="490">
        <f>+(M14-L14)/7</f>
        <v>47.571428571428569</v>
      </c>
      <c r="O14" s="488"/>
      <c r="P14" s="407"/>
      <c r="Q14" s="362"/>
      <c r="R14" s="362"/>
      <c r="S14" s="362"/>
      <c r="T14" s="362"/>
      <c r="U14" s="362"/>
      <c r="V14" s="362"/>
      <c r="W14" s="363"/>
    </row>
    <row r="15" spans="1:26" s="364" customFormat="1" ht="44.25" customHeight="1" x14ac:dyDescent="0.25">
      <c r="A15" s="1975">
        <v>4</v>
      </c>
      <c r="B15" s="1975">
        <v>1601004</v>
      </c>
      <c r="C15" s="1976" t="s">
        <v>595</v>
      </c>
      <c r="D15" s="1890" t="s">
        <v>138</v>
      </c>
      <c r="E15" s="1890" t="s">
        <v>91</v>
      </c>
      <c r="F15" s="1968" t="s">
        <v>33</v>
      </c>
      <c r="G15" s="1856" t="s">
        <v>346</v>
      </c>
      <c r="H15" s="1890" t="s">
        <v>347</v>
      </c>
      <c r="I15" s="279" t="s">
        <v>544</v>
      </c>
      <c r="J15" s="491" t="s">
        <v>348</v>
      </c>
      <c r="K15" s="488">
        <v>1</v>
      </c>
      <c r="L15" s="489">
        <v>41640</v>
      </c>
      <c r="M15" s="489">
        <v>41790</v>
      </c>
      <c r="N15" s="490">
        <f t="shared" si="0"/>
        <v>21.428571428571427</v>
      </c>
      <c r="O15" s="488"/>
      <c r="P15" s="233"/>
      <c r="Q15" s="362"/>
      <c r="R15" s="362"/>
      <c r="S15" s="362"/>
      <c r="T15" s="362"/>
      <c r="U15" s="362"/>
      <c r="V15" s="362"/>
      <c r="W15" s="363"/>
    </row>
    <row r="16" spans="1:26" s="364" customFormat="1" ht="45" customHeight="1" x14ac:dyDescent="0.25">
      <c r="A16" s="1975"/>
      <c r="B16" s="1975"/>
      <c r="C16" s="1977"/>
      <c r="D16" s="1890"/>
      <c r="E16" s="1890"/>
      <c r="F16" s="1968"/>
      <c r="G16" s="1867"/>
      <c r="H16" s="1890"/>
      <c r="I16" s="279" t="s">
        <v>349</v>
      </c>
      <c r="J16" s="491" t="s">
        <v>350</v>
      </c>
      <c r="K16" s="488">
        <v>1</v>
      </c>
      <c r="L16" s="489">
        <v>41791</v>
      </c>
      <c r="M16" s="489">
        <v>41881</v>
      </c>
      <c r="N16" s="490">
        <f t="shared" si="0"/>
        <v>12.857142857142858</v>
      </c>
      <c r="O16" s="488"/>
      <c r="P16" s="233"/>
      <c r="Q16" s="362"/>
      <c r="R16" s="362"/>
      <c r="S16" s="362"/>
      <c r="T16" s="362"/>
      <c r="U16" s="362"/>
      <c r="V16" s="362"/>
      <c r="W16" s="363"/>
    </row>
    <row r="17" spans="1:23" s="364" customFormat="1" ht="39" customHeight="1" x14ac:dyDescent="0.25">
      <c r="A17" s="1975"/>
      <c r="B17" s="1975"/>
      <c r="C17" s="1977"/>
      <c r="D17" s="1890"/>
      <c r="E17" s="1890"/>
      <c r="F17" s="1968"/>
      <c r="G17" s="1867"/>
      <c r="H17" s="1890"/>
      <c r="I17" s="279" t="s">
        <v>351</v>
      </c>
      <c r="J17" s="491" t="s">
        <v>352</v>
      </c>
      <c r="K17" s="492">
        <v>1</v>
      </c>
      <c r="L17" s="489">
        <v>41791</v>
      </c>
      <c r="M17" s="489">
        <v>42004</v>
      </c>
      <c r="N17" s="490">
        <f t="shared" si="0"/>
        <v>30.428571428571427</v>
      </c>
      <c r="O17" s="488"/>
      <c r="P17" s="233"/>
      <c r="Q17" s="362"/>
      <c r="R17" s="362"/>
      <c r="S17" s="362"/>
      <c r="T17" s="362"/>
      <c r="U17" s="362"/>
      <c r="V17" s="362"/>
      <c r="W17" s="363"/>
    </row>
    <row r="18" spans="1:23" s="364" customFormat="1" ht="36" x14ac:dyDescent="0.25">
      <c r="A18" s="1975"/>
      <c r="B18" s="1975"/>
      <c r="C18" s="1978"/>
      <c r="D18" s="1890"/>
      <c r="E18" s="1890"/>
      <c r="F18" s="1968"/>
      <c r="G18" s="1857"/>
      <c r="H18" s="1890"/>
      <c r="I18" s="279" t="s">
        <v>353</v>
      </c>
      <c r="J18" s="491" t="s">
        <v>354</v>
      </c>
      <c r="K18" s="488" t="s">
        <v>355</v>
      </c>
      <c r="L18" s="489">
        <v>41791</v>
      </c>
      <c r="M18" s="489">
        <v>42004</v>
      </c>
      <c r="N18" s="490">
        <f t="shared" si="0"/>
        <v>30.428571428571427</v>
      </c>
      <c r="O18" s="488"/>
      <c r="P18" s="233"/>
      <c r="Q18" s="362"/>
      <c r="R18" s="362"/>
      <c r="S18" s="362"/>
      <c r="T18" s="362"/>
      <c r="U18" s="362"/>
      <c r="V18" s="362"/>
      <c r="W18" s="363"/>
    </row>
    <row r="19" spans="1:23" s="364" customFormat="1" ht="48" x14ac:dyDescent="0.25">
      <c r="A19" s="1975">
        <v>5</v>
      </c>
      <c r="B19" s="1975">
        <v>1701011</v>
      </c>
      <c r="C19" s="1981" t="s">
        <v>135</v>
      </c>
      <c r="D19" s="1982" t="s">
        <v>356</v>
      </c>
      <c r="E19" s="1982" t="s">
        <v>357</v>
      </c>
      <c r="F19" s="1969" t="s">
        <v>33</v>
      </c>
      <c r="G19" s="1979" t="s">
        <v>358</v>
      </c>
      <c r="H19" s="1979" t="s">
        <v>359</v>
      </c>
      <c r="I19" s="470" t="s">
        <v>360</v>
      </c>
      <c r="J19" s="488" t="s">
        <v>361</v>
      </c>
      <c r="K19" s="488">
        <v>12</v>
      </c>
      <c r="L19" s="489">
        <v>41641</v>
      </c>
      <c r="M19" s="489">
        <v>42004</v>
      </c>
      <c r="N19" s="490">
        <f t="shared" si="0"/>
        <v>51.857142857142854</v>
      </c>
      <c r="O19" s="488"/>
      <c r="P19" s="233"/>
      <c r="Q19" s="362"/>
      <c r="R19" s="362"/>
      <c r="S19" s="362"/>
      <c r="T19" s="362"/>
      <c r="U19" s="362"/>
      <c r="V19" s="362"/>
      <c r="W19" s="363"/>
    </row>
    <row r="20" spans="1:23" s="364" customFormat="1" ht="72" x14ac:dyDescent="0.25">
      <c r="A20" s="1975"/>
      <c r="B20" s="1975"/>
      <c r="C20" s="1981"/>
      <c r="D20" s="1982"/>
      <c r="E20" s="1982"/>
      <c r="F20" s="1969"/>
      <c r="G20" s="1980"/>
      <c r="H20" s="1980"/>
      <c r="I20" s="470" t="s">
        <v>362</v>
      </c>
      <c r="J20" s="488" t="s">
        <v>363</v>
      </c>
      <c r="K20" s="488">
        <v>4</v>
      </c>
      <c r="L20" s="489">
        <v>41641</v>
      </c>
      <c r="M20" s="489">
        <v>42004</v>
      </c>
      <c r="N20" s="490">
        <f t="shared" si="0"/>
        <v>51.857142857142854</v>
      </c>
      <c r="O20" s="488"/>
      <c r="P20" s="233"/>
      <c r="Q20" s="362"/>
      <c r="R20" s="362"/>
      <c r="S20" s="362"/>
      <c r="T20" s="362"/>
      <c r="U20" s="362"/>
      <c r="V20" s="362"/>
      <c r="W20" s="363"/>
    </row>
    <row r="21" spans="1:23" s="364" customFormat="1" ht="34.5" customHeight="1" x14ac:dyDescent="0.25">
      <c r="A21" s="1975"/>
      <c r="B21" s="1975"/>
      <c r="C21" s="1981"/>
      <c r="D21" s="1982"/>
      <c r="E21" s="1982"/>
      <c r="F21" s="1969"/>
      <c r="G21" s="1980"/>
      <c r="H21" s="1980"/>
      <c r="I21" s="470" t="s">
        <v>364</v>
      </c>
      <c r="J21" s="488" t="s">
        <v>365</v>
      </c>
      <c r="K21" s="488">
        <v>5</v>
      </c>
      <c r="L21" s="489">
        <v>41671</v>
      </c>
      <c r="M21" s="489">
        <v>42004</v>
      </c>
      <c r="N21" s="490">
        <f t="shared" si="0"/>
        <v>47.571428571428569</v>
      </c>
      <c r="O21" s="488"/>
      <c r="P21" s="233"/>
      <c r="Q21" s="362"/>
      <c r="R21" s="362"/>
      <c r="S21" s="362"/>
      <c r="T21" s="362"/>
      <c r="U21" s="362"/>
      <c r="V21" s="362"/>
      <c r="W21" s="363"/>
    </row>
    <row r="22" spans="1:23" s="364" customFormat="1" ht="63.75" customHeight="1" x14ac:dyDescent="0.25">
      <c r="A22" s="1952">
        <v>14</v>
      </c>
      <c r="B22" s="1952">
        <v>1405001</v>
      </c>
      <c r="C22" s="1963" t="s">
        <v>596</v>
      </c>
      <c r="D22" s="1955" t="s">
        <v>366</v>
      </c>
      <c r="E22" s="1955" t="s">
        <v>114</v>
      </c>
      <c r="F22" s="1955" t="s">
        <v>33</v>
      </c>
      <c r="G22" s="470" t="s">
        <v>485</v>
      </c>
      <c r="H22" s="470" t="s">
        <v>545</v>
      </c>
      <c r="I22" s="470" t="s">
        <v>485</v>
      </c>
      <c r="J22" s="488" t="s">
        <v>372</v>
      </c>
      <c r="K22" s="488">
        <v>1</v>
      </c>
      <c r="L22" s="489">
        <v>41641</v>
      </c>
      <c r="M22" s="489">
        <v>41670</v>
      </c>
      <c r="N22" s="490">
        <f t="shared" si="0"/>
        <v>4.1428571428571432</v>
      </c>
      <c r="O22" s="488"/>
      <c r="P22" s="233"/>
      <c r="Q22" s="362"/>
      <c r="R22" s="362"/>
      <c r="S22" s="362"/>
      <c r="T22" s="362"/>
      <c r="U22" s="362"/>
      <c r="V22" s="362"/>
      <c r="W22" s="363"/>
    </row>
    <row r="23" spans="1:23" s="364" customFormat="1" ht="63.75" customHeight="1" x14ac:dyDescent="0.25">
      <c r="A23" s="1954"/>
      <c r="B23" s="1954"/>
      <c r="C23" s="1964"/>
      <c r="D23" s="1956"/>
      <c r="E23" s="1956"/>
      <c r="F23" s="1956"/>
      <c r="G23" s="470" t="s">
        <v>587</v>
      </c>
      <c r="H23" s="470" t="s">
        <v>579</v>
      </c>
      <c r="I23" s="470" t="s">
        <v>579</v>
      </c>
      <c r="J23" s="488" t="s">
        <v>573</v>
      </c>
      <c r="K23" s="488">
        <v>3</v>
      </c>
      <c r="L23" s="489">
        <v>41671</v>
      </c>
      <c r="M23" s="489">
        <v>42004</v>
      </c>
      <c r="N23" s="490">
        <f>+(M23-L23)/7</f>
        <v>47.571428571428569</v>
      </c>
      <c r="O23" s="488"/>
      <c r="P23" s="407"/>
      <c r="Q23" s="362"/>
      <c r="R23" s="362"/>
      <c r="S23" s="362"/>
      <c r="T23" s="362"/>
      <c r="U23" s="362"/>
      <c r="V23" s="362"/>
      <c r="W23" s="363"/>
    </row>
    <row r="24" spans="1:23" s="364" customFormat="1" ht="56.25" customHeight="1" x14ac:dyDescent="0.25">
      <c r="A24" s="1952">
        <v>15</v>
      </c>
      <c r="B24" s="1952">
        <v>1406003</v>
      </c>
      <c r="C24" s="1963" t="s">
        <v>597</v>
      </c>
      <c r="D24" s="1955" t="s">
        <v>367</v>
      </c>
      <c r="E24" s="1960" t="s">
        <v>368</v>
      </c>
      <c r="F24" s="1955" t="s">
        <v>369</v>
      </c>
      <c r="G24" s="470" t="s">
        <v>370</v>
      </c>
      <c r="H24" s="470" t="s">
        <v>371</v>
      </c>
      <c r="I24" s="470" t="s">
        <v>370</v>
      </c>
      <c r="J24" s="488" t="s">
        <v>372</v>
      </c>
      <c r="K24" s="488">
        <v>1</v>
      </c>
      <c r="L24" s="489">
        <v>41641</v>
      </c>
      <c r="M24" s="489">
        <v>41670</v>
      </c>
      <c r="N24" s="490">
        <f t="shared" si="0"/>
        <v>4.1428571428571432</v>
      </c>
      <c r="O24" s="488"/>
      <c r="P24" s="233"/>
      <c r="Q24" s="362"/>
      <c r="R24" s="362"/>
      <c r="S24" s="362"/>
      <c r="T24" s="362"/>
      <c r="U24" s="362"/>
      <c r="V24" s="362"/>
      <c r="W24" s="363"/>
    </row>
    <row r="25" spans="1:23" s="364" customFormat="1" ht="56.25" customHeight="1" x14ac:dyDescent="0.25">
      <c r="A25" s="1954"/>
      <c r="B25" s="1954"/>
      <c r="C25" s="1964"/>
      <c r="D25" s="1956"/>
      <c r="E25" s="1962"/>
      <c r="F25" s="1956"/>
      <c r="G25" s="470" t="s">
        <v>587</v>
      </c>
      <c r="H25" s="470" t="s">
        <v>579</v>
      </c>
      <c r="I25" s="470" t="s">
        <v>579</v>
      </c>
      <c r="J25" s="488" t="s">
        <v>573</v>
      </c>
      <c r="K25" s="488">
        <v>3</v>
      </c>
      <c r="L25" s="489">
        <v>41671</v>
      </c>
      <c r="M25" s="489">
        <v>42004</v>
      </c>
      <c r="N25" s="490">
        <f>+(M25-L25)/7</f>
        <v>47.571428571428569</v>
      </c>
      <c r="O25" s="488"/>
      <c r="P25" s="407"/>
      <c r="Q25" s="362"/>
      <c r="R25" s="362"/>
      <c r="S25" s="362"/>
      <c r="T25" s="362"/>
      <c r="U25" s="362"/>
      <c r="V25" s="362"/>
      <c r="W25" s="363"/>
    </row>
    <row r="26" spans="1:23" s="364" customFormat="1" ht="76.5" customHeight="1" x14ac:dyDescent="0.25">
      <c r="A26" s="1952">
        <v>16</v>
      </c>
      <c r="B26" s="1952">
        <v>1802001</v>
      </c>
      <c r="C26" s="1963" t="s">
        <v>116</v>
      </c>
      <c r="D26" s="1955" t="s">
        <v>118</v>
      </c>
      <c r="E26" s="1955" t="s">
        <v>117</v>
      </c>
      <c r="F26" s="1955" t="s">
        <v>373</v>
      </c>
      <c r="G26" s="470" t="s">
        <v>374</v>
      </c>
      <c r="H26" s="470" t="s">
        <v>375</v>
      </c>
      <c r="I26" s="470" t="s">
        <v>374</v>
      </c>
      <c r="J26" s="488" t="s">
        <v>372</v>
      </c>
      <c r="K26" s="488">
        <v>1</v>
      </c>
      <c r="L26" s="489">
        <v>41641</v>
      </c>
      <c r="M26" s="489">
        <v>41646</v>
      </c>
      <c r="N26" s="490">
        <f t="shared" si="0"/>
        <v>0.7142857142857143</v>
      </c>
      <c r="O26" s="488"/>
      <c r="P26" s="233"/>
      <c r="Q26" s="362"/>
      <c r="R26" s="362"/>
      <c r="S26" s="362"/>
      <c r="T26" s="362"/>
      <c r="U26" s="362"/>
      <c r="V26" s="362"/>
      <c r="W26" s="363"/>
    </row>
    <row r="27" spans="1:23" s="364" customFormat="1" ht="76.5" customHeight="1" x14ac:dyDescent="0.25">
      <c r="A27" s="1954"/>
      <c r="B27" s="1954"/>
      <c r="C27" s="1964"/>
      <c r="D27" s="1956"/>
      <c r="E27" s="1956"/>
      <c r="F27" s="1956"/>
      <c r="G27" s="470" t="s">
        <v>602</v>
      </c>
      <c r="H27" s="470" t="s">
        <v>579</v>
      </c>
      <c r="I27" s="470" t="s">
        <v>579</v>
      </c>
      <c r="J27" s="488" t="s">
        <v>573</v>
      </c>
      <c r="K27" s="488">
        <v>3</v>
      </c>
      <c r="L27" s="489">
        <v>41671</v>
      </c>
      <c r="M27" s="489">
        <v>42004</v>
      </c>
      <c r="N27" s="490">
        <f>+(M27-L27)/7</f>
        <v>47.571428571428569</v>
      </c>
      <c r="O27" s="488"/>
      <c r="P27" s="407"/>
      <c r="Q27" s="362"/>
      <c r="R27" s="362"/>
      <c r="S27" s="362"/>
      <c r="T27" s="362"/>
      <c r="U27" s="362"/>
      <c r="V27" s="362"/>
      <c r="W27" s="363"/>
    </row>
    <row r="28" spans="1:23" s="364" customFormat="1" ht="76.5" customHeight="1" x14ac:dyDescent="0.25">
      <c r="A28" s="1952">
        <v>17</v>
      </c>
      <c r="B28" s="1952">
        <v>1704002</v>
      </c>
      <c r="C28" s="1958" t="s">
        <v>598</v>
      </c>
      <c r="D28" s="1955" t="s">
        <v>376</v>
      </c>
      <c r="E28" s="1960" t="s">
        <v>377</v>
      </c>
      <c r="F28" s="1955" t="s">
        <v>378</v>
      </c>
      <c r="G28" s="190" t="s">
        <v>577</v>
      </c>
      <c r="H28" s="190" t="s">
        <v>576</v>
      </c>
      <c r="I28" s="190" t="s">
        <v>609</v>
      </c>
      <c r="J28" s="191" t="s">
        <v>575</v>
      </c>
      <c r="K28" s="192">
        <v>2</v>
      </c>
      <c r="L28" s="231">
        <v>41641</v>
      </c>
      <c r="M28" s="231">
        <v>41759</v>
      </c>
      <c r="N28" s="244">
        <f>+(M28-L28)/7</f>
        <v>16.857142857142858</v>
      </c>
      <c r="O28" s="488"/>
      <c r="P28" s="407"/>
      <c r="Q28" s="362"/>
      <c r="R28" s="362"/>
      <c r="S28" s="362"/>
      <c r="T28" s="362"/>
      <c r="U28" s="362"/>
      <c r="V28" s="362"/>
      <c r="W28" s="363"/>
    </row>
    <row r="29" spans="1:23" s="364" customFormat="1" ht="70.5" customHeight="1" x14ac:dyDescent="0.25">
      <c r="A29" s="1953"/>
      <c r="B29" s="1953"/>
      <c r="C29" s="1959"/>
      <c r="D29" s="1957"/>
      <c r="E29" s="1961"/>
      <c r="F29" s="1957"/>
      <c r="G29" s="470" t="s">
        <v>379</v>
      </c>
      <c r="H29" s="470" t="s">
        <v>380</v>
      </c>
      <c r="I29" s="470" t="s">
        <v>381</v>
      </c>
      <c r="J29" s="488" t="s">
        <v>341</v>
      </c>
      <c r="K29" s="488">
        <v>1</v>
      </c>
      <c r="L29" s="489">
        <v>41641</v>
      </c>
      <c r="M29" s="489">
        <v>41670</v>
      </c>
      <c r="N29" s="490">
        <f t="shared" si="0"/>
        <v>4.1428571428571432</v>
      </c>
      <c r="O29" s="488"/>
      <c r="P29" s="233"/>
      <c r="Q29" s="362"/>
      <c r="R29" s="362"/>
      <c r="S29" s="362"/>
      <c r="T29" s="362"/>
      <c r="U29" s="362"/>
      <c r="V29" s="362"/>
      <c r="W29" s="363"/>
    </row>
    <row r="30" spans="1:23" s="364" customFormat="1" ht="46.5" customHeight="1" x14ac:dyDescent="0.25">
      <c r="A30" s="1954"/>
      <c r="B30" s="515"/>
      <c r="C30" s="419"/>
      <c r="D30" s="1956"/>
      <c r="E30" s="1962"/>
      <c r="F30" s="1956"/>
      <c r="G30" s="470" t="s">
        <v>587</v>
      </c>
      <c r="H30" s="470" t="s">
        <v>579</v>
      </c>
      <c r="I30" s="470" t="s">
        <v>579</v>
      </c>
      <c r="J30" s="488" t="s">
        <v>573</v>
      </c>
      <c r="K30" s="488">
        <v>3</v>
      </c>
      <c r="L30" s="489">
        <v>41671</v>
      </c>
      <c r="M30" s="489">
        <v>42004</v>
      </c>
      <c r="N30" s="490">
        <f>+(M30-L30)/7</f>
        <v>47.571428571428569</v>
      </c>
      <c r="O30" s="488"/>
      <c r="P30" s="407"/>
      <c r="Q30" s="362"/>
      <c r="R30" s="362"/>
      <c r="S30" s="362"/>
      <c r="T30" s="362"/>
      <c r="U30" s="362"/>
      <c r="V30" s="362"/>
      <c r="W30" s="363"/>
    </row>
    <row r="31" spans="1:23" s="364" customFormat="1" ht="65.25" customHeight="1" x14ac:dyDescent="0.25">
      <c r="A31" s="1952">
        <v>18</v>
      </c>
      <c r="B31" s="1952">
        <v>1103002</v>
      </c>
      <c r="C31" s="1966" t="s">
        <v>475</v>
      </c>
      <c r="D31" s="1955" t="s">
        <v>382</v>
      </c>
      <c r="E31" s="1955" t="s">
        <v>119</v>
      </c>
      <c r="F31" s="1955" t="s">
        <v>378</v>
      </c>
      <c r="G31" s="470" t="s">
        <v>383</v>
      </c>
      <c r="H31" s="470" t="s">
        <v>384</v>
      </c>
      <c r="I31" s="470" t="s">
        <v>381</v>
      </c>
      <c r="J31" s="488" t="s">
        <v>372</v>
      </c>
      <c r="K31" s="488">
        <v>1</v>
      </c>
      <c r="L31" s="489">
        <v>41641</v>
      </c>
      <c r="M31" s="489">
        <v>41670</v>
      </c>
      <c r="N31" s="490">
        <f t="shared" si="0"/>
        <v>4.1428571428571432</v>
      </c>
      <c r="O31" s="488"/>
      <c r="P31" s="233"/>
      <c r="Q31" s="362"/>
      <c r="R31" s="362"/>
      <c r="S31" s="362"/>
      <c r="T31" s="362"/>
      <c r="U31" s="362"/>
      <c r="V31" s="362"/>
      <c r="W31" s="363"/>
    </row>
    <row r="32" spans="1:23" s="364" customFormat="1" ht="36" customHeight="1" x14ac:dyDescent="0.25">
      <c r="A32" s="1954"/>
      <c r="B32" s="1954"/>
      <c r="C32" s="1967"/>
      <c r="D32" s="1956"/>
      <c r="E32" s="1956"/>
      <c r="F32" s="1956"/>
      <c r="G32" s="470" t="s">
        <v>587</v>
      </c>
      <c r="H32" s="470" t="s">
        <v>579</v>
      </c>
      <c r="I32" s="470" t="s">
        <v>579</v>
      </c>
      <c r="J32" s="488" t="s">
        <v>573</v>
      </c>
      <c r="K32" s="488">
        <v>3</v>
      </c>
      <c r="L32" s="489">
        <v>41671</v>
      </c>
      <c r="M32" s="489">
        <v>42004</v>
      </c>
      <c r="N32" s="490">
        <f>+(M32-L32)/7</f>
        <v>47.571428571428569</v>
      </c>
      <c r="O32" s="488"/>
      <c r="P32" s="407"/>
      <c r="Q32" s="362"/>
      <c r="R32" s="362"/>
      <c r="S32" s="362"/>
      <c r="T32" s="362"/>
      <c r="U32" s="362"/>
      <c r="V32" s="362"/>
      <c r="W32" s="363"/>
    </row>
    <row r="33" spans="1:23" s="364" customFormat="1" ht="36" customHeight="1" x14ac:dyDescent="0.25">
      <c r="A33" s="1952">
        <v>19</v>
      </c>
      <c r="B33" s="1952">
        <v>1701007</v>
      </c>
      <c r="C33" s="1963" t="s">
        <v>476</v>
      </c>
      <c r="D33" s="1955" t="s">
        <v>385</v>
      </c>
      <c r="E33" s="1955" t="s">
        <v>120</v>
      </c>
      <c r="F33" s="1955" t="s">
        <v>378</v>
      </c>
      <c r="G33" s="470" t="s">
        <v>386</v>
      </c>
      <c r="H33" s="470" t="s">
        <v>387</v>
      </c>
      <c r="I33" s="470" t="s">
        <v>383</v>
      </c>
      <c r="J33" s="488" t="s">
        <v>372</v>
      </c>
      <c r="K33" s="488">
        <v>1</v>
      </c>
      <c r="L33" s="489">
        <v>41641</v>
      </c>
      <c r="M33" s="489">
        <v>41670</v>
      </c>
      <c r="N33" s="490">
        <f t="shared" si="0"/>
        <v>4.1428571428571432</v>
      </c>
      <c r="O33" s="488"/>
      <c r="P33" s="233"/>
      <c r="Q33" s="362"/>
      <c r="R33" s="362"/>
      <c r="S33" s="362"/>
      <c r="T33" s="362"/>
      <c r="U33" s="362"/>
      <c r="V33" s="362"/>
      <c r="W33" s="363"/>
    </row>
    <row r="34" spans="1:23" s="364" customFormat="1" ht="48" x14ac:dyDescent="0.25">
      <c r="A34" s="1953"/>
      <c r="B34" s="1953"/>
      <c r="C34" s="1965"/>
      <c r="D34" s="1957"/>
      <c r="E34" s="1957"/>
      <c r="F34" s="1957"/>
      <c r="G34" s="470" t="s">
        <v>587</v>
      </c>
      <c r="H34" s="470" t="s">
        <v>579</v>
      </c>
      <c r="I34" s="470" t="s">
        <v>579</v>
      </c>
      <c r="J34" s="488" t="s">
        <v>573</v>
      </c>
      <c r="K34" s="488">
        <v>3</v>
      </c>
      <c r="L34" s="489">
        <v>41671</v>
      </c>
      <c r="M34" s="489">
        <v>42004</v>
      </c>
      <c r="N34" s="490">
        <f>+(M34-L34)/7</f>
        <v>47.571428571428569</v>
      </c>
      <c r="O34" s="488"/>
      <c r="P34" s="407"/>
      <c r="Q34" s="362"/>
      <c r="R34" s="362"/>
      <c r="S34" s="362"/>
      <c r="T34" s="362"/>
      <c r="U34" s="362"/>
      <c r="V34" s="362"/>
      <c r="W34" s="363"/>
    </row>
    <row r="35" spans="1:23" s="364" customFormat="1" ht="96" customHeight="1" x14ac:dyDescent="0.25">
      <c r="A35" s="1952">
        <v>22</v>
      </c>
      <c r="B35" s="1952">
        <v>1103002</v>
      </c>
      <c r="C35" s="1963" t="s">
        <v>479</v>
      </c>
      <c r="D35" s="1955" t="s">
        <v>388</v>
      </c>
      <c r="E35" s="1955" t="s">
        <v>125</v>
      </c>
      <c r="F35" s="1955" t="s">
        <v>378</v>
      </c>
      <c r="G35" s="470" t="s">
        <v>386</v>
      </c>
      <c r="H35" s="470" t="s">
        <v>387</v>
      </c>
      <c r="I35" s="470" t="s">
        <v>383</v>
      </c>
      <c r="J35" s="488" t="s">
        <v>372</v>
      </c>
      <c r="K35" s="488">
        <v>1</v>
      </c>
      <c r="L35" s="489">
        <v>41641</v>
      </c>
      <c r="M35" s="489">
        <v>41670</v>
      </c>
      <c r="N35" s="490">
        <f t="shared" si="0"/>
        <v>4.1428571428571432</v>
      </c>
      <c r="O35" s="488"/>
      <c r="P35" s="233"/>
      <c r="Q35" s="362"/>
      <c r="R35" s="362"/>
      <c r="S35" s="362"/>
      <c r="T35" s="362"/>
      <c r="U35" s="362"/>
      <c r="V35" s="362"/>
      <c r="W35" s="363"/>
    </row>
    <row r="36" spans="1:23" s="364" customFormat="1" ht="28.5" customHeight="1" x14ac:dyDescent="0.25">
      <c r="A36" s="1954"/>
      <c r="B36" s="1954"/>
      <c r="C36" s="1964"/>
      <c r="D36" s="1956"/>
      <c r="E36" s="1956"/>
      <c r="F36" s="1956"/>
      <c r="G36" s="470" t="s">
        <v>587</v>
      </c>
      <c r="H36" s="470" t="s">
        <v>579</v>
      </c>
      <c r="I36" s="470" t="s">
        <v>579</v>
      </c>
      <c r="J36" s="488" t="s">
        <v>573</v>
      </c>
      <c r="K36" s="488">
        <v>3</v>
      </c>
      <c r="L36" s="489">
        <v>41671</v>
      </c>
      <c r="M36" s="489">
        <v>42004</v>
      </c>
      <c r="N36" s="490">
        <f>+(M36-L36)/7</f>
        <v>47.571428571428569</v>
      </c>
      <c r="O36" s="488"/>
      <c r="P36" s="407"/>
      <c r="Q36" s="362"/>
      <c r="R36" s="362"/>
      <c r="S36" s="362"/>
      <c r="T36" s="362"/>
      <c r="U36" s="362"/>
      <c r="V36" s="362"/>
      <c r="W36" s="363"/>
    </row>
    <row r="37" spans="1:23" s="364" customFormat="1" ht="144" customHeight="1" x14ac:dyDescent="0.25">
      <c r="A37" s="1952">
        <v>23</v>
      </c>
      <c r="B37" s="1952">
        <v>1406003</v>
      </c>
      <c r="C37" s="1963" t="s">
        <v>480</v>
      </c>
      <c r="D37" s="1955" t="s">
        <v>126</v>
      </c>
      <c r="E37" s="1955" t="s">
        <v>389</v>
      </c>
      <c r="F37" s="1955" t="s">
        <v>378</v>
      </c>
      <c r="G37" s="470" t="s">
        <v>386</v>
      </c>
      <c r="H37" s="470" t="s">
        <v>387</v>
      </c>
      <c r="I37" s="470" t="s">
        <v>383</v>
      </c>
      <c r="J37" s="488" t="s">
        <v>372</v>
      </c>
      <c r="K37" s="488">
        <v>1</v>
      </c>
      <c r="L37" s="489">
        <v>41641</v>
      </c>
      <c r="M37" s="489">
        <v>41670</v>
      </c>
      <c r="N37" s="490">
        <f t="shared" si="0"/>
        <v>4.1428571428571432</v>
      </c>
      <c r="O37" s="488"/>
      <c r="P37" s="233"/>
      <c r="Q37" s="362"/>
      <c r="R37" s="362"/>
      <c r="S37" s="362"/>
      <c r="T37" s="362"/>
      <c r="U37" s="362"/>
      <c r="V37" s="362"/>
      <c r="W37" s="363"/>
    </row>
    <row r="38" spans="1:23" s="364" customFormat="1" ht="48" x14ac:dyDescent="0.25">
      <c r="A38" s="1954"/>
      <c r="B38" s="1954"/>
      <c r="C38" s="1964"/>
      <c r="D38" s="1956"/>
      <c r="E38" s="1956"/>
      <c r="F38" s="1956"/>
      <c r="G38" s="470" t="s">
        <v>587</v>
      </c>
      <c r="H38" s="470" t="s">
        <v>579</v>
      </c>
      <c r="I38" s="470" t="s">
        <v>579</v>
      </c>
      <c r="J38" s="488" t="s">
        <v>573</v>
      </c>
      <c r="K38" s="488">
        <v>3</v>
      </c>
      <c r="L38" s="489">
        <v>41671</v>
      </c>
      <c r="M38" s="489">
        <v>42004</v>
      </c>
      <c r="N38" s="490">
        <f>+(M38-L38)/7</f>
        <v>47.571428571428569</v>
      </c>
      <c r="O38" s="488"/>
      <c r="P38" s="407"/>
      <c r="Q38" s="362"/>
      <c r="R38" s="362"/>
      <c r="S38" s="362"/>
      <c r="T38" s="362"/>
      <c r="U38" s="362"/>
      <c r="V38" s="362"/>
      <c r="W38" s="363"/>
    </row>
    <row r="39" spans="1:23" s="364" customFormat="1" ht="180" customHeight="1" x14ac:dyDescent="0.25">
      <c r="A39" s="1952">
        <v>24</v>
      </c>
      <c r="B39" s="1952">
        <v>1406003</v>
      </c>
      <c r="C39" s="1963" t="s">
        <v>481</v>
      </c>
      <c r="D39" s="1955" t="s">
        <v>390</v>
      </c>
      <c r="E39" s="1955" t="s">
        <v>391</v>
      </c>
      <c r="F39" s="1955" t="s">
        <v>378</v>
      </c>
      <c r="G39" s="470" t="s">
        <v>386</v>
      </c>
      <c r="H39" s="470" t="s">
        <v>392</v>
      </c>
      <c r="I39" s="470" t="s">
        <v>393</v>
      </c>
      <c r="J39" s="488" t="s">
        <v>372</v>
      </c>
      <c r="K39" s="488">
        <v>1</v>
      </c>
      <c r="L39" s="489">
        <v>41641</v>
      </c>
      <c r="M39" s="489">
        <v>41670</v>
      </c>
      <c r="N39" s="490">
        <f t="shared" si="0"/>
        <v>4.1428571428571432</v>
      </c>
      <c r="O39" s="488"/>
      <c r="P39" s="233"/>
      <c r="Q39" s="362"/>
      <c r="R39" s="362"/>
      <c r="S39" s="362"/>
      <c r="T39" s="362"/>
      <c r="U39" s="362"/>
      <c r="V39" s="362"/>
      <c r="W39" s="363"/>
    </row>
    <row r="40" spans="1:23" s="364" customFormat="1" ht="48" x14ac:dyDescent="0.25">
      <c r="A40" s="1954"/>
      <c r="B40" s="1954"/>
      <c r="C40" s="1964"/>
      <c r="D40" s="1956"/>
      <c r="E40" s="1956"/>
      <c r="F40" s="1956"/>
      <c r="G40" s="470" t="s">
        <v>587</v>
      </c>
      <c r="H40" s="470" t="s">
        <v>579</v>
      </c>
      <c r="I40" s="470" t="s">
        <v>579</v>
      </c>
      <c r="J40" s="488" t="s">
        <v>573</v>
      </c>
      <c r="K40" s="488">
        <v>3</v>
      </c>
      <c r="L40" s="489">
        <v>41671</v>
      </c>
      <c r="M40" s="489">
        <v>42004</v>
      </c>
      <c r="N40" s="490">
        <f>+(M40-L40)/7</f>
        <v>47.571428571428569</v>
      </c>
      <c r="O40" s="488"/>
      <c r="P40" s="407"/>
      <c r="Q40" s="362"/>
      <c r="R40" s="362"/>
      <c r="S40" s="362"/>
      <c r="T40" s="362"/>
      <c r="U40" s="362"/>
      <c r="V40" s="362"/>
      <c r="W40" s="363"/>
    </row>
    <row r="41" spans="1:23" s="203" customFormat="1" ht="300" x14ac:dyDescent="0.25">
      <c r="A41" s="494">
        <v>39</v>
      </c>
      <c r="B41" s="494">
        <v>1406003</v>
      </c>
      <c r="C41" s="409" t="s">
        <v>137</v>
      </c>
      <c r="D41" s="470" t="s">
        <v>127</v>
      </c>
      <c r="E41" s="470" t="s">
        <v>128</v>
      </c>
      <c r="F41" s="488" t="s">
        <v>33</v>
      </c>
      <c r="G41" s="470" t="s">
        <v>395</v>
      </c>
      <c r="H41" s="470" t="s">
        <v>396</v>
      </c>
      <c r="I41" s="470" t="s">
        <v>397</v>
      </c>
      <c r="J41" s="488" t="s">
        <v>398</v>
      </c>
      <c r="K41" s="488">
        <v>1</v>
      </c>
      <c r="L41" s="489">
        <v>41671</v>
      </c>
      <c r="M41" s="489">
        <v>41820</v>
      </c>
      <c r="N41" s="490">
        <f t="shared" si="0"/>
        <v>21.285714285714285</v>
      </c>
      <c r="O41" s="488"/>
      <c r="P41" s="192"/>
      <c r="Q41" s="201"/>
      <c r="R41" s="201"/>
      <c r="S41" s="201"/>
      <c r="T41" s="201"/>
      <c r="U41" s="201"/>
      <c r="V41" s="201"/>
      <c r="W41" s="202"/>
    </row>
    <row r="42" spans="1:23" s="205" customFormat="1" x14ac:dyDescent="0.25">
      <c r="A42" s="475"/>
      <c r="B42" s="475"/>
      <c r="C42" s="368"/>
      <c r="D42" s="476"/>
      <c r="E42" s="476"/>
      <c r="F42" s="477"/>
      <c r="G42" s="476"/>
      <c r="H42" s="476"/>
      <c r="I42" s="476"/>
      <c r="J42" s="477"/>
      <c r="K42" s="477"/>
      <c r="L42" s="477"/>
      <c r="M42" s="477"/>
      <c r="N42" s="477"/>
      <c r="O42" s="206"/>
      <c r="P42" s="206"/>
      <c r="Q42" s="199"/>
      <c r="R42" s="199"/>
      <c r="S42" s="199"/>
      <c r="T42" s="199"/>
      <c r="U42" s="199"/>
      <c r="V42" s="199"/>
      <c r="W42" s="207"/>
    </row>
    <row r="43" spans="1:23" s="205" customFormat="1" x14ac:dyDescent="0.25">
      <c r="A43" s="475"/>
      <c r="B43" s="475"/>
      <c r="C43" s="476"/>
      <c r="D43" s="476"/>
      <c r="E43" s="476"/>
      <c r="F43" s="477"/>
      <c r="G43" s="476"/>
      <c r="H43" s="476"/>
      <c r="I43" s="476"/>
      <c r="J43" s="477"/>
      <c r="K43" s="477"/>
      <c r="L43" s="477"/>
      <c r="M43" s="477"/>
      <c r="N43" s="477"/>
      <c r="O43" s="206"/>
      <c r="P43" s="206"/>
      <c r="Q43" s="199"/>
      <c r="R43" s="199"/>
      <c r="S43" s="199"/>
      <c r="T43" s="199"/>
      <c r="U43" s="199"/>
      <c r="V43" s="199"/>
      <c r="W43" s="207"/>
    </row>
    <row r="44" spans="1:23" s="205" customFormat="1" x14ac:dyDescent="0.25">
      <c r="A44" s="475"/>
      <c r="B44" s="396" t="s">
        <v>501</v>
      </c>
      <c r="C44" s="396"/>
      <c r="D44" s="396"/>
      <c r="E44" s="476"/>
      <c r="F44" s="477"/>
      <c r="G44" s="476"/>
      <c r="H44" s="476"/>
      <c r="I44" s="476"/>
      <c r="J44" s="477"/>
      <c r="K44" s="477"/>
      <c r="L44" s="477"/>
      <c r="M44" s="477"/>
      <c r="N44" s="477"/>
      <c r="O44" s="206"/>
      <c r="P44" s="206"/>
      <c r="Q44" s="199"/>
      <c r="R44" s="199"/>
      <c r="S44" s="199"/>
      <c r="T44" s="199"/>
      <c r="U44" s="199"/>
      <c r="V44" s="199"/>
      <c r="W44" s="207"/>
    </row>
    <row r="45" spans="1:23" s="205" customFormat="1" ht="15.75" thickBot="1" x14ac:dyDescent="0.3">
      <c r="A45" s="475"/>
      <c r="B45" s="104"/>
      <c r="C45" s="396"/>
      <c r="D45" s="396"/>
      <c r="E45" s="476"/>
      <c r="F45" s="477"/>
      <c r="G45" s="476"/>
      <c r="H45" s="476"/>
      <c r="I45" s="476"/>
      <c r="J45" s="477"/>
      <c r="K45" s="477"/>
      <c r="L45" s="477"/>
      <c r="M45" s="477"/>
      <c r="N45" s="477"/>
      <c r="O45" s="206"/>
      <c r="P45" s="206"/>
      <c r="Q45" s="199"/>
      <c r="R45" s="199"/>
      <c r="S45" s="199"/>
      <c r="T45" s="199"/>
      <c r="U45" s="199"/>
      <c r="V45" s="199"/>
      <c r="W45" s="207"/>
    </row>
    <row r="46" spans="1:23" s="205" customFormat="1" x14ac:dyDescent="0.25">
      <c r="A46" s="475"/>
      <c r="B46" s="478" t="s">
        <v>496</v>
      </c>
      <c r="C46" s="479"/>
      <c r="D46" s="480"/>
      <c r="E46" s="476"/>
      <c r="F46" s="477"/>
      <c r="G46" s="476"/>
      <c r="H46" s="476"/>
      <c r="I46" s="476"/>
      <c r="J46" s="477"/>
      <c r="K46" s="477"/>
      <c r="L46" s="477"/>
      <c r="M46" s="477"/>
      <c r="N46" s="477"/>
      <c r="O46" s="206"/>
      <c r="P46" s="206"/>
      <c r="Q46" s="199"/>
      <c r="R46" s="199"/>
      <c r="S46" s="199"/>
      <c r="T46" s="199"/>
      <c r="U46" s="199"/>
      <c r="V46" s="199"/>
      <c r="W46" s="207"/>
    </row>
    <row r="47" spans="1:23" s="205" customFormat="1" x14ac:dyDescent="0.25">
      <c r="A47" s="475"/>
      <c r="B47" s="481"/>
      <c r="C47" s="56"/>
      <c r="D47" s="482"/>
      <c r="E47" s="476"/>
      <c r="F47" s="477"/>
      <c r="G47" s="476"/>
      <c r="H47" s="476"/>
      <c r="I47" s="476"/>
      <c r="J47" s="477"/>
      <c r="K47" s="477"/>
      <c r="L47" s="477"/>
      <c r="M47" s="477"/>
      <c r="N47" s="477"/>
      <c r="O47" s="206"/>
      <c r="P47" s="206"/>
      <c r="Q47" s="199"/>
      <c r="R47" s="199"/>
      <c r="S47" s="199"/>
      <c r="T47" s="199"/>
      <c r="U47" s="199"/>
      <c r="V47" s="199"/>
      <c r="W47" s="207"/>
    </row>
    <row r="48" spans="1:23" s="205" customFormat="1" ht="15.75" thickBot="1" x14ac:dyDescent="0.3">
      <c r="A48" s="475"/>
      <c r="B48" s="481"/>
      <c r="C48" s="483" t="s">
        <v>523</v>
      </c>
      <c r="D48" s="482"/>
      <c r="E48" s="476"/>
      <c r="F48" s="477"/>
      <c r="G48" s="476"/>
      <c r="H48" s="476"/>
      <c r="I48" s="476"/>
      <c r="J48" s="477"/>
      <c r="K48" s="477"/>
      <c r="L48" s="477"/>
      <c r="M48" s="477"/>
      <c r="N48" s="477"/>
      <c r="O48" s="206"/>
      <c r="P48" s="206"/>
      <c r="Q48" s="199"/>
      <c r="R48" s="199"/>
      <c r="S48" s="199"/>
      <c r="T48" s="199"/>
      <c r="U48" s="199"/>
      <c r="V48" s="199"/>
      <c r="W48" s="207"/>
    </row>
    <row r="49" spans="1:23" s="205" customFormat="1" ht="15.75" thickTop="1" x14ac:dyDescent="0.25">
      <c r="A49" s="475"/>
      <c r="B49" s="481"/>
      <c r="C49" s="484" t="s">
        <v>515</v>
      </c>
      <c r="D49" s="482"/>
      <c r="E49" s="476"/>
      <c r="F49" s="477"/>
      <c r="G49" s="476"/>
      <c r="H49" s="476"/>
      <c r="I49" s="476"/>
      <c r="J49" s="477"/>
      <c r="K49" s="477"/>
      <c r="L49" s="477"/>
      <c r="M49" s="477"/>
      <c r="N49" s="477"/>
      <c r="O49" s="206"/>
      <c r="P49" s="206"/>
      <c r="Q49" s="199"/>
      <c r="R49" s="199"/>
      <c r="S49" s="199"/>
      <c r="T49" s="199"/>
      <c r="U49" s="199"/>
      <c r="V49" s="199"/>
      <c r="W49" s="207"/>
    </row>
    <row r="50" spans="1:23" s="205" customFormat="1" ht="15.75" thickBot="1" x14ac:dyDescent="0.3">
      <c r="A50" s="475"/>
      <c r="B50" s="485"/>
      <c r="C50" s="486" t="s">
        <v>497</v>
      </c>
      <c r="D50" s="487"/>
      <c r="E50" s="476"/>
      <c r="F50" s="477"/>
      <c r="G50" s="476"/>
      <c r="H50" s="476"/>
      <c r="I50" s="476"/>
      <c r="J50" s="477"/>
      <c r="K50" s="477"/>
      <c r="L50" s="477"/>
      <c r="M50" s="477"/>
      <c r="N50" s="477"/>
      <c r="O50" s="206"/>
      <c r="P50" s="206"/>
      <c r="Q50" s="199"/>
      <c r="R50" s="199"/>
      <c r="S50" s="199"/>
      <c r="T50" s="199"/>
      <c r="U50" s="199"/>
      <c r="V50" s="199"/>
      <c r="W50" s="207"/>
    </row>
    <row r="51" spans="1:23" s="205" customFormat="1" x14ac:dyDescent="0.25">
      <c r="A51" s="204"/>
      <c r="B51" s="104"/>
      <c r="C51" s="138"/>
      <c r="D51" s="138"/>
      <c r="F51" s="206"/>
      <c r="J51" s="206"/>
      <c r="K51" s="206"/>
      <c r="L51" s="206"/>
      <c r="M51" s="206"/>
      <c r="N51" s="206"/>
      <c r="O51" s="206"/>
      <c r="P51" s="206"/>
      <c r="Q51" s="199"/>
      <c r="R51" s="199"/>
      <c r="S51" s="199"/>
      <c r="T51" s="199"/>
      <c r="U51" s="199"/>
      <c r="V51" s="199"/>
      <c r="W51" s="207"/>
    </row>
    <row r="52" spans="1:23" s="205" customFormat="1" x14ac:dyDescent="0.25">
      <c r="A52" s="204"/>
      <c r="B52" s="104"/>
      <c r="C52" s="138"/>
      <c r="D52" s="138"/>
      <c r="F52" s="206"/>
      <c r="J52" s="206"/>
      <c r="K52" s="206"/>
      <c r="L52" s="206"/>
      <c r="M52" s="206"/>
      <c r="N52" s="206"/>
      <c r="O52" s="206"/>
      <c r="P52" s="206"/>
      <c r="Q52" s="199"/>
      <c r="R52" s="199"/>
      <c r="S52" s="199"/>
      <c r="T52" s="199"/>
      <c r="U52" s="199"/>
      <c r="V52" s="199"/>
      <c r="W52" s="207"/>
    </row>
    <row r="53" spans="1:23" x14ac:dyDescent="0.25">
      <c r="A53" s="208"/>
      <c r="B53" s="104"/>
      <c r="C53" s="138"/>
      <c r="D53" s="138"/>
      <c r="W53" s="211"/>
    </row>
    <row r="54" spans="1:23" x14ac:dyDescent="0.25">
      <c r="A54" s="208"/>
    </row>
    <row r="55" spans="1:23" x14ac:dyDescent="0.25">
      <c r="A55" s="208"/>
    </row>
    <row r="56" spans="1:23" x14ac:dyDescent="0.25">
      <c r="A56" s="208"/>
    </row>
    <row r="57" spans="1:23" x14ac:dyDescent="0.25">
      <c r="A57" s="208"/>
    </row>
    <row r="58" spans="1:23" x14ac:dyDescent="0.25">
      <c r="A58" s="208"/>
    </row>
  </sheetData>
  <mergeCells count="90">
    <mergeCell ref="G19:G21"/>
    <mergeCell ref="H19:H21"/>
    <mergeCell ref="A19:A21"/>
    <mergeCell ref="B19:B21"/>
    <mergeCell ref="C19:C21"/>
    <mergeCell ref="D19:D21"/>
    <mergeCell ref="E19:E21"/>
    <mergeCell ref="G15:G18"/>
    <mergeCell ref="H15:H18"/>
    <mergeCell ref="A11:A12"/>
    <mergeCell ref="B11:B12"/>
    <mergeCell ref="C11:C12"/>
    <mergeCell ref="D11:D12"/>
    <mergeCell ref="E11:E12"/>
    <mergeCell ref="A15:A18"/>
    <mergeCell ref="B15:B18"/>
    <mergeCell ref="C15:C18"/>
    <mergeCell ref="D15:D18"/>
    <mergeCell ref="E15:E18"/>
    <mergeCell ref="D13:D14"/>
    <mergeCell ref="E13:E14"/>
    <mergeCell ref="F11:F12"/>
    <mergeCell ref="G11:G12"/>
    <mergeCell ref="T10:U10"/>
    <mergeCell ref="A1:F1"/>
    <mergeCell ref="A2:F2"/>
    <mergeCell ref="A3:F3"/>
    <mergeCell ref="T8:U8"/>
    <mergeCell ref="M9:N9"/>
    <mergeCell ref="H11:H12"/>
    <mergeCell ref="F13:F14"/>
    <mergeCell ref="A24:A25"/>
    <mergeCell ref="B24:B25"/>
    <mergeCell ref="C24:C25"/>
    <mergeCell ref="D24:D25"/>
    <mergeCell ref="E24:E25"/>
    <mergeCell ref="F24:F25"/>
    <mergeCell ref="A22:A23"/>
    <mergeCell ref="B22:B23"/>
    <mergeCell ref="C22:C23"/>
    <mergeCell ref="D22:D23"/>
    <mergeCell ref="E22:E23"/>
    <mergeCell ref="F22:F23"/>
    <mergeCell ref="A13:A14"/>
    <mergeCell ref="B13:B14"/>
    <mergeCell ref="C13:C14"/>
    <mergeCell ref="F26:F27"/>
    <mergeCell ref="A26:A27"/>
    <mergeCell ref="B26:B27"/>
    <mergeCell ref="C26:C27"/>
    <mergeCell ref="D26:D27"/>
    <mergeCell ref="E26:E27"/>
    <mergeCell ref="F15:F18"/>
    <mergeCell ref="F19:F21"/>
    <mergeCell ref="F31:F32"/>
    <mergeCell ref="A33:A34"/>
    <mergeCell ref="C33:C34"/>
    <mergeCell ref="B33:B34"/>
    <mergeCell ref="D33:D34"/>
    <mergeCell ref="E33:E34"/>
    <mergeCell ref="F33:F34"/>
    <mergeCell ref="A31:A32"/>
    <mergeCell ref="B31:B32"/>
    <mergeCell ref="C31:C32"/>
    <mergeCell ref="D31:D32"/>
    <mergeCell ref="E31:E32"/>
    <mergeCell ref="D37:D38"/>
    <mergeCell ref="E37:E38"/>
    <mergeCell ref="F37:F38"/>
    <mergeCell ref="A35:A36"/>
    <mergeCell ref="B35:B36"/>
    <mergeCell ref="C35:C36"/>
    <mergeCell ref="D35:D36"/>
    <mergeCell ref="E35:E36"/>
    <mergeCell ref="A28:A30"/>
    <mergeCell ref="F39:F40"/>
    <mergeCell ref="D28:D30"/>
    <mergeCell ref="C28:C29"/>
    <mergeCell ref="B28:B29"/>
    <mergeCell ref="E28:E30"/>
    <mergeCell ref="F28:F30"/>
    <mergeCell ref="A39:A40"/>
    <mergeCell ref="B39:B40"/>
    <mergeCell ref="C39:C40"/>
    <mergeCell ref="D39:D40"/>
    <mergeCell ref="E39:E40"/>
    <mergeCell ref="F35:F36"/>
    <mergeCell ref="A37:A38"/>
    <mergeCell ref="B37:B38"/>
    <mergeCell ref="C37:C38"/>
  </mergeCells>
  <conditionalFormatting sqref="T8:U8">
    <cfRule type="cellIs" dxfId="1" priority="4" stopIfTrue="1" operator="between">
      <formula>38565</formula>
      <formula>38595</formula>
    </cfRule>
  </conditionalFormatting>
  <dataValidations count="1">
    <dataValidation type="decimal" operator="greaterThan" allowBlank="1" showInputMessage="1" showErrorMessage="1" sqref="O10:O11">
      <formula1>0</formula1>
    </dataValidation>
  </dataValidations>
  <pageMargins left="0.57999999999999996" right="0.27559055118110237" top="0.31496062992125984" bottom="0.74803149606299213" header="0.31496062992125984" footer="0.31496062992125984"/>
  <pageSetup paperSize="5" scale="55" orientation="landscape"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baseColWidth="10" defaultRowHeight="15" x14ac:dyDescent="0.25"/>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tint="0.39997558519241921"/>
  </sheetPr>
  <dimension ref="A1:X39"/>
  <sheetViews>
    <sheetView topLeftCell="A19" zoomScale="90" zoomScaleNormal="90" workbookViewId="0">
      <selection activeCell="C12" sqref="C12:C14"/>
    </sheetView>
  </sheetViews>
  <sheetFormatPr baseColWidth="10" defaultRowHeight="15" x14ac:dyDescent="0.25"/>
  <cols>
    <col min="2" max="2" width="12.42578125" customWidth="1"/>
    <col min="3" max="3" width="37.7109375" customWidth="1"/>
    <col min="4" max="4" width="15.42578125" customWidth="1"/>
    <col min="5" max="5" width="18.5703125" customWidth="1"/>
    <col min="6" max="6" width="14.7109375" customWidth="1"/>
    <col min="7" max="7" width="36" customWidth="1"/>
    <col min="8" max="8" width="16.42578125" customWidth="1"/>
    <col min="9" max="9" width="12.28515625" customWidth="1"/>
    <col min="10" max="10" width="12" customWidth="1"/>
  </cols>
  <sheetData>
    <row r="1" spans="1:24" s="40" customFormat="1" ht="23.25" customHeight="1" x14ac:dyDescent="0.25">
      <c r="A1" s="1832" t="s">
        <v>0</v>
      </c>
      <c r="B1" s="1833"/>
      <c r="C1" s="1833"/>
      <c r="D1" s="1833"/>
      <c r="E1" s="1833"/>
      <c r="F1" s="1833"/>
      <c r="G1" s="38"/>
      <c r="H1" s="38"/>
      <c r="I1" s="38"/>
      <c r="J1" s="38"/>
      <c r="K1" s="38"/>
      <c r="L1" s="38"/>
      <c r="M1" s="38"/>
      <c r="N1" s="134"/>
      <c r="O1" s="44"/>
      <c r="P1" s="44"/>
      <c r="Q1" s="44"/>
      <c r="R1" s="44"/>
      <c r="S1" s="44"/>
      <c r="T1" s="44"/>
      <c r="U1" s="44"/>
      <c r="V1" s="44"/>
      <c r="W1" s="44"/>
      <c r="X1" s="44"/>
    </row>
    <row r="2" spans="1:24" s="40" customFormat="1" ht="23.25" customHeight="1" x14ac:dyDescent="0.25">
      <c r="A2" s="1832" t="s">
        <v>1</v>
      </c>
      <c r="B2" s="1833"/>
      <c r="C2" s="1833"/>
      <c r="D2" s="1833"/>
      <c r="E2" s="1833"/>
      <c r="F2" s="1833"/>
      <c r="G2" s="38"/>
      <c r="H2" s="38"/>
      <c r="I2" s="38"/>
      <c r="J2" s="38"/>
      <c r="K2" s="38"/>
      <c r="L2" s="38"/>
      <c r="M2" s="38"/>
      <c r="N2" s="134"/>
      <c r="O2" s="44"/>
      <c r="P2" s="44"/>
      <c r="Q2" s="44"/>
      <c r="R2" s="44"/>
      <c r="S2" s="44"/>
      <c r="T2" s="44"/>
      <c r="U2" s="44"/>
      <c r="V2" s="44"/>
      <c r="W2" s="44"/>
      <c r="X2" s="44"/>
    </row>
    <row r="3" spans="1:24" s="40" customFormat="1" ht="23.25" customHeight="1" x14ac:dyDescent="0.25">
      <c r="A3" s="1832" t="s">
        <v>2</v>
      </c>
      <c r="B3" s="1833"/>
      <c r="C3" s="1833"/>
      <c r="D3" s="1833"/>
      <c r="E3" s="1833"/>
      <c r="F3" s="1833"/>
      <c r="G3" s="41"/>
      <c r="H3" s="41"/>
      <c r="I3" s="41"/>
      <c r="J3" s="41"/>
      <c r="K3" s="41"/>
      <c r="L3" s="41"/>
      <c r="M3" s="41"/>
      <c r="N3" s="42"/>
      <c r="O3" s="44"/>
      <c r="P3" s="44"/>
      <c r="Q3" s="44"/>
      <c r="R3" s="44"/>
      <c r="S3" s="44"/>
      <c r="T3" s="44"/>
      <c r="U3" s="44"/>
      <c r="V3" s="44"/>
      <c r="W3" s="44"/>
      <c r="X3" s="44"/>
    </row>
    <row r="4" spans="1:24" s="1" customFormat="1" ht="23.25" customHeight="1" x14ac:dyDescent="0.25">
      <c r="A4" s="2" t="s">
        <v>3</v>
      </c>
      <c r="B4" s="2"/>
      <c r="E4" s="2"/>
      <c r="F4" s="2"/>
      <c r="G4" s="2"/>
      <c r="H4" s="2"/>
      <c r="I4" s="2"/>
      <c r="J4" s="2"/>
      <c r="K4" s="135"/>
      <c r="L4" s="2"/>
      <c r="M4" s="2"/>
      <c r="N4" s="2"/>
      <c r="O4" s="45"/>
      <c r="P4" s="45"/>
      <c r="Q4" s="45"/>
      <c r="R4" s="45"/>
      <c r="S4" s="45"/>
      <c r="T4" s="45"/>
      <c r="U4" s="45"/>
      <c r="V4" s="48"/>
      <c r="W4" s="48"/>
      <c r="X4" s="48"/>
    </row>
    <row r="5" spans="1:24" s="1" customFormat="1" ht="23.25" customHeight="1" x14ac:dyDescent="0.25">
      <c r="A5" s="2" t="s">
        <v>4</v>
      </c>
      <c r="B5" s="2" t="s">
        <v>5</v>
      </c>
      <c r="E5" s="2"/>
      <c r="F5" s="3"/>
      <c r="G5" s="2"/>
      <c r="H5" s="2"/>
      <c r="I5" s="3"/>
      <c r="J5" s="3"/>
      <c r="K5" s="135"/>
      <c r="L5" s="3"/>
      <c r="M5" s="3"/>
      <c r="N5" s="3"/>
      <c r="O5" s="46"/>
      <c r="P5" s="46"/>
      <c r="Q5" s="46"/>
      <c r="R5" s="46"/>
      <c r="S5" s="46"/>
      <c r="T5" s="46"/>
      <c r="U5" s="46"/>
      <c r="V5" s="48"/>
      <c r="W5" s="48"/>
      <c r="X5" s="48"/>
    </row>
    <row r="6" spans="1:24" s="1" customFormat="1" ht="23.25" customHeight="1" x14ac:dyDescent="0.25">
      <c r="A6" s="2" t="s">
        <v>6</v>
      </c>
      <c r="B6" s="4" t="s">
        <v>134</v>
      </c>
      <c r="E6" s="4"/>
      <c r="F6" s="2"/>
      <c r="G6" s="3"/>
      <c r="H6" s="3"/>
      <c r="I6" s="2"/>
      <c r="J6" s="2"/>
      <c r="K6" s="135"/>
      <c r="L6" s="2"/>
      <c r="M6" s="2"/>
      <c r="N6" s="2"/>
      <c r="O6" s="45"/>
      <c r="P6" s="45"/>
      <c r="Q6" s="45"/>
      <c r="R6" s="45"/>
      <c r="S6" s="45"/>
      <c r="T6" s="45"/>
      <c r="U6" s="45"/>
      <c r="V6" s="48"/>
      <c r="W6" s="48"/>
      <c r="X6" s="48"/>
    </row>
    <row r="7" spans="1:24" s="1" customFormat="1" ht="22.5" customHeight="1" x14ac:dyDescent="0.25">
      <c r="A7" s="2" t="s">
        <v>131</v>
      </c>
      <c r="B7" s="5"/>
      <c r="E7" s="5"/>
      <c r="F7" s="2"/>
      <c r="G7" s="3"/>
      <c r="H7" s="3"/>
      <c r="I7" s="2"/>
      <c r="J7" s="2"/>
      <c r="K7" s="135"/>
      <c r="L7" s="2"/>
      <c r="M7" s="2"/>
      <c r="N7" s="2"/>
      <c r="O7" s="45"/>
      <c r="P7" s="45"/>
      <c r="Q7" s="45"/>
      <c r="R7" s="45"/>
      <c r="S7" s="45"/>
      <c r="T7" s="45"/>
      <c r="U7" s="45"/>
      <c r="V7" s="48"/>
      <c r="W7" s="48"/>
      <c r="X7" s="48"/>
    </row>
    <row r="8" spans="1:24" s="1" customFormat="1" ht="22.5" customHeight="1" x14ac:dyDescent="0.25">
      <c r="A8" s="2" t="s">
        <v>133</v>
      </c>
      <c r="B8" s="5"/>
      <c r="E8" s="5"/>
      <c r="F8" s="2"/>
      <c r="G8" s="3"/>
      <c r="H8" s="3"/>
      <c r="I8" s="2"/>
      <c r="J8" s="2"/>
      <c r="K8" s="135"/>
      <c r="L8" s="2"/>
      <c r="M8" s="2"/>
      <c r="N8" s="2"/>
      <c r="O8" s="45"/>
      <c r="P8" s="45"/>
      <c r="Q8" s="45"/>
      <c r="R8" s="45"/>
      <c r="S8" s="45"/>
      <c r="T8" s="1834" t="e">
        <f>+#REF!</f>
        <v>#REF!</v>
      </c>
      <c r="U8" s="1834"/>
      <c r="V8" s="48"/>
      <c r="W8" s="48"/>
      <c r="X8" s="48"/>
    </row>
    <row r="9" spans="1:24" s="1" customFormat="1" ht="22.5" customHeight="1" x14ac:dyDescent="0.25">
      <c r="A9" s="3" t="s">
        <v>132</v>
      </c>
      <c r="B9" s="15"/>
      <c r="E9" s="6"/>
      <c r="F9" s="135"/>
      <c r="G9" s="7"/>
      <c r="H9" s="7"/>
      <c r="I9" s="135"/>
      <c r="J9" s="135"/>
      <c r="K9" s="135"/>
      <c r="L9" s="135"/>
      <c r="M9" s="1835"/>
      <c r="N9" s="1836"/>
      <c r="O9" s="47"/>
      <c r="P9" s="47"/>
      <c r="Q9" s="47"/>
      <c r="R9" s="47"/>
      <c r="S9" s="47"/>
      <c r="T9" s="47"/>
      <c r="U9" s="47"/>
      <c r="V9" s="48"/>
      <c r="W9" s="48"/>
      <c r="X9" s="48"/>
    </row>
    <row r="11" spans="1:24" s="183" customFormat="1" ht="60" x14ac:dyDescent="0.2">
      <c r="A11" s="348" t="s">
        <v>129</v>
      </c>
      <c r="B11" s="348" t="s">
        <v>7</v>
      </c>
      <c r="C11" s="348" t="s">
        <v>130</v>
      </c>
      <c r="D11" s="348" t="s">
        <v>8</v>
      </c>
      <c r="E11" s="348" t="s">
        <v>9</v>
      </c>
      <c r="F11" s="348" t="s">
        <v>10</v>
      </c>
      <c r="G11" s="348" t="s">
        <v>11</v>
      </c>
      <c r="H11" s="460" t="s">
        <v>12</v>
      </c>
      <c r="I11" s="348" t="s">
        <v>13</v>
      </c>
      <c r="J11" s="348" t="s">
        <v>14</v>
      </c>
      <c r="K11" s="348" t="s">
        <v>15</v>
      </c>
      <c r="L11" s="348" t="s">
        <v>16</v>
      </c>
      <c r="M11" s="348" t="s">
        <v>17</v>
      </c>
      <c r="N11" s="348" t="s">
        <v>18</v>
      </c>
      <c r="O11" s="412" t="s">
        <v>469</v>
      </c>
      <c r="P11" s="412" t="s">
        <v>20</v>
      </c>
    </row>
    <row r="12" spans="1:24" s="183" customFormat="1" ht="144" x14ac:dyDescent="0.2">
      <c r="A12" s="1855">
        <v>6</v>
      </c>
      <c r="B12" s="1855">
        <v>1404004</v>
      </c>
      <c r="C12" s="1984" t="s">
        <v>93</v>
      </c>
      <c r="D12" s="1985" t="s">
        <v>92</v>
      </c>
      <c r="E12" s="1983" t="s">
        <v>94</v>
      </c>
      <c r="F12" s="1891" t="s">
        <v>401</v>
      </c>
      <c r="G12" s="1983" t="s">
        <v>402</v>
      </c>
      <c r="H12" s="1983" t="s">
        <v>606</v>
      </c>
      <c r="I12" s="25" t="s">
        <v>487</v>
      </c>
      <c r="J12" s="365" t="s">
        <v>404</v>
      </c>
      <c r="K12" s="102">
        <v>12</v>
      </c>
      <c r="L12" s="212">
        <v>41335</v>
      </c>
      <c r="M12" s="212" t="s">
        <v>405</v>
      </c>
      <c r="N12" s="437">
        <f t="shared" ref="N12:N28" si="0">+(M12-L12)/7</f>
        <v>51.857142857142854</v>
      </c>
      <c r="O12" s="216" t="s">
        <v>406</v>
      </c>
      <c r="P12" s="214">
        <v>1</v>
      </c>
    </row>
    <row r="13" spans="1:24" s="183" customFormat="1" ht="240" x14ac:dyDescent="0.2">
      <c r="A13" s="1855"/>
      <c r="B13" s="1855"/>
      <c r="C13" s="1984"/>
      <c r="D13" s="1985"/>
      <c r="E13" s="1983"/>
      <c r="F13" s="1891"/>
      <c r="G13" s="1983"/>
      <c r="H13" s="1983"/>
      <c r="I13" s="25" t="s">
        <v>488</v>
      </c>
      <c r="J13" s="367" t="s">
        <v>407</v>
      </c>
      <c r="K13" s="102">
        <v>12</v>
      </c>
      <c r="L13" s="212">
        <v>41334</v>
      </c>
      <c r="M13" s="212" t="s">
        <v>408</v>
      </c>
      <c r="N13" s="437">
        <f t="shared" si="0"/>
        <v>52</v>
      </c>
      <c r="O13" s="213" t="s">
        <v>409</v>
      </c>
      <c r="P13" s="214">
        <v>1</v>
      </c>
    </row>
    <row r="14" spans="1:24" s="183" customFormat="1" ht="312" x14ac:dyDescent="0.2">
      <c r="A14" s="1855"/>
      <c r="B14" s="1855"/>
      <c r="C14" s="1984"/>
      <c r="D14" s="1985"/>
      <c r="E14" s="1983"/>
      <c r="F14" s="1891"/>
      <c r="G14" s="1983"/>
      <c r="H14" s="1983"/>
      <c r="I14" s="25" t="s">
        <v>489</v>
      </c>
      <c r="J14" s="367" t="s">
        <v>410</v>
      </c>
      <c r="K14" s="102">
        <v>1</v>
      </c>
      <c r="L14" s="212">
        <v>41334</v>
      </c>
      <c r="M14" s="212">
        <v>41698</v>
      </c>
      <c r="N14" s="437">
        <f t="shared" si="0"/>
        <v>52</v>
      </c>
      <c r="O14" s="216" t="s">
        <v>411</v>
      </c>
      <c r="P14" s="214">
        <v>1</v>
      </c>
    </row>
    <row r="15" spans="1:24" s="183" customFormat="1" ht="72" x14ac:dyDescent="0.2">
      <c r="A15" s="1855">
        <v>7</v>
      </c>
      <c r="B15" s="1855">
        <v>1404004</v>
      </c>
      <c r="C15" s="1984" t="s">
        <v>136</v>
      </c>
      <c r="D15" s="1985" t="s">
        <v>92</v>
      </c>
      <c r="E15" s="1891" t="s">
        <v>95</v>
      </c>
      <c r="F15" s="1891" t="s">
        <v>412</v>
      </c>
      <c r="G15" s="1986" t="s">
        <v>413</v>
      </c>
      <c r="H15" s="1983" t="s">
        <v>414</v>
      </c>
      <c r="I15" s="315" t="s">
        <v>490</v>
      </c>
      <c r="J15" s="222" t="s">
        <v>415</v>
      </c>
      <c r="K15" s="102">
        <v>1</v>
      </c>
      <c r="L15" s="212">
        <v>41640</v>
      </c>
      <c r="M15" s="212">
        <v>41670</v>
      </c>
      <c r="N15" s="437">
        <f t="shared" si="0"/>
        <v>4.2857142857142856</v>
      </c>
      <c r="O15" s="217"/>
      <c r="P15" s="12"/>
    </row>
    <row r="16" spans="1:24" s="183" customFormat="1" ht="116.25" customHeight="1" x14ac:dyDescent="0.2">
      <c r="A16" s="1855"/>
      <c r="B16" s="1855"/>
      <c r="C16" s="1984"/>
      <c r="D16" s="1985"/>
      <c r="E16" s="1891"/>
      <c r="F16" s="1891"/>
      <c r="G16" s="1986"/>
      <c r="H16" s="1983"/>
      <c r="I16" s="25" t="s">
        <v>491</v>
      </c>
      <c r="J16" s="222" t="s">
        <v>415</v>
      </c>
      <c r="K16" s="102">
        <v>6</v>
      </c>
      <c r="L16" s="212">
        <v>41699</v>
      </c>
      <c r="M16" s="212">
        <v>42063</v>
      </c>
      <c r="N16" s="437">
        <f t="shared" si="0"/>
        <v>52</v>
      </c>
      <c r="O16" s="217"/>
      <c r="P16" s="12"/>
    </row>
    <row r="17" spans="1:16" s="183" customFormat="1" ht="240" x14ac:dyDescent="0.2">
      <c r="A17" s="274">
        <v>8</v>
      </c>
      <c r="B17" s="423">
        <v>1103002</v>
      </c>
      <c r="C17" s="426" t="s">
        <v>97</v>
      </c>
      <c r="D17" s="263" t="s">
        <v>96</v>
      </c>
      <c r="E17" s="263" t="s">
        <v>98</v>
      </c>
      <c r="F17" s="407" t="s">
        <v>416</v>
      </c>
      <c r="G17" s="263" t="s">
        <v>417</v>
      </c>
      <c r="H17" s="263" t="s">
        <v>418</v>
      </c>
      <c r="I17" s="425" t="s">
        <v>547</v>
      </c>
      <c r="J17" s="410" t="s">
        <v>420</v>
      </c>
      <c r="K17" s="407">
        <v>1</v>
      </c>
      <c r="L17" s="212">
        <v>41275</v>
      </c>
      <c r="M17" s="212">
        <v>41284</v>
      </c>
      <c r="N17" s="437">
        <f t="shared" si="0"/>
        <v>1.2857142857142858</v>
      </c>
      <c r="O17" s="173"/>
      <c r="P17" s="219">
        <v>1</v>
      </c>
    </row>
    <row r="18" spans="1:16" s="183" customFormat="1" ht="228" x14ac:dyDescent="0.2">
      <c r="A18" s="1855">
        <v>9</v>
      </c>
      <c r="B18" s="1855">
        <v>1701009</v>
      </c>
      <c r="C18" s="1990" t="s">
        <v>100</v>
      </c>
      <c r="D18" s="1991" t="s">
        <v>99</v>
      </c>
      <c r="E18" s="1991" t="s">
        <v>101</v>
      </c>
      <c r="F18" s="1891" t="s">
        <v>421</v>
      </c>
      <c r="G18" s="1895" t="s">
        <v>422</v>
      </c>
      <c r="H18" s="1895" t="s">
        <v>423</v>
      </c>
      <c r="I18" s="220" t="s">
        <v>592</v>
      </c>
      <c r="J18" s="106" t="s">
        <v>425</v>
      </c>
      <c r="K18" s="102">
        <v>5</v>
      </c>
      <c r="L18" s="212">
        <v>41281</v>
      </c>
      <c r="M18" s="212" t="s">
        <v>426</v>
      </c>
      <c r="N18" s="437">
        <f t="shared" si="0"/>
        <v>51.142857142857146</v>
      </c>
      <c r="O18" s="213" t="s">
        <v>427</v>
      </c>
      <c r="P18" s="214">
        <v>1</v>
      </c>
    </row>
    <row r="19" spans="1:16" s="183" customFormat="1" ht="180" x14ac:dyDescent="0.2">
      <c r="A19" s="1855"/>
      <c r="B19" s="1855"/>
      <c r="C19" s="1990"/>
      <c r="D19" s="1991"/>
      <c r="E19" s="1991"/>
      <c r="F19" s="1891"/>
      <c r="G19" s="1895"/>
      <c r="H19" s="1895"/>
      <c r="I19" s="220" t="s">
        <v>593</v>
      </c>
      <c r="J19" s="106" t="s">
        <v>429</v>
      </c>
      <c r="K19" s="102">
        <v>3</v>
      </c>
      <c r="L19" s="212">
        <v>41284</v>
      </c>
      <c r="M19" s="212" t="s">
        <v>426</v>
      </c>
      <c r="N19" s="437">
        <f t="shared" si="0"/>
        <v>50.714285714285715</v>
      </c>
      <c r="O19" s="220" t="s">
        <v>430</v>
      </c>
      <c r="P19" s="214">
        <v>1</v>
      </c>
    </row>
    <row r="20" spans="1:16" s="183" customFormat="1" ht="156" x14ac:dyDescent="0.2">
      <c r="A20" s="1855"/>
      <c r="B20" s="1855"/>
      <c r="C20" s="1990"/>
      <c r="D20" s="1991"/>
      <c r="E20" s="1991"/>
      <c r="F20" s="1891"/>
      <c r="G20" s="1895"/>
      <c r="H20" s="1895"/>
      <c r="I20" s="220" t="s">
        <v>431</v>
      </c>
      <c r="J20" s="106" t="s">
        <v>432</v>
      </c>
      <c r="K20" s="102">
        <v>1</v>
      </c>
      <c r="L20" s="212">
        <v>41284</v>
      </c>
      <c r="M20" s="212" t="s">
        <v>433</v>
      </c>
      <c r="N20" s="437">
        <f t="shared" si="0"/>
        <v>3</v>
      </c>
      <c r="O20" s="220" t="s">
        <v>434</v>
      </c>
      <c r="P20" s="214">
        <v>1</v>
      </c>
    </row>
    <row r="21" spans="1:16" s="183" customFormat="1" ht="300" x14ac:dyDescent="0.2">
      <c r="A21" s="389">
        <v>10</v>
      </c>
      <c r="B21" s="389">
        <v>1701009</v>
      </c>
      <c r="C21" s="24" t="s">
        <v>103</v>
      </c>
      <c r="D21" s="23" t="s">
        <v>102</v>
      </c>
      <c r="E21" s="23" t="s">
        <v>104</v>
      </c>
      <c r="F21" s="397" t="s">
        <v>435</v>
      </c>
      <c r="G21" s="216" t="s">
        <v>436</v>
      </c>
      <c r="H21" s="216" t="s">
        <v>437</v>
      </c>
      <c r="I21" s="216" t="s">
        <v>438</v>
      </c>
      <c r="J21" s="365" t="s">
        <v>439</v>
      </c>
      <c r="K21" s="102">
        <v>9</v>
      </c>
      <c r="L21" s="212">
        <v>41640</v>
      </c>
      <c r="M21" s="212" t="s">
        <v>440</v>
      </c>
      <c r="N21" s="437">
        <f t="shared" si="0"/>
        <v>43.142857142857146</v>
      </c>
      <c r="O21" s="213" t="s">
        <v>441</v>
      </c>
      <c r="P21" s="221">
        <v>0.1</v>
      </c>
    </row>
    <row r="22" spans="1:16" s="183" customFormat="1" ht="300" x14ac:dyDescent="0.2">
      <c r="A22" s="389">
        <v>11</v>
      </c>
      <c r="B22" s="389">
        <v>1801002</v>
      </c>
      <c r="C22" s="27" t="s">
        <v>106</v>
      </c>
      <c r="D22" s="23" t="s">
        <v>105</v>
      </c>
      <c r="E22" s="23" t="s">
        <v>139</v>
      </c>
      <c r="F22" s="397" t="s">
        <v>421</v>
      </c>
      <c r="G22" s="216" t="s">
        <v>442</v>
      </c>
      <c r="H22" s="216" t="s">
        <v>443</v>
      </c>
      <c r="I22" s="216" t="s">
        <v>444</v>
      </c>
      <c r="J22" s="222" t="s">
        <v>445</v>
      </c>
      <c r="K22" s="214">
        <v>1</v>
      </c>
      <c r="L22" s="212">
        <v>41404</v>
      </c>
      <c r="M22" s="212">
        <v>41639</v>
      </c>
      <c r="N22" s="437">
        <f t="shared" si="0"/>
        <v>33.571428571428569</v>
      </c>
      <c r="O22" s="216" t="s">
        <v>446</v>
      </c>
      <c r="P22" s="214">
        <v>1</v>
      </c>
    </row>
    <row r="23" spans="1:16" s="183" customFormat="1" ht="180" x14ac:dyDescent="0.2">
      <c r="A23" s="1855">
        <v>12</v>
      </c>
      <c r="B23" s="1855">
        <v>2302001</v>
      </c>
      <c r="C23" s="1987" t="s">
        <v>108</v>
      </c>
      <c r="D23" s="1988" t="s">
        <v>107</v>
      </c>
      <c r="E23" s="1988" t="s">
        <v>109</v>
      </c>
      <c r="F23" s="1891" t="s">
        <v>435</v>
      </c>
      <c r="G23" s="1989" t="s">
        <v>447</v>
      </c>
      <c r="H23" s="1989" t="s">
        <v>448</v>
      </c>
      <c r="I23" s="439" t="s">
        <v>449</v>
      </c>
      <c r="J23" s="222" t="s">
        <v>607</v>
      </c>
      <c r="K23" s="102">
        <v>1</v>
      </c>
      <c r="L23" s="212">
        <v>41395</v>
      </c>
      <c r="M23" s="212">
        <v>41613</v>
      </c>
      <c r="N23" s="437">
        <f t="shared" si="0"/>
        <v>31.142857142857142</v>
      </c>
      <c r="O23" s="173" t="s">
        <v>451</v>
      </c>
      <c r="P23" s="214">
        <v>1</v>
      </c>
    </row>
    <row r="24" spans="1:16" s="183" customFormat="1" ht="60" x14ac:dyDescent="0.2">
      <c r="A24" s="1855"/>
      <c r="B24" s="1855"/>
      <c r="C24" s="1987"/>
      <c r="D24" s="1988"/>
      <c r="E24" s="1988"/>
      <c r="F24" s="1891"/>
      <c r="G24" s="1989"/>
      <c r="H24" s="1989"/>
      <c r="I24" s="440" t="s">
        <v>452</v>
      </c>
      <c r="J24" s="222" t="s">
        <v>453</v>
      </c>
      <c r="K24" s="102">
        <v>1</v>
      </c>
      <c r="L24" s="212">
        <v>41613</v>
      </c>
      <c r="M24" s="212">
        <v>41909</v>
      </c>
      <c r="N24" s="437">
        <f t="shared" si="0"/>
        <v>42.285714285714285</v>
      </c>
      <c r="O24" s="224" t="s">
        <v>454</v>
      </c>
      <c r="P24" s="366"/>
    </row>
    <row r="25" spans="1:16" s="183" customFormat="1" ht="24" x14ac:dyDescent="0.2">
      <c r="A25" s="1855"/>
      <c r="B25" s="1855"/>
      <c r="C25" s="1987"/>
      <c r="D25" s="1988"/>
      <c r="E25" s="1988"/>
      <c r="F25" s="1891"/>
      <c r="G25" s="1989"/>
      <c r="H25" s="1989"/>
      <c r="I25" s="440" t="s">
        <v>455</v>
      </c>
      <c r="J25" s="225" t="s">
        <v>456</v>
      </c>
      <c r="K25" s="226">
        <v>1</v>
      </c>
      <c r="L25" s="212">
        <v>41909</v>
      </c>
      <c r="M25" s="212" t="s">
        <v>457</v>
      </c>
      <c r="N25" s="437">
        <f t="shared" si="0"/>
        <v>13.571428571428571</v>
      </c>
      <c r="O25" s="224" t="s">
        <v>454</v>
      </c>
      <c r="P25" s="366"/>
    </row>
    <row r="26" spans="1:16" s="183" customFormat="1" ht="156" x14ac:dyDescent="0.2">
      <c r="A26" s="1855">
        <v>13</v>
      </c>
      <c r="B26" s="1855">
        <v>1704002</v>
      </c>
      <c r="C26" s="1891" t="s">
        <v>458</v>
      </c>
      <c r="D26" s="1891" t="s">
        <v>112</v>
      </c>
      <c r="E26" s="1891" t="s">
        <v>113</v>
      </c>
      <c r="F26" s="1891" t="s">
        <v>459</v>
      </c>
      <c r="G26" s="1891" t="s">
        <v>460</v>
      </c>
      <c r="H26" s="1891" t="s">
        <v>461</v>
      </c>
      <c r="I26" s="25" t="s">
        <v>462</v>
      </c>
      <c r="J26" s="367" t="s">
        <v>463</v>
      </c>
      <c r="K26" s="102">
        <v>9</v>
      </c>
      <c r="L26" s="212">
        <v>41671</v>
      </c>
      <c r="M26" s="212">
        <v>41942</v>
      </c>
      <c r="N26" s="437">
        <f t="shared" si="0"/>
        <v>38.714285714285715</v>
      </c>
      <c r="O26" s="228" t="s">
        <v>464</v>
      </c>
      <c r="P26" s="214">
        <v>1</v>
      </c>
    </row>
    <row r="27" spans="1:16" s="183" customFormat="1" ht="144" customHeight="1" x14ac:dyDescent="0.2">
      <c r="A27" s="1855"/>
      <c r="B27" s="1855"/>
      <c r="C27" s="1891"/>
      <c r="D27" s="1891"/>
      <c r="E27" s="1891"/>
      <c r="F27" s="1891"/>
      <c r="G27" s="1891"/>
      <c r="H27" s="1891"/>
      <c r="I27" s="25" t="s">
        <v>465</v>
      </c>
      <c r="J27" s="367" t="s">
        <v>466</v>
      </c>
      <c r="K27" s="102">
        <v>9</v>
      </c>
      <c r="L27" s="212">
        <v>41671</v>
      </c>
      <c r="M27" s="212">
        <v>41942</v>
      </c>
      <c r="N27" s="437">
        <f t="shared" si="0"/>
        <v>38.714285714285715</v>
      </c>
      <c r="O27" s="216" t="s">
        <v>546</v>
      </c>
      <c r="P27" s="214">
        <v>1</v>
      </c>
    </row>
    <row r="28" spans="1:16" s="183" customFormat="1" ht="157.5" customHeight="1" x14ac:dyDescent="0.2">
      <c r="A28" s="1855"/>
      <c r="B28" s="1855"/>
      <c r="C28" s="1891"/>
      <c r="D28" s="1891"/>
      <c r="E28" s="1891"/>
      <c r="F28" s="1891"/>
      <c r="G28" s="1891"/>
      <c r="H28" s="1891"/>
      <c r="I28" s="25" t="s">
        <v>467</v>
      </c>
      <c r="J28" s="367" t="s">
        <v>466</v>
      </c>
      <c r="K28" s="102">
        <v>4</v>
      </c>
      <c r="L28" s="212">
        <v>41671</v>
      </c>
      <c r="M28" s="212">
        <v>41942</v>
      </c>
      <c r="N28" s="437">
        <f t="shared" si="0"/>
        <v>38.714285714285715</v>
      </c>
      <c r="O28" s="216" t="s">
        <v>468</v>
      </c>
      <c r="P28" s="214">
        <v>1</v>
      </c>
    </row>
    <row r="29" spans="1:16" x14ac:dyDescent="0.25">
      <c r="A29" s="18"/>
      <c r="B29" s="18"/>
      <c r="C29" s="9"/>
      <c r="D29" s="136"/>
      <c r="E29" s="136"/>
      <c r="F29" s="136"/>
      <c r="G29" s="138"/>
      <c r="H29" s="138"/>
      <c r="I29" s="136"/>
      <c r="J29" s="229"/>
      <c r="K29" s="138"/>
      <c r="L29" s="138"/>
      <c r="M29" s="138"/>
      <c r="N29" s="138"/>
      <c r="O29" s="56"/>
      <c r="P29" s="56"/>
    </row>
    <row r="30" spans="1:16" x14ac:dyDescent="0.25">
      <c r="A30" s="18"/>
      <c r="B30" s="182" t="s">
        <v>516</v>
      </c>
      <c r="C30" s="9"/>
      <c r="D30" s="182"/>
      <c r="E30" s="136"/>
      <c r="F30" s="136"/>
      <c r="G30" s="138"/>
      <c r="H30" s="138"/>
      <c r="I30" s="136"/>
      <c r="J30" s="229"/>
      <c r="K30" s="138"/>
      <c r="L30" s="138"/>
      <c r="M30" s="138"/>
      <c r="N30" s="138"/>
      <c r="O30" s="56"/>
      <c r="P30" s="56"/>
    </row>
    <row r="31" spans="1:16" ht="15.75" thickBot="1" x14ac:dyDescent="0.3">
      <c r="A31" s="18"/>
      <c r="B31" s="11"/>
      <c r="C31" s="9"/>
      <c r="D31" s="182"/>
      <c r="E31" s="136"/>
      <c r="F31" s="136"/>
      <c r="G31" s="138"/>
      <c r="H31" s="138"/>
      <c r="I31" s="136"/>
      <c r="J31" s="229"/>
      <c r="K31" s="138"/>
      <c r="L31" s="138"/>
      <c r="M31" s="138"/>
      <c r="N31" s="138"/>
      <c r="O31" s="56"/>
      <c r="P31" s="56"/>
    </row>
    <row r="32" spans="1:16" x14ac:dyDescent="0.25">
      <c r="A32" s="18"/>
      <c r="B32" s="325" t="s">
        <v>496</v>
      </c>
      <c r="C32" s="326"/>
      <c r="D32" s="327"/>
      <c r="E32" s="136"/>
      <c r="F32" s="136"/>
      <c r="G32" s="138"/>
      <c r="H32" s="138"/>
      <c r="I32" s="136"/>
      <c r="J32" s="229"/>
      <c r="K32" s="138"/>
      <c r="L32" s="138"/>
      <c r="M32" s="138"/>
      <c r="N32" s="138"/>
      <c r="O32" s="56"/>
      <c r="P32" s="56"/>
    </row>
    <row r="33" spans="1:16" x14ac:dyDescent="0.25">
      <c r="A33" s="18"/>
      <c r="B33" s="328"/>
      <c r="C33" s="329"/>
      <c r="D33" s="330"/>
      <c r="E33" s="136"/>
      <c r="F33" s="136"/>
      <c r="G33" s="138"/>
      <c r="H33" s="138"/>
      <c r="I33" s="136"/>
      <c r="J33" s="229"/>
      <c r="K33" s="138"/>
      <c r="L33" s="138"/>
      <c r="M33" s="138"/>
      <c r="N33" s="138"/>
      <c r="O33" s="56"/>
      <c r="P33" s="56"/>
    </row>
    <row r="34" spans="1:16" ht="15.75" thickBot="1" x14ac:dyDescent="0.3">
      <c r="A34" s="18"/>
      <c r="B34" s="328"/>
      <c r="C34" s="344" t="s">
        <v>590</v>
      </c>
      <c r="D34" s="330"/>
      <c r="E34" s="136"/>
      <c r="F34" s="136"/>
      <c r="G34" s="138"/>
      <c r="H34" s="138"/>
      <c r="I34" s="136"/>
      <c r="J34" s="229"/>
      <c r="K34" s="138"/>
      <c r="L34" s="138"/>
      <c r="M34" s="138"/>
      <c r="N34" s="138"/>
      <c r="O34" s="56"/>
      <c r="P34" s="56"/>
    </row>
    <row r="35" spans="1:16" ht="15.75" thickTop="1" x14ac:dyDescent="0.25">
      <c r="A35" s="18"/>
      <c r="B35" s="328"/>
      <c r="C35" s="334" t="s">
        <v>591</v>
      </c>
      <c r="D35" s="330"/>
      <c r="E35" s="136"/>
      <c r="F35" s="136"/>
      <c r="G35" s="138"/>
      <c r="H35" s="138"/>
      <c r="I35" s="136"/>
      <c r="J35" s="229"/>
      <c r="K35" s="138"/>
      <c r="L35" s="138"/>
      <c r="M35" s="138"/>
      <c r="N35" s="138"/>
      <c r="O35" s="56"/>
      <c r="P35" s="56"/>
    </row>
    <row r="36" spans="1:16" ht="15.75" thickBot="1" x14ac:dyDescent="0.3">
      <c r="A36" s="18"/>
      <c r="B36" s="331"/>
      <c r="C36" s="333" t="s">
        <v>497</v>
      </c>
      <c r="D36" s="332"/>
      <c r="E36" s="136"/>
      <c r="F36" s="136"/>
      <c r="G36" s="138"/>
      <c r="H36" s="138"/>
      <c r="I36" s="136"/>
      <c r="J36" s="229"/>
      <c r="K36" s="138"/>
      <c r="L36" s="138"/>
      <c r="M36" s="138"/>
      <c r="N36" s="138"/>
      <c r="O36" s="56"/>
      <c r="P36" s="56"/>
    </row>
    <row r="37" spans="1:16" x14ac:dyDescent="0.25">
      <c r="A37" s="18"/>
      <c r="B37" s="18"/>
      <c r="C37" s="9"/>
      <c r="D37" s="136"/>
      <c r="E37" s="136"/>
      <c r="F37" s="136"/>
      <c r="G37" s="138"/>
      <c r="H37" s="138"/>
      <c r="I37" s="136"/>
      <c r="J37" s="229"/>
      <c r="K37" s="138"/>
      <c r="L37" s="138"/>
      <c r="M37" s="138"/>
      <c r="N37" s="138"/>
      <c r="O37" s="56"/>
      <c r="P37" s="56"/>
    </row>
    <row r="38" spans="1:16" x14ac:dyDescent="0.25">
      <c r="A38" s="18"/>
      <c r="B38" s="18"/>
      <c r="C38" s="9"/>
      <c r="D38" s="136"/>
      <c r="E38" s="136"/>
      <c r="F38" s="136"/>
      <c r="G38" s="138"/>
      <c r="H38" s="138"/>
      <c r="I38" s="136"/>
      <c r="J38" s="229"/>
      <c r="K38" s="138"/>
      <c r="L38" s="138"/>
      <c r="M38" s="138"/>
      <c r="N38" s="138"/>
      <c r="O38" s="56"/>
      <c r="P38" s="56"/>
    </row>
    <row r="39" spans="1:16" x14ac:dyDescent="0.25">
      <c r="A39" s="18"/>
      <c r="B39" s="18"/>
      <c r="C39" s="9"/>
      <c r="D39" s="136"/>
      <c r="E39" s="136"/>
      <c r="F39" s="136"/>
      <c r="G39" s="138"/>
      <c r="H39" s="138"/>
      <c r="I39" s="136"/>
      <c r="J39" s="229"/>
      <c r="K39" s="138"/>
      <c r="L39" s="138"/>
      <c r="M39" s="138"/>
      <c r="N39" s="138"/>
      <c r="O39" s="56"/>
      <c r="P39" s="56"/>
    </row>
  </sheetData>
  <mergeCells count="45">
    <mergeCell ref="G26:G28"/>
    <mergeCell ref="H26:H28"/>
    <mergeCell ref="A26:A28"/>
    <mergeCell ref="B26:B28"/>
    <mergeCell ref="C26:C28"/>
    <mergeCell ref="D26:D28"/>
    <mergeCell ref="E26:E28"/>
    <mergeCell ref="F26:F28"/>
    <mergeCell ref="G18:G20"/>
    <mergeCell ref="H18:H20"/>
    <mergeCell ref="A23:A25"/>
    <mergeCell ref="B23:B25"/>
    <mergeCell ref="C23:C25"/>
    <mergeCell ref="D23:D25"/>
    <mergeCell ref="E23:E25"/>
    <mergeCell ref="F23:F25"/>
    <mergeCell ref="G23:G25"/>
    <mergeCell ref="H23:H25"/>
    <mergeCell ref="A18:A20"/>
    <mergeCell ref="B18:B20"/>
    <mergeCell ref="C18:C20"/>
    <mergeCell ref="D18:D20"/>
    <mergeCell ref="E18:E20"/>
    <mergeCell ref="F18:F20"/>
    <mergeCell ref="H12:H14"/>
    <mergeCell ref="A15:A16"/>
    <mergeCell ref="B15:B16"/>
    <mergeCell ref="C15:C16"/>
    <mergeCell ref="D15:D16"/>
    <mergeCell ref="E15:E16"/>
    <mergeCell ref="F15:F16"/>
    <mergeCell ref="G15:G16"/>
    <mergeCell ref="H15:H16"/>
    <mergeCell ref="B12:B14"/>
    <mergeCell ref="C12:C14"/>
    <mergeCell ref="D12:D14"/>
    <mergeCell ref="E12:E14"/>
    <mergeCell ref="F12:F14"/>
    <mergeCell ref="G12:G14"/>
    <mergeCell ref="A12:A14"/>
    <mergeCell ref="A1:F1"/>
    <mergeCell ref="A2:F2"/>
    <mergeCell ref="A3:F3"/>
    <mergeCell ref="T8:U8"/>
    <mergeCell ref="M9:N9"/>
  </mergeCells>
  <conditionalFormatting sqref="T8:U8">
    <cfRule type="cellIs" dxfId="0" priority="1" stopIfTrue="1" operator="between">
      <formula>38565</formula>
      <formula>38595</formula>
    </cfRule>
  </conditionalFormatting>
  <pageMargins left="0.31" right="0.31" top="0.36" bottom="0.42" header="0.31496062992125984" footer="0.31496062992125984"/>
  <pageSetup scale="55" orientation="landscape" r:id="rId1"/>
  <drawing r:id="rId2"/>
  <legacy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AK241"/>
  <sheetViews>
    <sheetView topLeftCell="A11" zoomScale="90" zoomScaleNormal="90" workbookViewId="0">
      <pane ySplit="1" topLeftCell="A78" activePane="bottomLeft" state="frozen"/>
      <selection activeCell="K11" sqref="K11"/>
      <selection pane="bottomLeft" activeCell="A78" sqref="A78"/>
    </sheetView>
  </sheetViews>
  <sheetFormatPr baseColWidth="10" defaultColWidth="11.42578125" defaultRowHeight="15" x14ac:dyDescent="0.25"/>
  <cols>
    <col min="1" max="1" width="19.28515625" style="300" customWidth="1"/>
    <col min="2" max="2" width="14.42578125" style="300" hidden="1" customWidth="1"/>
    <col min="3" max="3" width="31" style="300" customWidth="1"/>
    <col min="4" max="4" width="20.85546875" style="300" customWidth="1"/>
    <col min="5" max="5" width="26.5703125" style="300" customWidth="1"/>
    <col min="6" max="6" width="11.85546875" style="300" customWidth="1"/>
    <col min="7" max="7" width="22.42578125" style="294" customWidth="1"/>
    <col min="8" max="8" width="22.28515625" style="294" customWidth="1"/>
    <col min="9" max="9" width="22.85546875" style="522" customWidth="1"/>
    <col min="10" max="10" width="20.7109375" style="522" customWidth="1"/>
    <col min="11" max="11" width="11.28515625" style="294" customWidth="1"/>
    <col min="12" max="12" width="13.28515625" style="525" bestFit="1" customWidth="1"/>
    <col min="13" max="13" width="11.85546875" style="525" customWidth="1"/>
    <col min="14" max="14" width="9.85546875" style="294" customWidth="1"/>
    <col min="15" max="15" width="9.42578125" style="300" customWidth="1"/>
    <col min="16" max="16" width="9.5703125" style="609" customWidth="1"/>
    <col min="17" max="17" width="14.28515625" style="300" bestFit="1" customWidth="1"/>
    <col min="18" max="18" width="14.28515625" style="1050" customWidth="1"/>
    <col min="19" max="21" width="11.42578125" style="300" customWidth="1"/>
    <col min="22" max="22" width="22.85546875" style="300" customWidth="1"/>
    <col min="23" max="23" width="23.7109375" style="300" customWidth="1"/>
    <col min="24" max="24" width="55.28515625" style="300" customWidth="1"/>
    <col min="25" max="25" width="57.7109375" style="300" customWidth="1"/>
    <col min="26" max="26" width="54" style="300" customWidth="1"/>
    <col min="27" max="27" width="66.28515625" style="300" customWidth="1"/>
    <col min="28" max="16384" width="11.42578125" style="300"/>
  </cols>
  <sheetData>
    <row r="1" spans="1:27" s="247" customFormat="1" ht="23.25" customHeight="1" x14ac:dyDescent="0.25">
      <c r="A1" s="2057" t="s">
        <v>0</v>
      </c>
      <c r="B1" s="2058"/>
      <c r="C1" s="2058"/>
      <c r="D1" s="2058"/>
      <c r="E1" s="2058"/>
      <c r="F1" s="2058"/>
      <c r="G1" s="245"/>
      <c r="H1" s="245"/>
      <c r="I1" s="245"/>
      <c r="J1" s="245"/>
      <c r="K1" s="245"/>
      <c r="L1" s="523"/>
      <c r="M1" s="861"/>
      <c r="N1" s="246"/>
      <c r="O1" s="44"/>
      <c r="P1" s="606"/>
      <c r="R1" s="1040"/>
    </row>
    <row r="2" spans="1:27" s="247" customFormat="1" ht="23.25" customHeight="1" x14ac:dyDescent="0.25">
      <c r="A2" s="2057" t="s">
        <v>1</v>
      </c>
      <c r="B2" s="2058"/>
      <c r="C2" s="2058"/>
      <c r="D2" s="2058"/>
      <c r="E2" s="2058"/>
      <c r="F2" s="2058"/>
      <c r="G2" s="245"/>
      <c r="H2" s="245"/>
      <c r="I2" s="245"/>
      <c r="J2" s="245"/>
      <c r="K2" s="245"/>
      <c r="L2" s="523"/>
      <c r="M2" s="861"/>
      <c r="N2" s="246"/>
      <c r="O2" s="44"/>
      <c r="P2" s="606"/>
      <c r="R2" s="1040"/>
    </row>
    <row r="3" spans="1:27" s="247" customFormat="1" ht="23.25" customHeight="1" x14ac:dyDescent="0.25">
      <c r="A3" s="2057" t="s">
        <v>2</v>
      </c>
      <c r="B3" s="2058"/>
      <c r="C3" s="2058"/>
      <c r="D3" s="2058"/>
      <c r="E3" s="2058"/>
      <c r="F3" s="2058"/>
      <c r="G3" s="248"/>
      <c r="H3" s="248"/>
      <c r="I3" s="248"/>
      <c r="J3" s="248"/>
      <c r="K3" s="248"/>
      <c r="L3" s="524"/>
      <c r="M3" s="862"/>
      <c r="N3" s="249"/>
      <c r="O3" s="44"/>
      <c r="P3" s="606"/>
      <c r="R3" s="1040"/>
    </row>
    <row r="4" spans="1:27" s="250" customFormat="1" ht="23.25" customHeight="1" x14ac:dyDescent="0.25">
      <c r="A4" s="2" t="s">
        <v>3</v>
      </c>
      <c r="B4" s="2"/>
      <c r="E4" s="2"/>
      <c r="F4" s="2"/>
      <c r="G4" s="74"/>
      <c r="H4" s="74"/>
      <c r="I4" s="74"/>
      <c r="J4" s="74"/>
      <c r="K4" s="139"/>
      <c r="L4" s="527"/>
      <c r="M4" s="863"/>
      <c r="N4" s="74"/>
      <c r="O4" s="48"/>
      <c r="P4" s="607"/>
      <c r="R4" s="1041"/>
    </row>
    <row r="5" spans="1:27" s="250" customFormat="1" ht="23.25" customHeight="1" x14ac:dyDescent="0.25">
      <c r="A5" s="2" t="s">
        <v>4</v>
      </c>
      <c r="B5" s="2" t="s">
        <v>5</v>
      </c>
      <c r="E5" s="2"/>
      <c r="F5" s="3"/>
      <c r="G5" s="74"/>
      <c r="H5" s="74"/>
      <c r="I5" s="75"/>
      <c r="J5" s="75"/>
      <c r="K5" s="139"/>
      <c r="L5" s="528"/>
      <c r="M5" s="864"/>
      <c r="N5" s="75"/>
      <c r="O5" s="48"/>
      <c r="P5" s="607"/>
      <c r="R5" s="1041"/>
    </row>
    <row r="6" spans="1:27" s="250" customFormat="1" ht="23.25" customHeight="1" x14ac:dyDescent="0.25">
      <c r="A6" s="2" t="s">
        <v>6</v>
      </c>
      <c r="B6" s="4" t="s">
        <v>134</v>
      </c>
      <c r="E6" s="4"/>
      <c r="F6" s="2"/>
      <c r="G6" s="75"/>
      <c r="H6" s="75"/>
      <c r="I6" s="74"/>
      <c r="J6" s="74"/>
      <c r="K6" s="139"/>
      <c r="L6" s="527"/>
      <c r="M6" s="863"/>
      <c r="N6" s="74"/>
      <c r="O6" s="48"/>
      <c r="P6" s="607"/>
      <c r="R6" s="1041"/>
    </row>
    <row r="7" spans="1:27" s="250" customFormat="1" ht="22.5" customHeight="1" x14ac:dyDescent="0.25">
      <c r="A7" s="2" t="s">
        <v>131</v>
      </c>
      <c r="B7" s="5"/>
      <c r="E7" s="5"/>
      <c r="F7" s="2"/>
      <c r="G7" s="75"/>
      <c r="H7" s="75"/>
      <c r="I7" s="74"/>
      <c r="J7" s="74"/>
      <c r="K7" s="139"/>
      <c r="L7" s="527"/>
      <c r="M7" s="863"/>
      <c r="N7" s="74"/>
      <c r="O7" s="48"/>
      <c r="P7" s="607"/>
      <c r="R7" s="1041"/>
    </row>
    <row r="8" spans="1:27" s="250" customFormat="1" ht="22.5" customHeight="1" x14ac:dyDescent="0.25">
      <c r="A8" s="2" t="s">
        <v>133</v>
      </c>
      <c r="B8" s="5"/>
      <c r="E8" s="5"/>
      <c r="F8" s="2"/>
      <c r="G8" s="75"/>
      <c r="H8" s="75"/>
      <c r="I8" s="74"/>
      <c r="J8" s="74"/>
      <c r="K8" s="139"/>
      <c r="L8" s="527"/>
      <c r="M8" s="863"/>
      <c r="N8" s="74"/>
      <c r="O8" s="48"/>
      <c r="P8" s="607"/>
      <c r="R8" s="1041"/>
    </row>
    <row r="9" spans="1:27" s="250" customFormat="1" ht="22.5" customHeight="1" x14ac:dyDescent="0.25">
      <c r="A9" s="3" t="s">
        <v>132</v>
      </c>
      <c r="B9" s="15"/>
      <c r="D9" s="526">
        <v>41661</v>
      </c>
      <c r="E9" s="2007"/>
      <c r="F9" s="2007"/>
      <c r="G9" s="76"/>
      <c r="H9" s="76"/>
      <c r="I9" s="521"/>
      <c r="J9" s="521"/>
      <c r="K9" s="139"/>
      <c r="L9" s="529"/>
      <c r="M9" s="2152"/>
      <c r="N9" s="2153"/>
      <c r="O9" s="48"/>
      <c r="P9" s="607"/>
      <c r="R9" s="1041"/>
    </row>
    <row r="10" spans="1:27" s="250" customFormat="1" ht="22.5" customHeight="1" thickBot="1" x14ac:dyDescent="0.3">
      <c r="A10" s="3" t="s">
        <v>1081</v>
      </c>
      <c r="B10" s="15"/>
      <c r="C10" s="857">
        <v>41820</v>
      </c>
      <c r="D10" s="526"/>
      <c r="E10" s="856"/>
      <c r="F10" s="856"/>
      <c r="G10" s="76"/>
      <c r="H10" s="76"/>
      <c r="I10" s="852"/>
      <c r="J10" s="852"/>
      <c r="K10" s="852"/>
      <c r="L10" s="529"/>
      <c r="M10" s="865"/>
      <c r="N10" s="853"/>
      <c r="O10" s="48"/>
      <c r="P10" s="607"/>
      <c r="R10" s="1041"/>
    </row>
    <row r="11" spans="1:27" s="252" customFormat="1" ht="66" customHeight="1" thickBot="1" x14ac:dyDescent="0.3">
      <c r="A11" s="911" t="s">
        <v>129</v>
      </c>
      <c r="B11" s="885" t="s">
        <v>7</v>
      </c>
      <c r="C11" s="912" t="s">
        <v>130</v>
      </c>
      <c r="D11" s="913" t="s">
        <v>8</v>
      </c>
      <c r="E11" s="913" t="s">
        <v>9</v>
      </c>
      <c r="F11" s="914" t="s">
        <v>10</v>
      </c>
      <c r="G11" s="915" t="s">
        <v>11</v>
      </c>
      <c r="H11" s="916" t="s">
        <v>12</v>
      </c>
      <c r="I11" s="917" t="s">
        <v>13</v>
      </c>
      <c r="J11" s="918" t="s">
        <v>14</v>
      </c>
      <c r="K11" s="919" t="s">
        <v>15</v>
      </c>
      <c r="L11" s="920" t="s">
        <v>16</v>
      </c>
      <c r="M11" s="921" t="s">
        <v>17</v>
      </c>
      <c r="N11" s="922" t="s">
        <v>18</v>
      </c>
      <c r="O11" s="913" t="s">
        <v>19</v>
      </c>
      <c r="P11" s="923" t="s">
        <v>20</v>
      </c>
      <c r="Q11" s="924" t="s">
        <v>21</v>
      </c>
      <c r="R11" s="1042" t="s">
        <v>22</v>
      </c>
      <c r="S11" s="914" t="s">
        <v>23</v>
      </c>
      <c r="T11" s="2098" t="s">
        <v>24</v>
      </c>
      <c r="U11" s="2098"/>
      <c r="V11" s="914" t="s">
        <v>1068</v>
      </c>
      <c r="W11" s="913" t="s">
        <v>668</v>
      </c>
      <c r="X11" s="913" t="s">
        <v>1005</v>
      </c>
      <c r="Y11" s="913" t="s">
        <v>1042</v>
      </c>
      <c r="Z11" s="925" t="s">
        <v>1088</v>
      </c>
      <c r="AA11" s="925" t="s">
        <v>1179</v>
      </c>
    </row>
    <row r="12" spans="1:27" s="625" customFormat="1" ht="66" customHeight="1" x14ac:dyDescent="0.25">
      <c r="A12" s="2002" t="s">
        <v>698</v>
      </c>
      <c r="B12" s="1998" t="s">
        <v>699</v>
      </c>
      <c r="C12" s="2002" t="s">
        <v>700</v>
      </c>
      <c r="D12" s="2002" t="s">
        <v>701</v>
      </c>
      <c r="E12" s="2002" t="s">
        <v>702</v>
      </c>
      <c r="F12" s="2002" t="s">
        <v>703</v>
      </c>
      <c r="G12" s="2003" t="s">
        <v>704</v>
      </c>
      <c r="H12" s="2004" t="s">
        <v>705</v>
      </c>
      <c r="I12" s="886" t="s">
        <v>706</v>
      </c>
      <c r="J12" s="886" t="s">
        <v>707</v>
      </c>
      <c r="K12" s="886">
        <v>12</v>
      </c>
      <c r="L12" s="887">
        <v>40542</v>
      </c>
      <c r="M12" s="888">
        <v>40908</v>
      </c>
      <c r="N12" s="889">
        <f t="shared" ref="N12" si="0">+(M12-L12)/7</f>
        <v>52.285714285714285</v>
      </c>
      <c r="O12" s="886">
        <v>12</v>
      </c>
      <c r="P12" s="890">
        <f>IF(O12/K12&gt;1,1,+O12/K12)</f>
        <v>1</v>
      </c>
      <c r="Q12" s="889">
        <f t="shared" ref="Q12:Q18" si="1">+N12*P12</f>
        <v>52.285714285714285</v>
      </c>
      <c r="R12" s="1043">
        <f>IF(M12&lt;=$C$10,Q12,0)</f>
        <v>52.285714285714285</v>
      </c>
      <c r="S12" s="955">
        <f>IF($C$10&gt;=L12,N12,0)</f>
        <v>52.285714285714285</v>
      </c>
      <c r="T12" s="622"/>
      <c r="U12" s="623"/>
      <c r="V12" s="622"/>
      <c r="W12" s="624"/>
    </row>
    <row r="13" spans="1:27" s="625" customFormat="1" ht="66" customHeight="1" x14ac:dyDescent="0.25">
      <c r="A13" s="1998"/>
      <c r="B13" s="1998"/>
      <c r="C13" s="1998"/>
      <c r="D13" s="1998"/>
      <c r="E13" s="1998"/>
      <c r="F13" s="1998"/>
      <c r="G13" s="2001"/>
      <c r="H13" s="2005"/>
      <c r="I13" s="618" t="s">
        <v>708</v>
      </c>
      <c r="J13" s="618" t="s">
        <v>709</v>
      </c>
      <c r="K13" s="626">
        <v>1</v>
      </c>
      <c r="L13" s="619">
        <v>40909</v>
      </c>
      <c r="M13" s="866">
        <v>41639</v>
      </c>
      <c r="N13" s="620">
        <f>+(M13-L13)/7</f>
        <v>104.28571428571429</v>
      </c>
      <c r="O13" s="627">
        <v>1</v>
      </c>
      <c r="P13" s="628">
        <f t="shared" ref="P13:P38" si="2">IF(O13/K13&gt;1,1,+O13/K13)</f>
        <v>1</v>
      </c>
      <c r="Q13" s="889">
        <f t="shared" ref="Q13:Q16" si="3">+N13*P13</f>
        <v>104.28571428571429</v>
      </c>
      <c r="R13" s="1043">
        <f t="shared" ref="R13:R16" si="4">IF(M13&lt;=$C$10,Q13,0)</f>
        <v>104.28571428571429</v>
      </c>
      <c r="S13" s="622"/>
      <c r="T13" s="622"/>
      <c r="U13" s="623"/>
      <c r="V13" s="622"/>
      <c r="W13" s="624"/>
    </row>
    <row r="14" spans="1:27" s="625" customFormat="1" ht="66" customHeight="1" x14ac:dyDescent="0.25">
      <c r="A14" s="1998"/>
      <c r="B14" s="1998"/>
      <c r="C14" s="1998"/>
      <c r="D14" s="1998"/>
      <c r="E14" s="1998"/>
      <c r="F14" s="1998"/>
      <c r="G14" s="2001"/>
      <c r="H14" s="2005"/>
      <c r="I14" s="618" t="s">
        <v>710</v>
      </c>
      <c r="J14" s="618" t="s">
        <v>711</v>
      </c>
      <c r="K14" s="626">
        <v>1</v>
      </c>
      <c r="L14" s="629">
        <v>40909</v>
      </c>
      <c r="M14" s="866">
        <v>41639</v>
      </c>
      <c r="N14" s="620">
        <f>+(M14-L14)/7</f>
        <v>104.28571428571429</v>
      </c>
      <c r="O14" s="618">
        <v>100</v>
      </c>
      <c r="P14" s="628">
        <f t="shared" si="2"/>
        <v>1</v>
      </c>
      <c r="Q14" s="889">
        <f t="shared" si="3"/>
        <v>104.28571428571429</v>
      </c>
      <c r="R14" s="1043">
        <f t="shared" si="4"/>
        <v>104.28571428571429</v>
      </c>
      <c r="S14" s="622"/>
      <c r="T14" s="622"/>
      <c r="U14" s="623"/>
      <c r="V14" s="622"/>
      <c r="W14" s="624"/>
    </row>
    <row r="15" spans="1:27" s="625" customFormat="1" ht="66" customHeight="1" x14ac:dyDescent="0.25">
      <c r="A15" s="1998"/>
      <c r="B15" s="1998"/>
      <c r="C15" s="1998"/>
      <c r="D15" s="1998"/>
      <c r="E15" s="1998"/>
      <c r="F15" s="1998"/>
      <c r="G15" s="2001"/>
      <c r="H15" s="2005"/>
      <c r="I15" s="618" t="s">
        <v>712</v>
      </c>
      <c r="J15" s="618" t="s">
        <v>713</v>
      </c>
      <c r="K15" s="618">
        <v>12</v>
      </c>
      <c r="L15" s="629">
        <v>40546</v>
      </c>
      <c r="M15" s="867">
        <v>40908</v>
      </c>
      <c r="N15" s="620">
        <f t="shared" ref="N15:N16" si="5">+(M15-L15)/7</f>
        <v>51.714285714285715</v>
      </c>
      <c r="O15" s="630">
        <v>12</v>
      </c>
      <c r="P15" s="628">
        <f t="shared" si="2"/>
        <v>1</v>
      </c>
      <c r="Q15" s="889">
        <f t="shared" si="3"/>
        <v>51.714285714285715</v>
      </c>
      <c r="R15" s="1043">
        <f t="shared" si="4"/>
        <v>51.714285714285715</v>
      </c>
      <c r="S15" s="622"/>
      <c r="T15" s="622"/>
      <c r="U15" s="623"/>
      <c r="V15" s="622"/>
      <c r="W15" s="624"/>
    </row>
    <row r="16" spans="1:27" s="625" customFormat="1" ht="66" customHeight="1" x14ac:dyDescent="0.25">
      <c r="A16" s="1998"/>
      <c r="B16" s="1998"/>
      <c r="C16" s="1998"/>
      <c r="D16" s="1998"/>
      <c r="E16" s="1998"/>
      <c r="F16" s="1998"/>
      <c r="G16" s="2001"/>
      <c r="H16" s="2005"/>
      <c r="I16" s="618" t="s">
        <v>714</v>
      </c>
      <c r="J16" s="618" t="s">
        <v>715</v>
      </c>
      <c r="K16" s="618">
        <v>12</v>
      </c>
      <c r="L16" s="629">
        <v>40546</v>
      </c>
      <c r="M16" s="867">
        <v>40908</v>
      </c>
      <c r="N16" s="620">
        <f t="shared" si="5"/>
        <v>51.714285714285715</v>
      </c>
      <c r="O16" s="630">
        <v>12</v>
      </c>
      <c r="P16" s="628">
        <f t="shared" si="2"/>
        <v>1</v>
      </c>
      <c r="Q16" s="889">
        <f t="shared" si="3"/>
        <v>51.714285714285715</v>
      </c>
      <c r="R16" s="1043">
        <f t="shared" si="4"/>
        <v>51.714285714285715</v>
      </c>
      <c r="S16" s="622"/>
      <c r="T16" s="622"/>
      <c r="U16" s="623"/>
      <c r="V16" s="622"/>
      <c r="W16" s="624"/>
    </row>
    <row r="17" spans="1:23" s="625" customFormat="1" ht="66" customHeight="1" x14ac:dyDescent="0.25">
      <c r="A17" s="618" t="s">
        <v>716</v>
      </c>
      <c r="B17" s="618" t="s">
        <v>699</v>
      </c>
      <c r="C17" s="631" t="s">
        <v>717</v>
      </c>
      <c r="D17" s="618" t="s">
        <v>718</v>
      </c>
      <c r="E17" s="618" t="s">
        <v>719</v>
      </c>
      <c r="F17" s="618" t="s">
        <v>720</v>
      </c>
      <c r="G17" s="618" t="s">
        <v>721</v>
      </c>
      <c r="H17" s="618" t="s">
        <v>722</v>
      </c>
      <c r="I17" s="632" t="s">
        <v>723</v>
      </c>
      <c r="J17" s="618" t="s">
        <v>724</v>
      </c>
      <c r="K17" s="626">
        <v>1</v>
      </c>
      <c r="L17" s="633">
        <v>40575</v>
      </c>
      <c r="M17" s="866">
        <v>41639</v>
      </c>
      <c r="N17" s="620">
        <f>+(M17-L17)/7</f>
        <v>152</v>
      </c>
      <c r="O17" s="618">
        <v>100</v>
      </c>
      <c r="P17" s="628">
        <f t="shared" si="2"/>
        <v>1</v>
      </c>
      <c r="Q17" s="620">
        <f t="shared" si="1"/>
        <v>152</v>
      </c>
      <c r="R17" s="1044">
        <f t="shared" ref="R17:R18" si="6">IF(M17&lt;=$D$11,Q17,0)</f>
        <v>152</v>
      </c>
      <c r="S17" s="622"/>
      <c r="T17" s="622"/>
      <c r="U17" s="623"/>
      <c r="V17" s="622"/>
      <c r="W17" s="624"/>
    </row>
    <row r="18" spans="1:23" s="625" customFormat="1" ht="66" customHeight="1" x14ac:dyDescent="0.25">
      <c r="A18" s="634" t="s">
        <v>725</v>
      </c>
      <c r="B18" s="618" t="s">
        <v>726</v>
      </c>
      <c r="C18" s="634" t="s">
        <v>727</v>
      </c>
      <c r="D18" s="634" t="s">
        <v>728</v>
      </c>
      <c r="E18" s="634" t="s">
        <v>729</v>
      </c>
      <c r="F18" s="618" t="s">
        <v>720</v>
      </c>
      <c r="G18" s="618" t="s">
        <v>730</v>
      </c>
      <c r="H18" s="618" t="s">
        <v>731</v>
      </c>
      <c r="I18" s="618" t="s">
        <v>732</v>
      </c>
      <c r="J18" s="618" t="s">
        <v>733</v>
      </c>
      <c r="K18" s="618">
        <v>1</v>
      </c>
      <c r="L18" s="633">
        <v>40575</v>
      </c>
      <c r="M18" s="866">
        <v>41639</v>
      </c>
      <c r="N18" s="620">
        <f>+(M18-L18)/7</f>
        <v>152</v>
      </c>
      <c r="O18" s="618">
        <v>100</v>
      </c>
      <c r="P18" s="628">
        <f t="shared" si="2"/>
        <v>1</v>
      </c>
      <c r="Q18" s="620">
        <f t="shared" si="1"/>
        <v>152</v>
      </c>
      <c r="R18" s="1044">
        <f t="shared" si="6"/>
        <v>152</v>
      </c>
      <c r="S18" s="622"/>
      <c r="T18" s="622"/>
      <c r="U18" s="623"/>
      <c r="V18" s="622"/>
      <c r="W18" s="624"/>
    </row>
    <row r="19" spans="1:23" s="625" customFormat="1" ht="66" customHeight="1" x14ac:dyDescent="0.25">
      <c r="A19" s="635">
        <v>1</v>
      </c>
      <c r="B19" s="618" t="s">
        <v>734</v>
      </c>
      <c r="C19" s="631" t="s">
        <v>978</v>
      </c>
      <c r="D19" s="618" t="s">
        <v>735</v>
      </c>
      <c r="E19" s="636" t="s">
        <v>736</v>
      </c>
      <c r="F19" s="618" t="s">
        <v>737</v>
      </c>
      <c r="G19" s="618" t="s">
        <v>738</v>
      </c>
      <c r="H19" s="618" t="s">
        <v>739</v>
      </c>
      <c r="I19" s="618" t="s">
        <v>740</v>
      </c>
      <c r="J19" s="618" t="s">
        <v>741</v>
      </c>
      <c r="K19" s="618">
        <v>6</v>
      </c>
      <c r="L19" s="633">
        <v>40817</v>
      </c>
      <c r="M19" s="868">
        <v>41182</v>
      </c>
      <c r="N19" s="620">
        <f>(+M19-L19)/7</f>
        <v>52.142857142857146</v>
      </c>
      <c r="O19" s="618">
        <v>7</v>
      </c>
      <c r="P19" s="628">
        <f t="shared" si="2"/>
        <v>1</v>
      </c>
      <c r="Q19" s="620">
        <f>+N19*P19</f>
        <v>52.142857142857146</v>
      </c>
      <c r="R19" s="1044">
        <f>IF(M19&lt;=$D$11,Q19,0)</f>
        <v>52.142857142857146</v>
      </c>
      <c r="S19" s="622"/>
      <c r="T19" s="622"/>
      <c r="U19" s="623"/>
      <c r="V19" s="622"/>
      <c r="W19" s="624"/>
    </row>
    <row r="20" spans="1:23" s="625" customFormat="1" ht="66" customHeight="1" x14ac:dyDescent="0.25">
      <c r="A20" s="2000">
        <v>2</v>
      </c>
      <c r="B20" s="1998" t="s">
        <v>734</v>
      </c>
      <c r="C20" s="2006" t="s">
        <v>979</v>
      </c>
      <c r="D20" s="1998" t="s">
        <v>742</v>
      </c>
      <c r="E20" s="2001" t="s">
        <v>743</v>
      </c>
      <c r="F20" s="618" t="s">
        <v>744</v>
      </c>
      <c r="G20" s="618" t="s">
        <v>745</v>
      </c>
      <c r="H20" s="618" t="s">
        <v>746</v>
      </c>
      <c r="I20" s="618" t="s">
        <v>747</v>
      </c>
      <c r="J20" s="618" t="s">
        <v>748</v>
      </c>
      <c r="K20" s="618">
        <v>1</v>
      </c>
      <c r="L20" s="633">
        <v>40817</v>
      </c>
      <c r="M20" s="868">
        <v>40908</v>
      </c>
      <c r="N20" s="620">
        <f t="shared" ref="N20:N40" si="7">(+M20-L20)/7</f>
        <v>13</v>
      </c>
      <c r="O20" s="630">
        <v>1</v>
      </c>
      <c r="P20" s="628">
        <f t="shared" si="2"/>
        <v>1</v>
      </c>
      <c r="Q20" s="620">
        <f t="shared" ref="Q20:Q40" si="8">+N20*P20</f>
        <v>13</v>
      </c>
      <c r="R20" s="1044">
        <f t="shared" ref="R20:R40" si="9">IF(M20&lt;=$D$11,Q20,0)</f>
        <v>13</v>
      </c>
      <c r="S20" s="622"/>
      <c r="T20" s="622"/>
      <c r="U20" s="623"/>
      <c r="V20" s="622"/>
      <c r="W20" s="624"/>
    </row>
    <row r="21" spans="1:23" s="625" customFormat="1" ht="66" customHeight="1" x14ac:dyDescent="0.25">
      <c r="A21" s="2000"/>
      <c r="B21" s="1998"/>
      <c r="C21" s="1998"/>
      <c r="D21" s="1998"/>
      <c r="E21" s="2001"/>
      <c r="F21" s="618" t="s">
        <v>749</v>
      </c>
      <c r="G21" s="634" t="s">
        <v>750</v>
      </c>
      <c r="H21" s="618" t="s">
        <v>751</v>
      </c>
      <c r="I21" s="618" t="s">
        <v>752</v>
      </c>
      <c r="J21" s="618" t="s">
        <v>753</v>
      </c>
      <c r="K21" s="618">
        <v>1</v>
      </c>
      <c r="L21" s="633">
        <v>40969</v>
      </c>
      <c r="M21" s="868">
        <v>41060</v>
      </c>
      <c r="N21" s="620">
        <f t="shared" si="7"/>
        <v>13</v>
      </c>
      <c r="O21" s="618">
        <v>1</v>
      </c>
      <c r="P21" s="628">
        <f t="shared" si="2"/>
        <v>1</v>
      </c>
      <c r="Q21" s="620">
        <f t="shared" si="8"/>
        <v>13</v>
      </c>
      <c r="R21" s="1044">
        <f t="shared" si="9"/>
        <v>13</v>
      </c>
      <c r="S21" s="622"/>
      <c r="T21" s="622"/>
      <c r="U21" s="623"/>
      <c r="V21" s="622"/>
      <c r="W21" s="624"/>
    </row>
    <row r="22" spans="1:23" s="625" customFormat="1" ht="66" customHeight="1" x14ac:dyDescent="0.25">
      <c r="A22" s="2000"/>
      <c r="B22" s="1998"/>
      <c r="C22" s="1998"/>
      <c r="D22" s="1998"/>
      <c r="E22" s="2001"/>
      <c r="F22" s="618" t="s">
        <v>754</v>
      </c>
      <c r="G22" s="634" t="s">
        <v>755</v>
      </c>
      <c r="H22" s="618" t="s">
        <v>751</v>
      </c>
      <c r="I22" s="618" t="s">
        <v>756</v>
      </c>
      <c r="J22" s="618" t="s">
        <v>757</v>
      </c>
      <c r="K22" s="618">
        <v>1</v>
      </c>
      <c r="L22" s="633">
        <v>40969</v>
      </c>
      <c r="M22" s="866">
        <v>41639</v>
      </c>
      <c r="N22" s="620">
        <f t="shared" si="7"/>
        <v>95.714285714285708</v>
      </c>
      <c r="O22" s="618">
        <v>1</v>
      </c>
      <c r="P22" s="628">
        <f t="shared" si="2"/>
        <v>1</v>
      </c>
      <c r="Q22" s="620">
        <f t="shared" si="8"/>
        <v>95.714285714285708</v>
      </c>
      <c r="R22" s="1044">
        <f t="shared" si="9"/>
        <v>95.714285714285708</v>
      </c>
      <c r="S22" s="622"/>
      <c r="T22" s="622"/>
      <c r="U22" s="623"/>
      <c r="V22" s="622"/>
      <c r="W22" s="624"/>
    </row>
    <row r="23" spans="1:23" s="625" customFormat="1" ht="66" customHeight="1" x14ac:dyDescent="0.25">
      <c r="A23" s="635">
        <v>3</v>
      </c>
      <c r="B23" s="618" t="s">
        <v>734</v>
      </c>
      <c r="C23" s="637" t="s">
        <v>980</v>
      </c>
      <c r="D23" s="618" t="s">
        <v>758</v>
      </c>
      <c r="E23" s="618" t="s">
        <v>759</v>
      </c>
      <c r="F23" s="618" t="s">
        <v>749</v>
      </c>
      <c r="G23" s="618" t="s">
        <v>760</v>
      </c>
      <c r="H23" s="618" t="s">
        <v>761</v>
      </c>
      <c r="I23" s="618" t="s">
        <v>762</v>
      </c>
      <c r="J23" s="618" t="s">
        <v>763</v>
      </c>
      <c r="K23" s="618">
        <v>1</v>
      </c>
      <c r="L23" s="633">
        <v>40787</v>
      </c>
      <c r="M23" s="868">
        <v>40939</v>
      </c>
      <c r="N23" s="620">
        <f t="shared" si="7"/>
        <v>21.714285714285715</v>
      </c>
      <c r="O23" s="618">
        <v>1</v>
      </c>
      <c r="P23" s="628">
        <f t="shared" si="2"/>
        <v>1</v>
      </c>
      <c r="Q23" s="620">
        <f t="shared" si="8"/>
        <v>21.714285714285715</v>
      </c>
      <c r="R23" s="1044">
        <f t="shared" si="9"/>
        <v>21.714285714285715</v>
      </c>
      <c r="S23" s="622"/>
      <c r="T23" s="622"/>
      <c r="U23" s="623"/>
      <c r="V23" s="622"/>
      <c r="W23" s="624"/>
    </row>
    <row r="24" spans="1:23" s="625" customFormat="1" ht="66" customHeight="1" x14ac:dyDescent="0.25">
      <c r="A24" s="635">
        <v>4</v>
      </c>
      <c r="B24" s="618" t="s">
        <v>734</v>
      </c>
      <c r="C24" s="631" t="s">
        <v>981</v>
      </c>
      <c r="D24" s="618" t="s">
        <v>764</v>
      </c>
      <c r="E24" s="618" t="s">
        <v>765</v>
      </c>
      <c r="F24" s="618" t="s">
        <v>749</v>
      </c>
      <c r="G24" s="618" t="s">
        <v>766</v>
      </c>
      <c r="H24" s="618" t="s">
        <v>767</v>
      </c>
      <c r="I24" s="618" t="s">
        <v>768</v>
      </c>
      <c r="J24" s="618" t="s">
        <v>769</v>
      </c>
      <c r="K24" s="618">
        <v>1</v>
      </c>
      <c r="L24" s="633">
        <v>40787</v>
      </c>
      <c r="M24" s="868">
        <v>40939</v>
      </c>
      <c r="N24" s="620">
        <f t="shared" si="7"/>
        <v>21.714285714285715</v>
      </c>
      <c r="O24" s="618">
        <v>1</v>
      </c>
      <c r="P24" s="628">
        <f t="shared" si="2"/>
        <v>1</v>
      </c>
      <c r="Q24" s="620">
        <f t="shared" si="8"/>
        <v>21.714285714285715</v>
      </c>
      <c r="R24" s="1044">
        <f t="shared" si="9"/>
        <v>21.714285714285715</v>
      </c>
      <c r="S24" s="622"/>
      <c r="T24" s="622"/>
      <c r="U24" s="623"/>
      <c r="V24" s="622"/>
      <c r="W24" s="624"/>
    </row>
    <row r="25" spans="1:23" s="625" customFormat="1" ht="66" customHeight="1" x14ac:dyDescent="0.25">
      <c r="A25" s="635">
        <v>5</v>
      </c>
      <c r="B25" s="618" t="s">
        <v>770</v>
      </c>
      <c r="C25" s="631" t="s">
        <v>982</v>
      </c>
      <c r="D25" s="618" t="s">
        <v>771</v>
      </c>
      <c r="E25" s="618" t="s">
        <v>772</v>
      </c>
      <c r="F25" s="618" t="s">
        <v>773</v>
      </c>
      <c r="G25" s="618" t="s">
        <v>774</v>
      </c>
      <c r="H25" s="618" t="s">
        <v>775</v>
      </c>
      <c r="I25" s="618" t="s">
        <v>776</v>
      </c>
      <c r="J25" s="618" t="s">
        <v>777</v>
      </c>
      <c r="K25" s="618">
        <v>1</v>
      </c>
      <c r="L25" s="633">
        <v>40787</v>
      </c>
      <c r="M25" s="868">
        <v>40999</v>
      </c>
      <c r="N25" s="620">
        <f t="shared" si="7"/>
        <v>30.285714285714285</v>
      </c>
      <c r="O25" s="618">
        <v>1</v>
      </c>
      <c r="P25" s="628">
        <f t="shared" si="2"/>
        <v>1</v>
      </c>
      <c r="Q25" s="620">
        <f t="shared" si="8"/>
        <v>30.285714285714285</v>
      </c>
      <c r="R25" s="1044">
        <f t="shared" si="9"/>
        <v>30.285714285714285</v>
      </c>
      <c r="S25" s="622"/>
      <c r="T25" s="622"/>
      <c r="U25" s="623"/>
      <c r="V25" s="622"/>
      <c r="W25" s="624"/>
    </row>
    <row r="26" spans="1:23" s="625" customFormat="1" ht="66" customHeight="1" x14ac:dyDescent="0.25">
      <c r="A26" s="2000">
        <v>6</v>
      </c>
      <c r="B26" s="1998" t="s">
        <v>778</v>
      </c>
      <c r="C26" s="1998" t="s">
        <v>983</v>
      </c>
      <c r="D26" s="1998" t="s">
        <v>779</v>
      </c>
      <c r="E26" s="1998" t="s">
        <v>780</v>
      </c>
      <c r="F26" s="1998" t="s">
        <v>773</v>
      </c>
      <c r="G26" s="1998" t="s">
        <v>781</v>
      </c>
      <c r="H26" s="2001" t="s">
        <v>782</v>
      </c>
      <c r="I26" s="618" t="s">
        <v>783</v>
      </c>
      <c r="J26" s="618" t="s">
        <v>784</v>
      </c>
      <c r="K26" s="618">
        <v>1</v>
      </c>
      <c r="L26" s="633">
        <v>40787</v>
      </c>
      <c r="M26" s="868">
        <v>40999</v>
      </c>
      <c r="N26" s="620">
        <f t="shared" si="7"/>
        <v>30.285714285714285</v>
      </c>
      <c r="O26" s="618">
        <v>1</v>
      </c>
      <c r="P26" s="628">
        <f t="shared" si="2"/>
        <v>1</v>
      </c>
      <c r="Q26" s="620">
        <f t="shared" si="8"/>
        <v>30.285714285714285</v>
      </c>
      <c r="R26" s="1044">
        <f t="shared" si="9"/>
        <v>30.285714285714285</v>
      </c>
      <c r="S26" s="622"/>
      <c r="T26" s="622"/>
      <c r="U26" s="623"/>
      <c r="V26" s="622"/>
      <c r="W26" s="624"/>
    </row>
    <row r="27" spans="1:23" s="625" customFormat="1" ht="66" customHeight="1" x14ac:dyDescent="0.25">
      <c r="A27" s="2000"/>
      <c r="B27" s="1998"/>
      <c r="C27" s="1998"/>
      <c r="D27" s="1998"/>
      <c r="E27" s="1998"/>
      <c r="F27" s="1998"/>
      <c r="G27" s="1998"/>
      <c r="H27" s="2001"/>
      <c r="I27" s="618" t="s">
        <v>785</v>
      </c>
      <c r="J27" s="618" t="s">
        <v>784</v>
      </c>
      <c r="K27" s="618">
        <v>1</v>
      </c>
      <c r="L27" s="633">
        <v>40819</v>
      </c>
      <c r="M27" s="868">
        <v>40999</v>
      </c>
      <c r="N27" s="620">
        <f t="shared" si="7"/>
        <v>25.714285714285715</v>
      </c>
      <c r="O27" s="618">
        <v>1</v>
      </c>
      <c r="P27" s="628">
        <f t="shared" si="2"/>
        <v>1</v>
      </c>
      <c r="Q27" s="620">
        <f t="shared" si="8"/>
        <v>25.714285714285715</v>
      </c>
      <c r="R27" s="1044">
        <f t="shared" si="9"/>
        <v>25.714285714285715</v>
      </c>
      <c r="S27" s="622"/>
      <c r="T27" s="622"/>
      <c r="U27" s="623"/>
      <c r="V27" s="622"/>
      <c r="W27" s="624"/>
    </row>
    <row r="28" spans="1:23" s="625" customFormat="1" ht="66" customHeight="1" x14ac:dyDescent="0.25">
      <c r="A28" s="2000">
        <v>7</v>
      </c>
      <c r="B28" s="1998" t="s">
        <v>786</v>
      </c>
      <c r="C28" s="1998" t="s">
        <v>984</v>
      </c>
      <c r="D28" s="1998" t="s">
        <v>787</v>
      </c>
      <c r="E28" s="1998" t="s">
        <v>788</v>
      </c>
      <c r="F28" s="798" t="s">
        <v>789</v>
      </c>
      <c r="G28" s="1998" t="s">
        <v>790</v>
      </c>
      <c r="H28" s="2001" t="s">
        <v>791</v>
      </c>
      <c r="I28" s="798" t="s">
        <v>792</v>
      </c>
      <c r="J28" s="618" t="s">
        <v>793</v>
      </c>
      <c r="K28" s="618">
        <v>1</v>
      </c>
      <c r="L28" s="633">
        <v>40817</v>
      </c>
      <c r="M28" s="868">
        <v>41121</v>
      </c>
      <c r="N28" s="620">
        <f t="shared" si="7"/>
        <v>43.428571428571431</v>
      </c>
      <c r="O28" s="618">
        <v>2</v>
      </c>
      <c r="P28" s="628">
        <f t="shared" si="2"/>
        <v>1</v>
      </c>
      <c r="Q28" s="620">
        <f t="shared" si="8"/>
        <v>43.428571428571431</v>
      </c>
      <c r="R28" s="1044">
        <f t="shared" si="9"/>
        <v>43.428571428571431</v>
      </c>
      <c r="S28" s="622"/>
      <c r="T28" s="622"/>
      <c r="U28" s="623"/>
      <c r="V28" s="622"/>
      <c r="W28" s="624"/>
    </row>
    <row r="29" spans="1:23" s="625" customFormat="1" ht="66" customHeight="1" x14ac:dyDescent="0.25">
      <c r="A29" s="2000"/>
      <c r="B29" s="1998"/>
      <c r="C29" s="1998"/>
      <c r="D29" s="1998"/>
      <c r="E29" s="1998"/>
      <c r="F29" s="618" t="s">
        <v>794</v>
      </c>
      <c r="G29" s="1998"/>
      <c r="H29" s="2001"/>
      <c r="I29" s="798" t="s">
        <v>795</v>
      </c>
      <c r="J29" s="618" t="s">
        <v>796</v>
      </c>
      <c r="K29" s="618">
        <v>1</v>
      </c>
      <c r="L29" s="633">
        <v>40817</v>
      </c>
      <c r="M29" s="868">
        <v>41121</v>
      </c>
      <c r="N29" s="620">
        <f t="shared" si="7"/>
        <v>43.428571428571431</v>
      </c>
      <c r="O29" s="618">
        <v>1</v>
      </c>
      <c r="P29" s="628">
        <f t="shared" si="2"/>
        <v>1</v>
      </c>
      <c r="Q29" s="620">
        <f t="shared" si="8"/>
        <v>43.428571428571431</v>
      </c>
      <c r="R29" s="1044">
        <f t="shared" si="9"/>
        <v>43.428571428571431</v>
      </c>
      <c r="S29" s="622"/>
      <c r="T29" s="622"/>
      <c r="U29" s="623"/>
      <c r="V29" s="622"/>
      <c r="W29" s="624"/>
    </row>
    <row r="30" spans="1:23" s="625" customFormat="1" ht="66" customHeight="1" x14ac:dyDescent="0.25">
      <c r="A30" s="2000">
        <v>8</v>
      </c>
      <c r="B30" s="1998" t="s">
        <v>797</v>
      </c>
      <c r="C30" s="1998" t="s">
        <v>985</v>
      </c>
      <c r="D30" s="1998" t="s">
        <v>798</v>
      </c>
      <c r="E30" s="2001" t="s">
        <v>799</v>
      </c>
      <c r="F30" s="1998" t="s">
        <v>800</v>
      </c>
      <c r="G30" s="1998" t="s">
        <v>801</v>
      </c>
      <c r="H30" s="1998" t="s">
        <v>802</v>
      </c>
      <c r="I30" s="798" t="s">
        <v>803</v>
      </c>
      <c r="J30" s="618" t="s">
        <v>804</v>
      </c>
      <c r="K30" s="618">
        <v>1</v>
      </c>
      <c r="L30" s="633">
        <v>40848</v>
      </c>
      <c r="M30" s="868">
        <v>40967</v>
      </c>
      <c r="N30" s="620">
        <f t="shared" si="7"/>
        <v>17</v>
      </c>
      <c r="O30" s="618">
        <v>1</v>
      </c>
      <c r="P30" s="628">
        <f t="shared" si="2"/>
        <v>1</v>
      </c>
      <c r="Q30" s="620">
        <f t="shared" si="8"/>
        <v>17</v>
      </c>
      <c r="R30" s="1044">
        <f t="shared" si="9"/>
        <v>17</v>
      </c>
      <c r="S30" s="622"/>
      <c r="T30" s="622"/>
      <c r="U30" s="623"/>
      <c r="V30" s="622"/>
      <c r="W30" s="624"/>
    </row>
    <row r="31" spans="1:23" s="625" customFormat="1" ht="66" customHeight="1" x14ac:dyDescent="0.25">
      <c r="A31" s="2000"/>
      <c r="B31" s="1998"/>
      <c r="C31" s="1998"/>
      <c r="D31" s="1998"/>
      <c r="E31" s="2001"/>
      <c r="F31" s="1998"/>
      <c r="G31" s="1998"/>
      <c r="H31" s="1998"/>
      <c r="I31" s="618" t="s">
        <v>805</v>
      </c>
      <c r="J31" s="618" t="s">
        <v>806</v>
      </c>
      <c r="K31" s="618">
        <v>1</v>
      </c>
      <c r="L31" s="633">
        <v>40940</v>
      </c>
      <c r="M31" s="868">
        <v>41333</v>
      </c>
      <c r="N31" s="620">
        <f t="shared" si="7"/>
        <v>56.142857142857146</v>
      </c>
      <c r="O31" s="618">
        <v>1</v>
      </c>
      <c r="P31" s="628">
        <f t="shared" si="2"/>
        <v>1</v>
      </c>
      <c r="Q31" s="620">
        <f t="shared" si="8"/>
        <v>56.142857142857146</v>
      </c>
      <c r="R31" s="1044">
        <f t="shared" si="9"/>
        <v>56.142857142857146</v>
      </c>
      <c r="S31" s="622"/>
      <c r="T31" s="622"/>
      <c r="U31" s="623"/>
      <c r="V31" s="622"/>
      <c r="W31" s="624"/>
    </row>
    <row r="32" spans="1:23" s="625" customFormat="1" ht="66" customHeight="1" x14ac:dyDescent="0.25">
      <c r="A32" s="2000">
        <v>9</v>
      </c>
      <c r="B32" s="1998" t="s">
        <v>807</v>
      </c>
      <c r="C32" s="1998" t="s">
        <v>986</v>
      </c>
      <c r="D32" s="1998" t="s">
        <v>808</v>
      </c>
      <c r="E32" s="1998" t="s">
        <v>809</v>
      </c>
      <c r="F32" s="1998" t="s">
        <v>749</v>
      </c>
      <c r="G32" s="1998" t="s">
        <v>810</v>
      </c>
      <c r="H32" s="1998" t="s">
        <v>705</v>
      </c>
      <c r="I32" s="618" t="s">
        <v>811</v>
      </c>
      <c r="J32" s="618" t="s">
        <v>713</v>
      </c>
      <c r="K32" s="618">
        <v>4</v>
      </c>
      <c r="L32" s="633">
        <v>40787</v>
      </c>
      <c r="M32" s="868">
        <v>40908</v>
      </c>
      <c r="N32" s="620">
        <f t="shared" si="7"/>
        <v>17.285714285714285</v>
      </c>
      <c r="O32" s="630">
        <v>4</v>
      </c>
      <c r="P32" s="628">
        <f t="shared" si="2"/>
        <v>1</v>
      </c>
      <c r="Q32" s="620">
        <f t="shared" si="8"/>
        <v>17.285714285714285</v>
      </c>
      <c r="R32" s="1044">
        <f t="shared" si="9"/>
        <v>17.285714285714285</v>
      </c>
      <c r="S32" s="622"/>
      <c r="T32" s="622"/>
      <c r="U32" s="623"/>
      <c r="V32" s="622"/>
      <c r="W32" s="624"/>
    </row>
    <row r="33" spans="1:23" s="625" customFormat="1" ht="66" customHeight="1" x14ac:dyDescent="0.25">
      <c r="A33" s="2000"/>
      <c r="B33" s="1998"/>
      <c r="C33" s="1998"/>
      <c r="D33" s="1998"/>
      <c r="E33" s="1998"/>
      <c r="F33" s="1998"/>
      <c r="G33" s="1998"/>
      <c r="H33" s="1998"/>
      <c r="I33" s="618" t="s">
        <v>812</v>
      </c>
      <c r="J33" s="618" t="s">
        <v>715</v>
      </c>
      <c r="K33" s="618">
        <v>4</v>
      </c>
      <c r="L33" s="633">
        <v>40787</v>
      </c>
      <c r="M33" s="868">
        <v>40908</v>
      </c>
      <c r="N33" s="620">
        <f t="shared" si="7"/>
        <v>17.285714285714285</v>
      </c>
      <c r="O33" s="630">
        <v>4</v>
      </c>
      <c r="P33" s="628">
        <f t="shared" si="2"/>
        <v>1</v>
      </c>
      <c r="Q33" s="620">
        <f t="shared" si="8"/>
        <v>17.285714285714285</v>
      </c>
      <c r="R33" s="1044">
        <f t="shared" si="9"/>
        <v>17.285714285714285</v>
      </c>
      <c r="S33" s="622"/>
      <c r="T33" s="622"/>
      <c r="U33" s="623"/>
      <c r="V33" s="622"/>
      <c r="W33" s="624"/>
    </row>
    <row r="34" spans="1:23" s="625" customFormat="1" ht="66" customHeight="1" x14ac:dyDescent="0.25">
      <c r="A34" s="2000"/>
      <c r="B34" s="1998"/>
      <c r="C34" s="1998"/>
      <c r="D34" s="1998"/>
      <c r="E34" s="1998"/>
      <c r="F34" s="1998"/>
      <c r="G34" s="1998"/>
      <c r="H34" s="1998"/>
      <c r="I34" s="618" t="s">
        <v>813</v>
      </c>
      <c r="J34" s="618" t="s">
        <v>814</v>
      </c>
      <c r="K34" s="626">
        <v>1</v>
      </c>
      <c r="L34" s="633">
        <v>41061</v>
      </c>
      <c r="M34" s="866">
        <v>41639</v>
      </c>
      <c r="N34" s="620">
        <f t="shared" si="7"/>
        <v>82.571428571428569</v>
      </c>
      <c r="O34" s="618">
        <v>1</v>
      </c>
      <c r="P34" s="628">
        <f>IF(O34/K34&gt;1,1,+O34/K34)</f>
        <v>1</v>
      </c>
      <c r="Q34" s="620">
        <f t="shared" si="8"/>
        <v>82.571428571428569</v>
      </c>
      <c r="R34" s="1044">
        <f t="shared" si="9"/>
        <v>82.571428571428569</v>
      </c>
      <c r="S34" s="622"/>
      <c r="T34" s="622"/>
      <c r="U34" s="623"/>
      <c r="V34" s="622"/>
      <c r="W34" s="624"/>
    </row>
    <row r="35" spans="1:23" s="625" customFormat="1" ht="66" customHeight="1" x14ac:dyDescent="0.25">
      <c r="A35" s="2000"/>
      <c r="B35" s="1998"/>
      <c r="C35" s="1998"/>
      <c r="D35" s="1998"/>
      <c r="E35" s="1998"/>
      <c r="F35" s="1998"/>
      <c r="G35" s="1998"/>
      <c r="H35" s="1998"/>
      <c r="I35" s="618" t="s">
        <v>815</v>
      </c>
      <c r="J35" s="618" t="s">
        <v>816</v>
      </c>
      <c r="K35" s="638">
        <v>8800000</v>
      </c>
      <c r="L35" s="633">
        <v>40787</v>
      </c>
      <c r="M35" s="868">
        <v>40908</v>
      </c>
      <c r="N35" s="620">
        <f t="shared" si="7"/>
        <v>17.285714285714285</v>
      </c>
      <c r="O35" s="639">
        <v>1</v>
      </c>
      <c r="P35" s="628">
        <f t="shared" ref="P35" si="10">IF(O35/K35&gt;1,1,+O35/K35)</f>
        <v>1.1363636363636363E-7</v>
      </c>
      <c r="Q35" s="620">
        <f t="shared" si="8"/>
        <v>1.964285714285714E-6</v>
      </c>
      <c r="R35" s="1044">
        <f t="shared" si="9"/>
        <v>1.964285714285714E-6</v>
      </c>
      <c r="S35" s="622"/>
      <c r="T35" s="622"/>
      <c r="U35" s="623"/>
      <c r="V35" s="622"/>
      <c r="W35" s="624"/>
    </row>
    <row r="36" spans="1:23" s="625" customFormat="1" ht="66" customHeight="1" x14ac:dyDescent="0.25">
      <c r="A36" s="2000">
        <v>10</v>
      </c>
      <c r="B36" s="1998" t="s">
        <v>734</v>
      </c>
      <c r="C36" s="1998" t="s">
        <v>987</v>
      </c>
      <c r="D36" s="1998" t="s">
        <v>817</v>
      </c>
      <c r="E36" s="2001" t="s">
        <v>818</v>
      </c>
      <c r="F36" s="618" t="s">
        <v>819</v>
      </c>
      <c r="G36" s="634" t="s">
        <v>820</v>
      </c>
      <c r="H36" s="634" t="s">
        <v>821</v>
      </c>
      <c r="I36" s="618" t="s">
        <v>822</v>
      </c>
      <c r="J36" s="618" t="s">
        <v>823</v>
      </c>
      <c r="K36" s="618">
        <v>1</v>
      </c>
      <c r="L36" s="633">
        <v>40817</v>
      </c>
      <c r="M36" s="868">
        <v>40938</v>
      </c>
      <c r="N36" s="620">
        <f t="shared" si="7"/>
        <v>17.285714285714285</v>
      </c>
      <c r="O36" s="618">
        <v>1</v>
      </c>
      <c r="P36" s="628">
        <f t="shared" si="2"/>
        <v>1</v>
      </c>
      <c r="Q36" s="620">
        <f t="shared" si="8"/>
        <v>17.285714285714285</v>
      </c>
      <c r="R36" s="1044">
        <f t="shared" si="9"/>
        <v>17.285714285714285</v>
      </c>
      <c r="S36" s="622"/>
      <c r="T36" s="622"/>
      <c r="U36" s="623"/>
      <c r="V36" s="622"/>
      <c r="W36" s="624"/>
    </row>
    <row r="37" spans="1:23" s="625" customFormat="1" ht="66" customHeight="1" x14ac:dyDescent="0.25">
      <c r="A37" s="2000"/>
      <c r="B37" s="1998"/>
      <c r="C37" s="1998"/>
      <c r="D37" s="1998"/>
      <c r="E37" s="2001"/>
      <c r="F37" s="618" t="s">
        <v>773</v>
      </c>
      <c r="G37" s="634" t="s">
        <v>820</v>
      </c>
      <c r="H37" s="634" t="s">
        <v>821</v>
      </c>
      <c r="I37" s="618" t="s">
        <v>824</v>
      </c>
      <c r="J37" s="618" t="s">
        <v>825</v>
      </c>
      <c r="K37" s="632">
        <v>1</v>
      </c>
      <c r="L37" s="633">
        <v>40878</v>
      </c>
      <c r="M37" s="868">
        <v>40999</v>
      </c>
      <c r="N37" s="620">
        <f t="shared" si="7"/>
        <v>17.285714285714285</v>
      </c>
      <c r="O37" s="618">
        <v>1</v>
      </c>
      <c r="P37" s="628">
        <f t="shared" si="2"/>
        <v>1</v>
      </c>
      <c r="Q37" s="620">
        <f t="shared" si="8"/>
        <v>17.285714285714285</v>
      </c>
      <c r="R37" s="1044">
        <f t="shared" si="9"/>
        <v>17.285714285714285</v>
      </c>
      <c r="S37" s="622"/>
      <c r="T37" s="622"/>
      <c r="U37" s="623"/>
      <c r="V37" s="622"/>
      <c r="W37" s="624"/>
    </row>
    <row r="38" spans="1:23" s="625" customFormat="1" ht="66" customHeight="1" x14ac:dyDescent="0.25">
      <c r="A38" s="2000"/>
      <c r="B38" s="1998"/>
      <c r="C38" s="1998"/>
      <c r="D38" s="1998"/>
      <c r="E38" s="2001"/>
      <c r="F38" s="618" t="s">
        <v>749</v>
      </c>
      <c r="G38" s="634" t="s">
        <v>820</v>
      </c>
      <c r="H38" s="634" t="s">
        <v>821</v>
      </c>
      <c r="I38" s="618" t="s">
        <v>826</v>
      </c>
      <c r="J38" s="618" t="s">
        <v>827</v>
      </c>
      <c r="K38" s="621">
        <v>1</v>
      </c>
      <c r="L38" s="633">
        <v>40940</v>
      </c>
      <c r="M38" s="868">
        <v>41274</v>
      </c>
      <c r="N38" s="620">
        <f t="shared" si="7"/>
        <v>47.714285714285715</v>
      </c>
      <c r="O38" s="618">
        <v>1</v>
      </c>
      <c r="P38" s="628">
        <f t="shared" si="2"/>
        <v>1</v>
      </c>
      <c r="Q38" s="620">
        <f t="shared" si="8"/>
        <v>47.714285714285715</v>
      </c>
      <c r="R38" s="1044">
        <f t="shared" si="9"/>
        <v>47.714285714285715</v>
      </c>
      <c r="S38" s="622"/>
      <c r="T38" s="622"/>
      <c r="U38" s="623"/>
      <c r="V38" s="622"/>
      <c r="W38" s="624"/>
    </row>
    <row r="39" spans="1:23" s="625" customFormat="1" ht="66" customHeight="1" x14ac:dyDescent="0.25">
      <c r="A39" s="640">
        <v>11</v>
      </c>
      <c r="B39" s="618" t="s">
        <v>807</v>
      </c>
      <c r="C39" s="634" t="s">
        <v>828</v>
      </c>
      <c r="D39" s="634" t="s">
        <v>829</v>
      </c>
      <c r="E39" s="634" t="s">
        <v>830</v>
      </c>
      <c r="F39" s="618" t="s">
        <v>831</v>
      </c>
      <c r="G39" s="634" t="s">
        <v>832</v>
      </c>
      <c r="H39" s="641" t="s">
        <v>833</v>
      </c>
      <c r="I39" s="618" t="s">
        <v>834</v>
      </c>
      <c r="J39" s="618" t="s">
        <v>835</v>
      </c>
      <c r="K39" s="618">
        <v>1</v>
      </c>
      <c r="L39" s="633">
        <v>40940</v>
      </c>
      <c r="M39" s="868">
        <v>41182</v>
      </c>
      <c r="N39" s="620">
        <f t="shared" si="7"/>
        <v>34.571428571428569</v>
      </c>
      <c r="O39" s="618">
        <v>1</v>
      </c>
      <c r="P39" s="628">
        <f>IF(O39/K39&gt;1,1,+O39/K39)</f>
        <v>1</v>
      </c>
      <c r="Q39" s="620">
        <f t="shared" si="8"/>
        <v>34.571428571428569</v>
      </c>
      <c r="R39" s="1044">
        <f t="shared" si="9"/>
        <v>34.571428571428569</v>
      </c>
      <c r="S39" s="622"/>
      <c r="T39" s="622"/>
      <c r="U39" s="623"/>
      <c r="V39" s="622"/>
      <c r="W39" s="624"/>
    </row>
    <row r="40" spans="1:23" s="625" customFormat="1" ht="66" customHeight="1" x14ac:dyDescent="0.25">
      <c r="A40" s="640">
        <v>12</v>
      </c>
      <c r="B40" s="618" t="s">
        <v>807</v>
      </c>
      <c r="C40" s="634" t="s">
        <v>836</v>
      </c>
      <c r="D40" s="634" t="s">
        <v>837</v>
      </c>
      <c r="E40" s="634" t="s">
        <v>838</v>
      </c>
      <c r="F40" s="618" t="s">
        <v>831</v>
      </c>
      <c r="G40" s="634" t="s">
        <v>839</v>
      </c>
      <c r="H40" s="641" t="s">
        <v>833</v>
      </c>
      <c r="I40" s="618" t="s">
        <v>834</v>
      </c>
      <c r="J40" s="618" t="s">
        <v>835</v>
      </c>
      <c r="K40" s="618">
        <v>1</v>
      </c>
      <c r="L40" s="633">
        <v>40575</v>
      </c>
      <c r="M40" s="868">
        <v>41182</v>
      </c>
      <c r="N40" s="620">
        <f t="shared" si="7"/>
        <v>86.714285714285708</v>
      </c>
      <c r="O40" s="618">
        <v>1</v>
      </c>
      <c r="P40" s="628">
        <f>IF(O40/K40&gt;1,1,+O40/K40)</f>
        <v>1</v>
      </c>
      <c r="Q40" s="620">
        <f t="shared" si="8"/>
        <v>86.714285714285708</v>
      </c>
      <c r="R40" s="1044">
        <f t="shared" si="9"/>
        <v>86.714285714285708</v>
      </c>
      <c r="S40" s="622"/>
      <c r="T40" s="622"/>
      <c r="U40" s="623"/>
      <c r="V40" s="622"/>
      <c r="W40" s="624"/>
    </row>
    <row r="41" spans="1:23" s="625" customFormat="1" ht="66" customHeight="1" x14ac:dyDescent="0.25">
      <c r="A41" s="1996">
        <v>1</v>
      </c>
      <c r="B41" s="1998" t="s">
        <v>840</v>
      </c>
      <c r="C41" s="1998" t="s">
        <v>841</v>
      </c>
      <c r="D41" s="1998" t="s">
        <v>842</v>
      </c>
      <c r="E41" s="1998" t="s">
        <v>843</v>
      </c>
      <c r="F41" s="618" t="s">
        <v>844</v>
      </c>
      <c r="G41" s="642" t="s">
        <v>845</v>
      </c>
      <c r="H41" s="641" t="s">
        <v>846</v>
      </c>
      <c r="I41" s="618" t="s">
        <v>847</v>
      </c>
      <c r="J41" s="618" t="s">
        <v>848</v>
      </c>
      <c r="K41" s="618">
        <v>1</v>
      </c>
      <c r="L41" s="633">
        <v>41122</v>
      </c>
      <c r="M41" s="868">
        <v>41305</v>
      </c>
      <c r="N41" s="620">
        <f t="shared" ref="N41:N54" si="11">(+M41-L41)/7</f>
        <v>26.142857142857142</v>
      </c>
      <c r="O41" s="618">
        <v>1</v>
      </c>
      <c r="P41" s="628">
        <f>IF(O41/K41&gt;1,1,+O41/K41)</f>
        <v>1</v>
      </c>
      <c r="Q41" s="620">
        <f t="shared" ref="Q41:Q54" si="12">+N41*P41</f>
        <v>26.142857142857142</v>
      </c>
      <c r="R41" s="1044">
        <f t="shared" ref="R41:R54" si="13">IF(M41&lt;=$D$11,Q41,0)</f>
        <v>26.142857142857142</v>
      </c>
      <c r="S41" s="622"/>
      <c r="T41" s="622"/>
      <c r="U41" s="623"/>
      <c r="V41" s="622"/>
      <c r="W41" s="624"/>
    </row>
    <row r="42" spans="1:23" s="625" customFormat="1" ht="66" customHeight="1" x14ac:dyDescent="0.25">
      <c r="A42" s="1999"/>
      <c r="B42" s="1998"/>
      <c r="C42" s="1998"/>
      <c r="D42" s="1998"/>
      <c r="E42" s="1998"/>
      <c r="F42" s="618" t="s">
        <v>844</v>
      </c>
      <c r="G42" s="809" t="s">
        <v>849</v>
      </c>
      <c r="H42" s="810" t="s">
        <v>850</v>
      </c>
      <c r="I42" s="641" t="s">
        <v>851</v>
      </c>
      <c r="J42" s="618" t="s">
        <v>852</v>
      </c>
      <c r="K42" s="618">
        <v>3</v>
      </c>
      <c r="L42" s="633">
        <v>41122</v>
      </c>
      <c r="M42" s="868">
        <v>41394</v>
      </c>
      <c r="N42" s="620">
        <f t="shared" si="11"/>
        <v>38.857142857142854</v>
      </c>
      <c r="O42" s="618">
        <v>3</v>
      </c>
      <c r="P42" s="628">
        <f>IF(O42/K42&gt;1,1,+O42/K42)</f>
        <v>1</v>
      </c>
      <c r="Q42" s="620">
        <f t="shared" si="12"/>
        <v>38.857142857142854</v>
      </c>
      <c r="R42" s="1044">
        <f t="shared" si="13"/>
        <v>38.857142857142854</v>
      </c>
      <c r="S42" s="622"/>
      <c r="T42" s="622"/>
      <c r="U42" s="623"/>
      <c r="V42" s="622"/>
      <c r="W42" s="624"/>
    </row>
    <row r="43" spans="1:23" s="625" customFormat="1" ht="66" customHeight="1" x14ac:dyDescent="0.25">
      <c r="A43" s="1997"/>
      <c r="B43" s="1998"/>
      <c r="C43" s="1998"/>
      <c r="D43" s="1998"/>
      <c r="E43" s="1998"/>
      <c r="F43" s="618" t="s">
        <v>844</v>
      </c>
      <c r="G43" s="634" t="s">
        <v>853</v>
      </c>
      <c r="H43" s="641" t="s">
        <v>854</v>
      </c>
      <c r="I43" s="618" t="s">
        <v>855</v>
      </c>
      <c r="J43" s="618" t="s">
        <v>856</v>
      </c>
      <c r="K43" s="618">
        <v>9</v>
      </c>
      <c r="L43" s="633">
        <v>41122</v>
      </c>
      <c r="M43" s="868">
        <v>41394</v>
      </c>
      <c r="N43" s="620">
        <f t="shared" si="11"/>
        <v>38.857142857142854</v>
      </c>
      <c r="O43" s="618">
        <v>9</v>
      </c>
      <c r="P43" s="628">
        <f>IF(O43/K43&gt;1,1,+O43/K43)</f>
        <v>1</v>
      </c>
      <c r="Q43" s="620">
        <f t="shared" si="12"/>
        <v>38.857142857142854</v>
      </c>
      <c r="R43" s="1044">
        <f t="shared" si="13"/>
        <v>38.857142857142854</v>
      </c>
      <c r="S43" s="622"/>
      <c r="T43" s="622"/>
      <c r="U43" s="623"/>
      <c r="V43" s="622"/>
      <c r="W43" s="624"/>
    </row>
    <row r="44" spans="1:23" s="625" customFormat="1" ht="66" customHeight="1" x14ac:dyDescent="0.25">
      <c r="A44" s="811">
        <v>2</v>
      </c>
      <c r="B44" s="618" t="s">
        <v>857</v>
      </c>
      <c r="C44" s="634" t="s">
        <v>858</v>
      </c>
      <c r="D44" s="634" t="s">
        <v>859</v>
      </c>
      <c r="E44" s="634" t="s">
        <v>860</v>
      </c>
      <c r="F44" s="618" t="s">
        <v>861</v>
      </c>
      <c r="G44" s="634" t="s">
        <v>862</v>
      </c>
      <c r="H44" s="641" t="s">
        <v>863</v>
      </c>
      <c r="I44" s="618" t="s">
        <v>864</v>
      </c>
      <c r="J44" s="618" t="s">
        <v>865</v>
      </c>
      <c r="K44" s="618">
        <v>1</v>
      </c>
      <c r="L44" s="633">
        <v>41122</v>
      </c>
      <c r="M44" s="868">
        <v>41487</v>
      </c>
      <c r="N44" s="620">
        <f t="shared" si="11"/>
        <v>52.142857142857146</v>
      </c>
      <c r="O44" s="618">
        <v>1</v>
      </c>
      <c r="P44" s="628">
        <f t="shared" ref="P44:P54" si="14">IF(O44/K44&gt;1,1,+O44/K44)</f>
        <v>1</v>
      </c>
      <c r="Q44" s="620">
        <f t="shared" si="12"/>
        <v>52.142857142857146</v>
      </c>
      <c r="R44" s="1044">
        <f t="shared" si="13"/>
        <v>52.142857142857146</v>
      </c>
      <c r="S44" s="622"/>
      <c r="T44" s="622"/>
      <c r="U44" s="623"/>
      <c r="V44" s="622"/>
      <c r="W44" s="624"/>
    </row>
    <row r="45" spans="1:23" s="625" customFormat="1" ht="66" customHeight="1" x14ac:dyDescent="0.25">
      <c r="A45" s="1996">
        <v>3</v>
      </c>
      <c r="B45" s="1998" t="s">
        <v>866</v>
      </c>
      <c r="C45" s="1998" t="s">
        <v>867</v>
      </c>
      <c r="D45" s="1998" t="s">
        <v>868</v>
      </c>
      <c r="E45" s="1998" t="s">
        <v>869</v>
      </c>
      <c r="F45" s="1998" t="s">
        <v>870</v>
      </c>
      <c r="G45" s="634" t="s">
        <v>871</v>
      </c>
      <c r="H45" s="641" t="s">
        <v>872</v>
      </c>
      <c r="I45" s="618" t="s">
        <v>873</v>
      </c>
      <c r="J45" s="618" t="s">
        <v>874</v>
      </c>
      <c r="K45" s="618">
        <v>1</v>
      </c>
      <c r="L45" s="633">
        <v>41122</v>
      </c>
      <c r="M45" s="868">
        <v>41213</v>
      </c>
      <c r="N45" s="620">
        <f t="shared" si="11"/>
        <v>13</v>
      </c>
      <c r="O45" s="630">
        <v>1</v>
      </c>
      <c r="P45" s="628">
        <f t="shared" si="14"/>
        <v>1</v>
      </c>
      <c r="Q45" s="620">
        <f t="shared" si="12"/>
        <v>13</v>
      </c>
      <c r="R45" s="1044">
        <f t="shared" si="13"/>
        <v>13</v>
      </c>
      <c r="S45" s="622"/>
      <c r="T45" s="622"/>
      <c r="U45" s="623"/>
      <c r="V45" s="622"/>
      <c r="W45" s="624"/>
    </row>
    <row r="46" spans="1:23" s="625" customFormat="1" ht="66" customHeight="1" x14ac:dyDescent="0.25">
      <c r="A46" s="1997"/>
      <c r="B46" s="1998"/>
      <c r="C46" s="1998"/>
      <c r="D46" s="1998"/>
      <c r="E46" s="1998"/>
      <c r="F46" s="1998"/>
      <c r="G46" s="634" t="s">
        <v>875</v>
      </c>
      <c r="H46" s="641" t="s">
        <v>876</v>
      </c>
      <c r="I46" s="618" t="s">
        <v>877</v>
      </c>
      <c r="J46" s="618" t="s">
        <v>878</v>
      </c>
      <c r="K46" s="618">
        <v>1</v>
      </c>
      <c r="L46" s="633">
        <v>41244</v>
      </c>
      <c r="M46" s="868">
        <v>41547</v>
      </c>
      <c r="N46" s="620">
        <f t="shared" si="11"/>
        <v>43.285714285714285</v>
      </c>
      <c r="O46" s="630">
        <v>1</v>
      </c>
      <c r="P46" s="628">
        <f t="shared" si="14"/>
        <v>1</v>
      </c>
      <c r="Q46" s="620">
        <f t="shared" si="12"/>
        <v>43.285714285714285</v>
      </c>
      <c r="R46" s="1044">
        <f t="shared" si="13"/>
        <v>43.285714285714285</v>
      </c>
      <c r="S46" s="622"/>
      <c r="T46" s="622"/>
      <c r="U46" s="623"/>
      <c r="V46" s="622"/>
      <c r="W46" s="624"/>
    </row>
    <row r="47" spans="1:23" s="625" customFormat="1" ht="66" customHeight="1" x14ac:dyDescent="0.25">
      <c r="A47" s="640">
        <v>4</v>
      </c>
      <c r="B47" s="618" t="s">
        <v>879</v>
      </c>
      <c r="C47" s="634" t="s">
        <v>880</v>
      </c>
      <c r="D47" s="634" t="s">
        <v>881</v>
      </c>
      <c r="E47" s="634" t="s">
        <v>882</v>
      </c>
      <c r="F47" s="618" t="s">
        <v>883</v>
      </c>
      <c r="G47" s="634" t="s">
        <v>884</v>
      </c>
      <c r="H47" s="641" t="s">
        <v>885</v>
      </c>
      <c r="I47" s="618" t="s">
        <v>886</v>
      </c>
      <c r="J47" s="618" t="s">
        <v>887</v>
      </c>
      <c r="K47" s="618">
        <v>1</v>
      </c>
      <c r="L47" s="633">
        <v>40939</v>
      </c>
      <c r="M47" s="868">
        <v>41305</v>
      </c>
      <c r="N47" s="620">
        <f t="shared" si="11"/>
        <v>52.285714285714285</v>
      </c>
      <c r="O47" s="630">
        <v>1</v>
      </c>
      <c r="P47" s="628">
        <f>IF(O47/K47&gt;1,1,+O47/K47)</f>
        <v>1</v>
      </c>
      <c r="Q47" s="620">
        <f t="shared" si="12"/>
        <v>52.285714285714285</v>
      </c>
      <c r="R47" s="1044">
        <f t="shared" si="13"/>
        <v>52.285714285714285</v>
      </c>
      <c r="S47" s="622"/>
      <c r="T47" s="622"/>
      <c r="U47" s="623"/>
      <c r="V47" s="622"/>
      <c r="W47" s="624"/>
    </row>
    <row r="48" spans="1:23" s="625" customFormat="1" ht="66" customHeight="1" x14ac:dyDescent="0.25">
      <c r="A48" s="635">
        <v>5</v>
      </c>
      <c r="B48" s="618" t="s">
        <v>888</v>
      </c>
      <c r="C48" s="634" t="s">
        <v>889</v>
      </c>
      <c r="D48" s="634" t="s">
        <v>890</v>
      </c>
      <c r="E48" s="634" t="s">
        <v>891</v>
      </c>
      <c r="F48" s="618" t="s">
        <v>883</v>
      </c>
      <c r="G48" s="634" t="s">
        <v>892</v>
      </c>
      <c r="H48" s="641" t="s">
        <v>893</v>
      </c>
      <c r="I48" s="642" t="s">
        <v>894</v>
      </c>
      <c r="J48" s="618" t="s">
        <v>895</v>
      </c>
      <c r="K48" s="618">
        <v>12</v>
      </c>
      <c r="L48" s="633">
        <v>41152</v>
      </c>
      <c r="M48" s="868">
        <v>41517</v>
      </c>
      <c r="N48" s="620">
        <f t="shared" si="11"/>
        <v>52.142857142857146</v>
      </c>
      <c r="O48" s="630">
        <v>12</v>
      </c>
      <c r="P48" s="628">
        <f t="shared" si="14"/>
        <v>1</v>
      </c>
      <c r="Q48" s="620">
        <f t="shared" si="12"/>
        <v>52.142857142857146</v>
      </c>
      <c r="R48" s="1044">
        <f t="shared" si="13"/>
        <v>52.142857142857146</v>
      </c>
      <c r="S48" s="622"/>
      <c r="T48" s="622"/>
      <c r="U48" s="623"/>
      <c r="V48" s="622"/>
      <c r="W48" s="624"/>
    </row>
    <row r="49" spans="1:37" s="625" customFormat="1" ht="66" customHeight="1" x14ac:dyDescent="0.25">
      <c r="A49" s="1996">
        <v>6</v>
      </c>
      <c r="B49" s="1998" t="s">
        <v>896</v>
      </c>
      <c r="C49" s="1998" t="s">
        <v>897</v>
      </c>
      <c r="D49" s="1998" t="s">
        <v>898</v>
      </c>
      <c r="E49" s="1998" t="s">
        <v>899</v>
      </c>
      <c r="F49" s="618" t="s">
        <v>900</v>
      </c>
      <c r="G49" s="634" t="s">
        <v>901</v>
      </c>
      <c r="H49" s="642" t="s">
        <v>902</v>
      </c>
      <c r="I49" s="642" t="s">
        <v>903</v>
      </c>
      <c r="J49" s="618" t="s">
        <v>904</v>
      </c>
      <c r="K49" s="618">
        <v>1</v>
      </c>
      <c r="L49" s="633">
        <v>41183</v>
      </c>
      <c r="M49" s="868">
        <v>41274</v>
      </c>
      <c r="N49" s="620">
        <f>(+M49-L49)/7</f>
        <v>13</v>
      </c>
      <c r="O49" s="618">
        <v>1</v>
      </c>
      <c r="P49" s="628">
        <f t="shared" si="14"/>
        <v>1</v>
      </c>
      <c r="Q49" s="620">
        <f t="shared" si="12"/>
        <v>13</v>
      </c>
      <c r="R49" s="1044">
        <f t="shared" si="13"/>
        <v>13</v>
      </c>
      <c r="S49" s="622"/>
      <c r="T49" s="622"/>
      <c r="U49" s="623"/>
      <c r="V49" s="622"/>
      <c r="W49" s="624"/>
    </row>
    <row r="50" spans="1:37" s="625" customFormat="1" ht="66" customHeight="1" x14ac:dyDescent="0.25">
      <c r="A50" s="1999"/>
      <c r="B50" s="1998"/>
      <c r="C50" s="1998"/>
      <c r="D50" s="1998"/>
      <c r="E50" s="1998"/>
      <c r="F50" s="618" t="s">
        <v>905</v>
      </c>
      <c r="G50" s="634" t="s">
        <v>906</v>
      </c>
      <c r="H50" s="641" t="s">
        <v>907</v>
      </c>
      <c r="I50" s="642" t="s">
        <v>908</v>
      </c>
      <c r="J50" s="618" t="s">
        <v>848</v>
      </c>
      <c r="K50" s="618">
        <v>1</v>
      </c>
      <c r="L50" s="633">
        <v>41122</v>
      </c>
      <c r="M50" s="868">
        <v>41305</v>
      </c>
      <c r="N50" s="620">
        <f t="shared" si="11"/>
        <v>26.142857142857142</v>
      </c>
      <c r="O50" s="618">
        <v>1</v>
      </c>
      <c r="P50" s="628">
        <f t="shared" si="14"/>
        <v>1</v>
      </c>
      <c r="Q50" s="620">
        <f t="shared" si="12"/>
        <v>26.142857142857142</v>
      </c>
      <c r="R50" s="1044">
        <f t="shared" si="13"/>
        <v>26.142857142857142</v>
      </c>
      <c r="S50" s="622"/>
      <c r="T50" s="622"/>
      <c r="U50" s="623"/>
      <c r="V50" s="622"/>
      <c r="W50" s="624"/>
    </row>
    <row r="51" spans="1:37" s="625" customFormat="1" ht="66" customHeight="1" x14ac:dyDescent="0.25">
      <c r="A51" s="1999"/>
      <c r="B51" s="1998"/>
      <c r="C51" s="1998"/>
      <c r="D51" s="1998"/>
      <c r="E51" s="1998"/>
      <c r="F51" s="618" t="s">
        <v>909</v>
      </c>
      <c r="G51" s="634" t="s">
        <v>910</v>
      </c>
      <c r="H51" s="643" t="s">
        <v>911</v>
      </c>
      <c r="I51" s="641" t="s">
        <v>912</v>
      </c>
      <c r="J51" s="618" t="s">
        <v>913</v>
      </c>
      <c r="K51" s="626">
        <v>1</v>
      </c>
      <c r="L51" s="633">
        <v>41122</v>
      </c>
      <c r="M51" s="868">
        <v>41212</v>
      </c>
      <c r="N51" s="620">
        <f t="shared" si="11"/>
        <v>12.857142857142858</v>
      </c>
      <c r="O51" s="618">
        <v>100</v>
      </c>
      <c r="P51" s="628">
        <f t="shared" si="14"/>
        <v>1</v>
      </c>
      <c r="Q51" s="620">
        <f t="shared" si="12"/>
        <v>12.857142857142858</v>
      </c>
      <c r="R51" s="1044">
        <f t="shared" si="13"/>
        <v>12.857142857142858</v>
      </c>
      <c r="S51" s="622"/>
      <c r="T51" s="622"/>
      <c r="U51" s="623"/>
      <c r="V51" s="622"/>
      <c r="W51" s="624"/>
    </row>
    <row r="52" spans="1:37" s="625" customFormat="1" ht="66" customHeight="1" x14ac:dyDescent="0.25">
      <c r="A52" s="1999"/>
      <c r="B52" s="1998"/>
      <c r="C52" s="1998"/>
      <c r="D52" s="1998"/>
      <c r="E52" s="1998"/>
      <c r="F52" s="618" t="s">
        <v>900</v>
      </c>
      <c r="G52" s="634" t="s">
        <v>914</v>
      </c>
      <c r="H52" s="642" t="s">
        <v>902</v>
      </c>
      <c r="I52" s="642" t="s">
        <v>903</v>
      </c>
      <c r="J52" s="618" t="s">
        <v>904</v>
      </c>
      <c r="K52" s="618">
        <v>1</v>
      </c>
      <c r="L52" s="633">
        <v>41183</v>
      </c>
      <c r="M52" s="868">
        <v>41274</v>
      </c>
      <c r="N52" s="620">
        <f t="shared" si="11"/>
        <v>13</v>
      </c>
      <c r="O52" s="618">
        <v>1</v>
      </c>
      <c r="P52" s="628">
        <f t="shared" si="14"/>
        <v>1</v>
      </c>
      <c r="Q52" s="620">
        <f t="shared" si="12"/>
        <v>13</v>
      </c>
      <c r="R52" s="1044">
        <f t="shared" si="13"/>
        <v>13</v>
      </c>
      <c r="S52" s="622"/>
      <c r="T52" s="622"/>
      <c r="U52" s="623"/>
      <c r="V52" s="622"/>
      <c r="W52" s="624"/>
    </row>
    <row r="53" spans="1:37" s="625" customFormat="1" ht="66" customHeight="1" x14ac:dyDescent="0.25">
      <c r="A53" s="1999"/>
      <c r="B53" s="1998"/>
      <c r="C53" s="1998"/>
      <c r="D53" s="1998"/>
      <c r="E53" s="1998"/>
      <c r="F53" s="618" t="s">
        <v>844</v>
      </c>
      <c r="G53" s="634" t="s">
        <v>915</v>
      </c>
      <c r="H53" s="641" t="s">
        <v>916</v>
      </c>
      <c r="I53" s="642" t="s">
        <v>917</v>
      </c>
      <c r="J53" s="618" t="s">
        <v>918</v>
      </c>
      <c r="K53" s="618">
        <v>1</v>
      </c>
      <c r="L53" s="633">
        <v>41122</v>
      </c>
      <c r="M53" s="868">
        <v>41305</v>
      </c>
      <c r="N53" s="644">
        <f t="shared" si="11"/>
        <v>26.142857142857142</v>
      </c>
      <c r="O53" s="618">
        <v>1</v>
      </c>
      <c r="P53" s="628">
        <f t="shared" si="14"/>
        <v>1</v>
      </c>
      <c r="Q53" s="620">
        <f t="shared" si="12"/>
        <v>26.142857142857142</v>
      </c>
      <c r="R53" s="1044">
        <f t="shared" si="13"/>
        <v>26.142857142857142</v>
      </c>
      <c r="S53" s="622"/>
      <c r="T53" s="622"/>
      <c r="U53" s="623"/>
      <c r="V53" s="622"/>
      <c r="W53" s="624"/>
    </row>
    <row r="54" spans="1:37" s="625" customFormat="1" ht="66" customHeight="1" thickBot="1" x14ac:dyDescent="0.3">
      <c r="A54" s="1997"/>
      <c r="B54" s="1998"/>
      <c r="C54" s="1998"/>
      <c r="D54" s="1998"/>
      <c r="E54" s="1998"/>
      <c r="F54" s="618" t="s">
        <v>919</v>
      </c>
      <c r="G54" s="634" t="s">
        <v>920</v>
      </c>
      <c r="H54" s="641" t="s">
        <v>921</v>
      </c>
      <c r="I54" s="642" t="s">
        <v>922</v>
      </c>
      <c r="J54" s="618" t="s">
        <v>923</v>
      </c>
      <c r="K54" s="626">
        <v>1</v>
      </c>
      <c r="L54" s="633">
        <v>41153</v>
      </c>
      <c r="M54" s="868">
        <v>41394</v>
      </c>
      <c r="N54" s="644">
        <f t="shared" si="11"/>
        <v>34.428571428571431</v>
      </c>
      <c r="O54" s="618">
        <v>1</v>
      </c>
      <c r="P54" s="628">
        <f t="shared" si="14"/>
        <v>1</v>
      </c>
      <c r="Q54" s="620">
        <f t="shared" si="12"/>
        <v>34.428571428571431</v>
      </c>
      <c r="R54" s="1044">
        <f t="shared" si="13"/>
        <v>34.428571428571431</v>
      </c>
      <c r="S54" s="622"/>
      <c r="T54" s="622"/>
      <c r="U54" s="623"/>
      <c r="V54" s="622"/>
      <c r="W54" s="624"/>
    </row>
    <row r="55" spans="1:37" s="625" customFormat="1" ht="66" customHeight="1" thickBot="1" x14ac:dyDescent="0.3">
      <c r="A55" s="1992">
        <v>1</v>
      </c>
      <c r="B55" s="1993" t="s">
        <v>610</v>
      </c>
      <c r="C55" s="1993" t="s">
        <v>611</v>
      </c>
      <c r="D55" s="1993" t="s">
        <v>612</v>
      </c>
      <c r="E55" s="1993" t="s">
        <v>924</v>
      </c>
      <c r="F55" s="1993" t="s">
        <v>925</v>
      </c>
      <c r="G55" s="1097" t="s">
        <v>926</v>
      </c>
      <c r="H55" s="1097"/>
      <c r="I55" s="1097" t="s">
        <v>927</v>
      </c>
      <c r="J55" s="1098" t="s">
        <v>928</v>
      </c>
      <c r="K55" s="1099">
        <v>1</v>
      </c>
      <c r="L55" s="1100">
        <v>41509</v>
      </c>
      <c r="M55" s="1100">
        <v>41639</v>
      </c>
      <c r="N55" s="1101">
        <f>(+M55-L55)/7</f>
        <v>18.571428571428573</v>
      </c>
      <c r="O55" s="1102">
        <v>1</v>
      </c>
      <c r="P55" s="1082">
        <f>IF(O55/K55&gt;1,1,+O55/K55)</f>
        <v>1</v>
      </c>
      <c r="Q55" s="858">
        <f>+N55*P55</f>
        <v>18.571428571428573</v>
      </c>
      <c r="R55" s="1083">
        <f>IF(M55&lt;=$D$11,Q55,0)</f>
        <v>18.571428571428573</v>
      </c>
      <c r="S55" s="1084"/>
      <c r="T55" s="1084"/>
      <c r="U55" s="1085"/>
      <c r="V55" s="1084"/>
      <c r="W55" s="1086"/>
      <c r="X55" s="1087"/>
      <c r="Y55" s="1087"/>
      <c r="Z55" s="1087"/>
      <c r="AA55" s="1112" t="s">
        <v>1250</v>
      </c>
      <c r="AC55" s="1115" t="s">
        <v>1255</v>
      </c>
      <c r="AD55" s="1088" t="s">
        <v>1256</v>
      </c>
      <c r="AE55" s="1088" t="s">
        <v>1257</v>
      </c>
      <c r="AF55" s="1080" t="s">
        <v>1258</v>
      </c>
      <c r="AG55" s="1116"/>
      <c r="AH55" s="1116"/>
      <c r="AI55" s="1116"/>
      <c r="AJ55" s="1116"/>
      <c r="AK55" s="1116"/>
    </row>
    <row r="56" spans="1:37" s="625" customFormat="1" ht="66" customHeight="1" x14ac:dyDescent="0.25">
      <c r="A56" s="1992"/>
      <c r="B56" s="1994"/>
      <c r="C56" s="1994"/>
      <c r="D56" s="1994"/>
      <c r="E56" s="1994"/>
      <c r="F56" s="1994"/>
      <c r="G56" s="1097" t="s">
        <v>929</v>
      </c>
      <c r="H56" s="1097"/>
      <c r="I56" s="1097" t="s">
        <v>927</v>
      </c>
      <c r="J56" s="1098" t="s">
        <v>930</v>
      </c>
      <c r="K56" s="1099">
        <v>1</v>
      </c>
      <c r="L56" s="1100">
        <v>41509</v>
      </c>
      <c r="M56" s="1100">
        <v>41639</v>
      </c>
      <c r="N56" s="1101">
        <f t="shared" ref="N56:N75" si="15">(+M56-L56)/7</f>
        <v>18.571428571428573</v>
      </c>
      <c r="O56" s="1102">
        <v>1</v>
      </c>
      <c r="P56" s="1082">
        <f t="shared" ref="P56:P80" si="16">IF(O56/K56&gt;1,1,+O56/K56)</f>
        <v>1</v>
      </c>
      <c r="Q56" s="858">
        <f t="shared" ref="Q56:Q75" si="17">+N56*P56</f>
        <v>18.571428571428573</v>
      </c>
      <c r="R56" s="1083">
        <f t="shared" ref="R56:R75" si="18">IF(M56&lt;=$D$11,Q56,0)</f>
        <v>18.571428571428573</v>
      </c>
      <c r="S56" s="1084"/>
      <c r="T56" s="1084"/>
      <c r="U56" s="1085"/>
      <c r="V56" s="1084"/>
      <c r="W56" s="1086"/>
      <c r="X56" s="1087"/>
      <c r="Y56" s="1087"/>
      <c r="Z56" s="1087"/>
      <c r="AA56" s="1112" t="s">
        <v>1250</v>
      </c>
      <c r="AC56" s="1113" t="s">
        <v>1259</v>
      </c>
      <c r="AD56" s="1088" t="s">
        <v>1260</v>
      </c>
      <c r="AE56" s="1088" t="s">
        <v>1261</v>
      </c>
      <c r="AF56" s="1080" t="s">
        <v>1062</v>
      </c>
      <c r="AG56" s="1081" t="s">
        <v>1063</v>
      </c>
      <c r="AH56" s="1081" t="s">
        <v>1064</v>
      </c>
      <c r="AI56" s="1081" t="s">
        <v>1061</v>
      </c>
      <c r="AJ56" s="1081" t="s">
        <v>1245</v>
      </c>
      <c r="AK56" s="1117" t="s">
        <v>1246</v>
      </c>
    </row>
    <row r="57" spans="1:37" s="625" customFormat="1" ht="66" customHeight="1" thickBot="1" x14ac:dyDescent="0.3">
      <c r="A57" s="1992"/>
      <c r="B57" s="1994"/>
      <c r="C57" s="1994"/>
      <c r="D57" s="1994"/>
      <c r="E57" s="1994"/>
      <c r="F57" s="1994"/>
      <c r="G57" s="1097" t="s">
        <v>931</v>
      </c>
      <c r="H57" s="1097"/>
      <c r="I57" s="1097" t="s">
        <v>932</v>
      </c>
      <c r="J57" s="1098" t="s">
        <v>856</v>
      </c>
      <c r="K57" s="1099">
        <v>1</v>
      </c>
      <c r="L57" s="1100">
        <v>41509</v>
      </c>
      <c r="M57" s="1100">
        <v>41578</v>
      </c>
      <c r="N57" s="1101">
        <f t="shared" si="15"/>
        <v>9.8571428571428577</v>
      </c>
      <c r="O57" s="1102">
        <v>2</v>
      </c>
      <c r="P57" s="1082">
        <f t="shared" si="16"/>
        <v>1</v>
      </c>
      <c r="Q57" s="858">
        <f t="shared" si="17"/>
        <v>9.8571428571428577</v>
      </c>
      <c r="R57" s="1083">
        <f t="shared" si="18"/>
        <v>9.8571428571428577</v>
      </c>
      <c r="S57" s="1084"/>
      <c r="T57" s="1084"/>
      <c r="U57" s="1085"/>
      <c r="V57" s="1084"/>
      <c r="W57" s="1086"/>
      <c r="X57" s="1087"/>
      <c r="Y57" s="1087"/>
      <c r="Z57" s="1087"/>
      <c r="AA57" s="1113" t="s">
        <v>1251</v>
      </c>
      <c r="AC57" s="1113" t="s">
        <v>1262</v>
      </c>
      <c r="AD57" s="1088" t="s">
        <v>1263</v>
      </c>
      <c r="AE57" s="1088" t="s">
        <v>1264</v>
      </c>
      <c r="AF57" s="1118"/>
      <c r="AG57" s="1116"/>
      <c r="AH57" s="1116"/>
      <c r="AI57" s="1116"/>
      <c r="AJ57" s="1116"/>
      <c r="AK57" s="1116"/>
    </row>
    <row r="58" spans="1:37" s="625" customFormat="1" ht="66" customHeight="1" thickBot="1" x14ac:dyDescent="0.3">
      <c r="A58" s="1992"/>
      <c r="B58" s="1994"/>
      <c r="C58" s="1994"/>
      <c r="D58" s="1994"/>
      <c r="E58" s="1994"/>
      <c r="F58" s="1994"/>
      <c r="G58" s="1097" t="s">
        <v>933</v>
      </c>
      <c r="H58" s="1097"/>
      <c r="I58" s="1097" t="s">
        <v>934</v>
      </c>
      <c r="J58" s="1103" t="s">
        <v>345</v>
      </c>
      <c r="K58" s="1099">
        <v>1</v>
      </c>
      <c r="L58" s="1100">
        <v>41509</v>
      </c>
      <c r="M58" s="1100">
        <v>41578</v>
      </c>
      <c r="N58" s="1101">
        <f t="shared" si="15"/>
        <v>9.8571428571428577</v>
      </c>
      <c r="O58" s="1102">
        <v>1</v>
      </c>
      <c r="P58" s="1082">
        <f t="shared" si="16"/>
        <v>1</v>
      </c>
      <c r="Q58" s="858">
        <f t="shared" si="17"/>
        <v>9.8571428571428577</v>
      </c>
      <c r="R58" s="1083">
        <f t="shared" si="18"/>
        <v>9.8571428571428577</v>
      </c>
      <c r="S58" s="1084"/>
      <c r="T58" s="1084"/>
      <c r="U58" s="1085"/>
      <c r="V58" s="1084"/>
      <c r="W58" s="1086"/>
      <c r="X58" s="1087"/>
      <c r="Y58" s="1087"/>
      <c r="Z58" s="1087"/>
      <c r="AA58" s="1114" t="s">
        <v>1252</v>
      </c>
      <c r="AC58" s="1113" t="s">
        <v>1265</v>
      </c>
      <c r="AD58" s="1088" t="s">
        <v>1266</v>
      </c>
      <c r="AE58" s="1088" t="s">
        <v>1267</v>
      </c>
      <c r="AF58" s="1080" t="s">
        <v>1247</v>
      </c>
      <c r="AG58" s="1116"/>
      <c r="AH58" s="1116"/>
      <c r="AI58" s="1116"/>
      <c r="AJ58" s="1116"/>
      <c r="AK58" s="1116"/>
    </row>
    <row r="59" spans="1:37" s="625" customFormat="1" ht="66" customHeight="1" x14ac:dyDescent="0.25">
      <c r="A59" s="1992"/>
      <c r="B59" s="1995"/>
      <c r="C59" s="1995"/>
      <c r="D59" s="1995"/>
      <c r="E59" s="1995"/>
      <c r="F59" s="1995"/>
      <c r="G59" s="1097" t="s">
        <v>613</v>
      </c>
      <c r="H59" s="1097"/>
      <c r="I59" s="1097" t="s">
        <v>614</v>
      </c>
      <c r="J59" s="1098" t="s">
        <v>615</v>
      </c>
      <c r="K59" s="1099">
        <v>6</v>
      </c>
      <c r="L59" s="1100">
        <v>41487</v>
      </c>
      <c r="M59" s="1100">
        <v>41851</v>
      </c>
      <c r="N59" s="1101">
        <f t="shared" si="15"/>
        <v>52</v>
      </c>
      <c r="O59" s="1102">
        <v>5.5</v>
      </c>
      <c r="P59" s="1090">
        <f t="shared" si="16"/>
        <v>0.91666666666666663</v>
      </c>
      <c r="Q59" s="1052">
        <f t="shared" si="17"/>
        <v>47.666666666666664</v>
      </c>
      <c r="R59" s="1091">
        <f t="shared" si="18"/>
        <v>47.666666666666664</v>
      </c>
      <c r="S59" s="1084"/>
      <c r="T59" s="1084"/>
      <c r="U59" s="1085"/>
      <c r="V59" s="1092" t="s">
        <v>1062</v>
      </c>
      <c r="W59" s="1093" t="s">
        <v>1063</v>
      </c>
      <c r="X59" s="1093" t="s">
        <v>1064</v>
      </c>
      <c r="Y59" s="1093" t="s">
        <v>1061</v>
      </c>
      <c r="Z59" s="1093" t="s">
        <v>1245</v>
      </c>
      <c r="AA59" s="1093" t="s">
        <v>1246</v>
      </c>
      <c r="AC59" s="1113" t="s">
        <v>1249</v>
      </c>
      <c r="AD59" s="1088" t="s">
        <v>1268</v>
      </c>
      <c r="AE59" s="1088" t="s">
        <v>1267</v>
      </c>
      <c r="AF59" s="1080" t="s">
        <v>1258</v>
      </c>
      <c r="AG59" s="1116"/>
      <c r="AH59" s="1116"/>
      <c r="AI59" s="1116"/>
      <c r="AJ59" s="1116"/>
      <c r="AK59" s="1116"/>
    </row>
    <row r="60" spans="1:37" s="625" customFormat="1" ht="66" customHeight="1" x14ac:dyDescent="0.25">
      <c r="A60" s="1992">
        <v>2</v>
      </c>
      <c r="B60" s="1993" t="s">
        <v>658</v>
      </c>
      <c r="C60" s="1993" t="s">
        <v>935</v>
      </c>
      <c r="D60" s="1993" t="s">
        <v>936</v>
      </c>
      <c r="E60" s="1993" t="s">
        <v>937</v>
      </c>
      <c r="F60" s="1993" t="s">
        <v>925</v>
      </c>
      <c r="G60" s="1097" t="s">
        <v>938</v>
      </c>
      <c r="H60" s="1097"/>
      <c r="I60" s="1097" t="s">
        <v>939</v>
      </c>
      <c r="J60" s="1103" t="s">
        <v>856</v>
      </c>
      <c r="K60" s="1099">
        <v>1</v>
      </c>
      <c r="L60" s="1100">
        <v>41487</v>
      </c>
      <c r="M60" s="1100">
        <v>41639</v>
      </c>
      <c r="N60" s="1101">
        <f t="shared" si="15"/>
        <v>21.714285714285715</v>
      </c>
      <c r="O60" s="1102">
        <v>1</v>
      </c>
      <c r="P60" s="1082">
        <f t="shared" si="16"/>
        <v>1</v>
      </c>
      <c r="Q60" s="858">
        <f t="shared" si="17"/>
        <v>21.714285714285715</v>
      </c>
      <c r="R60" s="1083">
        <f t="shared" si="18"/>
        <v>21.714285714285715</v>
      </c>
      <c r="S60" s="1094"/>
      <c r="T60" s="1094"/>
      <c r="U60" s="1094"/>
      <c r="V60" s="1094"/>
      <c r="W60" s="1094"/>
      <c r="X60" s="1095"/>
      <c r="Y60" s="1095"/>
      <c r="Z60" s="1095"/>
      <c r="AA60" s="1089" t="s">
        <v>1248</v>
      </c>
      <c r="AC60" s="1113" t="s">
        <v>1269</v>
      </c>
      <c r="AD60" s="1088" t="s">
        <v>1268</v>
      </c>
      <c r="AE60" s="1088" t="s">
        <v>1270</v>
      </c>
      <c r="AF60" s="1080" t="s">
        <v>1258</v>
      </c>
      <c r="AG60" s="1116"/>
      <c r="AH60" s="1116"/>
      <c r="AI60" s="1116"/>
      <c r="AJ60" s="1116"/>
      <c r="AK60" s="1116"/>
    </row>
    <row r="61" spans="1:37" s="625" customFormat="1" ht="66" customHeight="1" x14ac:dyDescent="0.25">
      <c r="A61" s="1992"/>
      <c r="B61" s="1994"/>
      <c r="C61" s="1994"/>
      <c r="D61" s="1994"/>
      <c r="E61" s="1994"/>
      <c r="F61" s="1994"/>
      <c r="G61" s="1097" t="s">
        <v>616</v>
      </c>
      <c r="H61" s="1097"/>
      <c r="I61" s="1097" t="s">
        <v>617</v>
      </c>
      <c r="J61" s="1103" t="s">
        <v>618</v>
      </c>
      <c r="K61" s="1099">
        <v>6</v>
      </c>
      <c r="L61" s="1100">
        <v>41509</v>
      </c>
      <c r="M61" s="1100">
        <v>41729</v>
      </c>
      <c r="N61" s="1101">
        <f t="shared" si="15"/>
        <v>31.428571428571427</v>
      </c>
      <c r="O61" s="1102">
        <v>6</v>
      </c>
      <c r="P61" s="1082">
        <f t="shared" si="16"/>
        <v>1</v>
      </c>
      <c r="Q61" s="858">
        <f t="shared" si="17"/>
        <v>31.428571428571427</v>
      </c>
      <c r="R61" s="1083">
        <f t="shared" si="18"/>
        <v>31.428571428571427</v>
      </c>
      <c r="S61" s="1094"/>
      <c r="T61" s="1094"/>
      <c r="U61" s="1094"/>
      <c r="V61" s="1094"/>
      <c r="W61" s="1094"/>
      <c r="X61" s="1095"/>
      <c r="Y61" s="1095"/>
      <c r="Z61" s="1095"/>
      <c r="AA61" s="1096" t="s">
        <v>1247</v>
      </c>
      <c r="AC61" s="1113" t="s">
        <v>1271</v>
      </c>
      <c r="AD61" s="1088" t="s">
        <v>1272</v>
      </c>
      <c r="AE61" s="1088" t="s">
        <v>1273</v>
      </c>
      <c r="AF61" s="1080" t="s">
        <v>1258</v>
      </c>
      <c r="AG61" s="1116"/>
      <c r="AH61" s="1116"/>
      <c r="AI61" s="1116"/>
      <c r="AJ61" s="1116"/>
      <c r="AK61" s="1116"/>
    </row>
    <row r="62" spans="1:37" s="625" customFormat="1" ht="66" customHeight="1" x14ac:dyDescent="0.25">
      <c r="A62" s="1992"/>
      <c r="B62" s="1995"/>
      <c r="C62" s="1995"/>
      <c r="D62" s="1995"/>
      <c r="E62" s="1995"/>
      <c r="F62" s="1995"/>
      <c r="G62" s="1097" t="s">
        <v>940</v>
      </c>
      <c r="H62" s="1097"/>
      <c r="I62" s="1097" t="s">
        <v>941</v>
      </c>
      <c r="J62" s="1098" t="s">
        <v>942</v>
      </c>
      <c r="K62" s="1099">
        <v>1</v>
      </c>
      <c r="L62" s="1100">
        <v>41509</v>
      </c>
      <c r="M62" s="1100">
        <v>41578</v>
      </c>
      <c r="N62" s="1101">
        <f t="shared" si="15"/>
        <v>9.8571428571428577</v>
      </c>
      <c r="O62" s="1104">
        <v>1</v>
      </c>
      <c r="P62" s="1082">
        <f t="shared" si="16"/>
        <v>1</v>
      </c>
      <c r="Q62" s="858">
        <f t="shared" si="17"/>
        <v>9.8571428571428577</v>
      </c>
      <c r="R62" s="1083">
        <f t="shared" si="18"/>
        <v>9.8571428571428577</v>
      </c>
      <c r="S62" s="1094"/>
      <c r="T62" s="1094"/>
      <c r="U62" s="1094"/>
      <c r="V62" s="1094"/>
      <c r="W62" s="1094"/>
      <c r="X62" s="1095"/>
      <c r="Y62" s="1095"/>
      <c r="Z62" s="1095"/>
      <c r="AA62" s="1089" t="s">
        <v>1249</v>
      </c>
      <c r="AC62" s="1113" t="s">
        <v>1274</v>
      </c>
      <c r="AD62" s="1088" t="s">
        <v>1275</v>
      </c>
      <c r="AE62" s="1088" t="s">
        <v>1276</v>
      </c>
      <c r="AF62" s="1080" t="s">
        <v>1258</v>
      </c>
      <c r="AG62" s="1116"/>
      <c r="AH62" s="1116"/>
      <c r="AI62" s="1116"/>
      <c r="AJ62" s="1116"/>
      <c r="AK62" s="1116"/>
    </row>
    <row r="63" spans="1:37" s="625" customFormat="1" ht="66" customHeight="1" x14ac:dyDescent="0.25">
      <c r="A63" s="1992">
        <v>3</v>
      </c>
      <c r="B63" s="1993" t="s">
        <v>610</v>
      </c>
      <c r="C63" s="1993" t="s">
        <v>943</v>
      </c>
      <c r="D63" s="1993" t="s">
        <v>944</v>
      </c>
      <c r="E63" s="1993" t="s">
        <v>945</v>
      </c>
      <c r="F63" s="1993" t="s">
        <v>925</v>
      </c>
      <c r="G63" s="1097" t="s">
        <v>946</v>
      </c>
      <c r="H63" s="1097"/>
      <c r="I63" s="1097" t="s">
        <v>939</v>
      </c>
      <c r="J63" s="1103" t="s">
        <v>856</v>
      </c>
      <c r="K63" s="1099">
        <v>1</v>
      </c>
      <c r="L63" s="1100">
        <v>41487</v>
      </c>
      <c r="M63" s="1100">
        <v>41639</v>
      </c>
      <c r="N63" s="1101">
        <f t="shared" si="15"/>
        <v>21.714285714285715</v>
      </c>
      <c r="O63" s="1102">
        <v>1</v>
      </c>
      <c r="P63" s="1105">
        <f t="shared" si="16"/>
        <v>1</v>
      </c>
      <c r="Q63" s="895">
        <f t="shared" si="17"/>
        <v>21.714285714285715</v>
      </c>
      <c r="R63" s="1106">
        <f t="shared" si="18"/>
        <v>21.714285714285715</v>
      </c>
      <c r="S63" s="622"/>
      <c r="T63" s="622"/>
      <c r="U63" s="623"/>
      <c r="V63" s="622"/>
      <c r="W63" s="624"/>
      <c r="AA63" s="1089" t="s">
        <v>1253</v>
      </c>
      <c r="AC63" s="1113" t="s">
        <v>1277</v>
      </c>
      <c r="AD63" s="1088" t="s">
        <v>1278</v>
      </c>
      <c r="AE63" s="1088" t="s">
        <v>1279</v>
      </c>
      <c r="AF63" s="1080" t="s">
        <v>1258</v>
      </c>
      <c r="AG63" s="1116"/>
      <c r="AH63" s="1116"/>
      <c r="AI63" s="1116"/>
      <c r="AJ63" s="1116"/>
      <c r="AK63" s="1116"/>
    </row>
    <row r="64" spans="1:37" s="625" customFormat="1" ht="66" customHeight="1" x14ac:dyDescent="0.25">
      <c r="A64" s="1992"/>
      <c r="B64" s="1994"/>
      <c r="C64" s="1994"/>
      <c r="D64" s="1994"/>
      <c r="E64" s="1994"/>
      <c r="F64" s="1994"/>
      <c r="G64" s="1097" t="s">
        <v>947</v>
      </c>
      <c r="H64" s="1097"/>
      <c r="I64" s="1097" t="s">
        <v>617</v>
      </c>
      <c r="J64" s="1103" t="s">
        <v>618</v>
      </c>
      <c r="K64" s="1099">
        <v>5</v>
      </c>
      <c r="L64" s="1100">
        <v>41487</v>
      </c>
      <c r="M64" s="1100">
        <v>41639</v>
      </c>
      <c r="N64" s="1101">
        <f t="shared" si="15"/>
        <v>21.714285714285715</v>
      </c>
      <c r="O64" s="1102">
        <v>5</v>
      </c>
      <c r="P64" s="1082">
        <f t="shared" si="16"/>
        <v>1</v>
      </c>
      <c r="Q64" s="858">
        <f t="shared" si="17"/>
        <v>21.714285714285715</v>
      </c>
      <c r="R64" s="1083">
        <f t="shared" si="18"/>
        <v>21.714285714285715</v>
      </c>
      <c r="S64" s="622"/>
      <c r="T64" s="622"/>
      <c r="U64" s="623"/>
      <c r="V64" s="622"/>
      <c r="W64" s="624"/>
      <c r="AA64" s="1089" t="s">
        <v>1254</v>
      </c>
      <c r="AC64" s="1119" t="s">
        <v>1280</v>
      </c>
      <c r="AD64" s="1096" t="s">
        <v>1281</v>
      </c>
      <c r="AE64" s="1096" t="s">
        <v>1282</v>
      </c>
      <c r="AF64" s="1080" t="s">
        <v>1283</v>
      </c>
      <c r="AG64" s="1080" t="s">
        <v>1284</v>
      </c>
      <c r="AH64" s="1080" t="s">
        <v>1065</v>
      </c>
      <c r="AI64" s="1080" t="s">
        <v>1065</v>
      </c>
      <c r="AJ64" s="1080"/>
      <c r="AK64" s="1080" t="s">
        <v>1065</v>
      </c>
    </row>
    <row r="65" spans="1:37" s="625" customFormat="1" ht="66" customHeight="1" x14ac:dyDescent="0.25">
      <c r="A65" s="1992"/>
      <c r="B65" s="1995"/>
      <c r="C65" s="1995"/>
      <c r="D65" s="1995"/>
      <c r="E65" s="1995"/>
      <c r="F65" s="1995"/>
      <c r="G65" s="1097" t="s">
        <v>940</v>
      </c>
      <c r="H65" s="1097"/>
      <c r="I65" s="1097" t="s">
        <v>941</v>
      </c>
      <c r="J65" s="1098" t="s">
        <v>942</v>
      </c>
      <c r="K65" s="1099">
        <v>1</v>
      </c>
      <c r="L65" s="1100">
        <v>41509</v>
      </c>
      <c r="M65" s="1100">
        <v>41639</v>
      </c>
      <c r="N65" s="1101">
        <f t="shared" si="15"/>
        <v>18.571428571428573</v>
      </c>
      <c r="O65" s="1104">
        <v>1</v>
      </c>
      <c r="P65" s="1082">
        <f t="shared" si="16"/>
        <v>1</v>
      </c>
      <c r="Q65" s="858">
        <f t="shared" si="17"/>
        <v>18.571428571428573</v>
      </c>
      <c r="R65" s="1083">
        <f t="shared" si="18"/>
        <v>18.571428571428573</v>
      </c>
      <c r="S65" s="622"/>
      <c r="T65" s="622"/>
      <c r="U65" s="623"/>
      <c r="V65" s="622"/>
      <c r="W65" s="624"/>
      <c r="X65" s="625" t="s">
        <v>1014</v>
      </c>
      <c r="AC65" s="1113" t="s">
        <v>1285</v>
      </c>
      <c r="AD65" s="1088" t="s">
        <v>1286</v>
      </c>
      <c r="AE65" s="1088" t="s">
        <v>1287</v>
      </c>
      <c r="AF65" s="1080" t="s">
        <v>1288</v>
      </c>
      <c r="AG65" s="1116"/>
      <c r="AH65" s="1116"/>
      <c r="AI65" s="1116"/>
      <c r="AJ65" s="1116"/>
      <c r="AK65" s="1113" t="s">
        <v>1289</v>
      </c>
    </row>
    <row r="66" spans="1:37" s="625" customFormat="1" ht="66" customHeight="1" x14ac:dyDescent="0.25">
      <c r="A66" s="1107">
        <v>4</v>
      </c>
      <c r="B66" s="1108" t="s">
        <v>610</v>
      </c>
      <c r="C66" s="1109" t="s">
        <v>948</v>
      </c>
      <c r="D66" s="1108" t="s">
        <v>949</v>
      </c>
      <c r="E66" s="1108" t="s">
        <v>950</v>
      </c>
      <c r="F66" s="1108" t="s">
        <v>951</v>
      </c>
      <c r="G66" s="1097" t="s">
        <v>952</v>
      </c>
      <c r="H66" s="1097"/>
      <c r="I66" s="1097" t="s">
        <v>953</v>
      </c>
      <c r="J66" s="1103" t="s">
        <v>954</v>
      </c>
      <c r="K66" s="1099">
        <v>1</v>
      </c>
      <c r="L66" s="1100">
        <v>41509</v>
      </c>
      <c r="M66" s="1100">
        <v>41639</v>
      </c>
      <c r="N66" s="1101">
        <f t="shared" si="15"/>
        <v>18.571428571428573</v>
      </c>
      <c r="O66" s="1104">
        <v>1</v>
      </c>
      <c r="P66" s="1082">
        <f t="shared" si="16"/>
        <v>1</v>
      </c>
      <c r="Q66" s="858">
        <f t="shared" si="17"/>
        <v>18.571428571428573</v>
      </c>
      <c r="R66" s="1083">
        <f t="shared" si="18"/>
        <v>18.571428571428573</v>
      </c>
      <c r="S66" s="622"/>
      <c r="T66" s="622"/>
      <c r="U66" s="623"/>
      <c r="V66" s="622"/>
      <c r="W66" s="624"/>
      <c r="AC66" s="1113" t="s">
        <v>1290</v>
      </c>
      <c r="AD66" s="1088" t="s">
        <v>1291</v>
      </c>
      <c r="AE66" s="1088" t="s">
        <v>1292</v>
      </c>
      <c r="AF66" s="1080" t="s">
        <v>1288</v>
      </c>
      <c r="AG66" s="1116"/>
      <c r="AH66" s="1116"/>
      <c r="AI66" s="1116"/>
      <c r="AJ66" s="1116"/>
      <c r="AK66" s="1113" t="s">
        <v>1293</v>
      </c>
    </row>
    <row r="67" spans="1:37" s="625" customFormat="1" ht="66" customHeight="1" x14ac:dyDescent="0.25">
      <c r="A67" s="1110">
        <v>5</v>
      </c>
      <c r="B67" s="1108" t="s">
        <v>658</v>
      </c>
      <c r="C67" s="1109" t="s">
        <v>659</v>
      </c>
      <c r="D67" s="1108" t="s">
        <v>660</v>
      </c>
      <c r="E67" s="1108" t="s">
        <v>661</v>
      </c>
      <c r="F67" s="1108" t="s">
        <v>662</v>
      </c>
      <c r="G67" s="1097" t="s">
        <v>663</v>
      </c>
      <c r="H67" s="1097"/>
      <c r="I67" s="1097" t="s">
        <v>664</v>
      </c>
      <c r="J67" s="1103" t="s">
        <v>665</v>
      </c>
      <c r="K67" s="1111">
        <v>1</v>
      </c>
      <c r="L67" s="1100">
        <v>41509</v>
      </c>
      <c r="M67" s="1100">
        <v>41729</v>
      </c>
      <c r="N67" s="1101">
        <f t="shared" si="15"/>
        <v>31.428571428571427</v>
      </c>
      <c r="O67" s="1102">
        <v>10</v>
      </c>
      <c r="P67" s="1082">
        <v>1</v>
      </c>
      <c r="Q67" s="858">
        <f t="shared" si="17"/>
        <v>31.428571428571427</v>
      </c>
      <c r="R67" s="1083">
        <f t="shared" si="18"/>
        <v>31.428571428571427</v>
      </c>
      <c r="S67" s="622"/>
      <c r="T67" s="822"/>
      <c r="U67" s="822"/>
      <c r="V67" s="822"/>
      <c r="W67" s="822"/>
      <c r="X67" s="823" t="s">
        <v>1065</v>
      </c>
      <c r="Y67" s="823" t="s">
        <v>1082</v>
      </c>
      <c r="AC67" s="1113" t="s">
        <v>1294</v>
      </c>
      <c r="AD67" s="1088" t="s">
        <v>1275</v>
      </c>
      <c r="AE67" s="1088" t="s">
        <v>1295</v>
      </c>
      <c r="AF67" s="1080" t="s">
        <v>1288</v>
      </c>
      <c r="AG67" s="1116"/>
      <c r="AH67" s="1116"/>
      <c r="AI67" s="1116"/>
      <c r="AJ67" s="1116"/>
      <c r="AK67" s="1119" t="s">
        <v>1296</v>
      </c>
    </row>
    <row r="68" spans="1:37" s="625" customFormat="1" ht="66" customHeight="1" x14ac:dyDescent="0.25">
      <c r="A68" s="1992">
        <v>6</v>
      </c>
      <c r="B68" s="1993" t="s">
        <v>610</v>
      </c>
      <c r="C68" s="1993" t="s">
        <v>955</v>
      </c>
      <c r="D68" s="1993" t="s">
        <v>956</v>
      </c>
      <c r="E68" s="1993" t="s">
        <v>937</v>
      </c>
      <c r="F68" s="1993" t="s">
        <v>662</v>
      </c>
      <c r="G68" s="1097" t="s">
        <v>957</v>
      </c>
      <c r="H68" s="1097"/>
      <c r="I68" s="1097" t="s">
        <v>939</v>
      </c>
      <c r="J68" s="1103" t="s">
        <v>856</v>
      </c>
      <c r="K68" s="1099">
        <v>1</v>
      </c>
      <c r="L68" s="1100">
        <v>41509</v>
      </c>
      <c r="M68" s="1100">
        <v>41639</v>
      </c>
      <c r="N68" s="1101">
        <f t="shared" si="15"/>
        <v>18.571428571428573</v>
      </c>
      <c r="O68" s="1102">
        <v>1</v>
      </c>
      <c r="P68" s="1082">
        <f t="shared" si="16"/>
        <v>1</v>
      </c>
      <c r="Q68" s="858">
        <f t="shared" si="17"/>
        <v>18.571428571428573</v>
      </c>
      <c r="R68" s="1083">
        <f t="shared" si="18"/>
        <v>18.571428571428573</v>
      </c>
      <c r="S68" s="622"/>
      <c r="T68" s="622"/>
      <c r="U68" s="623"/>
      <c r="V68" s="622"/>
      <c r="W68" s="624"/>
      <c r="AC68" s="1113" t="s">
        <v>1297</v>
      </c>
      <c r="AD68" s="1088" t="s">
        <v>1286</v>
      </c>
      <c r="AE68" s="1088" t="s">
        <v>1267</v>
      </c>
      <c r="AF68" s="1080" t="s">
        <v>1288</v>
      </c>
      <c r="AG68" s="1116"/>
      <c r="AH68" s="1116"/>
      <c r="AI68" s="1116"/>
      <c r="AJ68" s="1116"/>
      <c r="AK68" s="1116"/>
    </row>
    <row r="69" spans="1:37" s="625" customFormat="1" ht="66" customHeight="1" x14ac:dyDescent="0.25">
      <c r="A69" s="1992"/>
      <c r="B69" s="1994"/>
      <c r="C69" s="1994"/>
      <c r="D69" s="1994"/>
      <c r="E69" s="1994"/>
      <c r="F69" s="1994"/>
      <c r="G69" s="1097" t="s">
        <v>958</v>
      </c>
      <c r="H69" s="1097"/>
      <c r="I69" s="1097" t="s">
        <v>617</v>
      </c>
      <c r="J69" s="1103" t="s">
        <v>618</v>
      </c>
      <c r="K69" s="1099">
        <v>2</v>
      </c>
      <c r="L69" s="1100">
        <v>41509</v>
      </c>
      <c r="M69" s="1100">
        <v>41639</v>
      </c>
      <c r="N69" s="1101">
        <f t="shared" si="15"/>
        <v>18.571428571428573</v>
      </c>
      <c r="O69" s="1102">
        <v>2</v>
      </c>
      <c r="P69" s="1082">
        <f t="shared" si="16"/>
        <v>1</v>
      </c>
      <c r="Q69" s="858">
        <f t="shared" si="17"/>
        <v>18.571428571428573</v>
      </c>
      <c r="R69" s="1083">
        <f t="shared" si="18"/>
        <v>18.571428571428573</v>
      </c>
      <c r="S69" s="622"/>
      <c r="T69" s="622"/>
      <c r="U69" s="623"/>
      <c r="V69" s="622"/>
      <c r="W69" s="624"/>
      <c r="AC69" s="1113" t="s">
        <v>1298</v>
      </c>
      <c r="AD69" s="1088" t="s">
        <v>1299</v>
      </c>
      <c r="AE69" s="1088" t="s">
        <v>1300</v>
      </c>
      <c r="AF69" s="1080" t="s">
        <v>1288</v>
      </c>
      <c r="AG69" s="1116"/>
      <c r="AH69" s="1116"/>
      <c r="AI69" s="1116"/>
      <c r="AJ69" s="1116"/>
      <c r="AK69" s="1116"/>
    </row>
    <row r="70" spans="1:37" s="625" customFormat="1" ht="66" customHeight="1" x14ac:dyDescent="0.25">
      <c r="A70" s="1992"/>
      <c r="B70" s="1995"/>
      <c r="C70" s="1995"/>
      <c r="D70" s="1995"/>
      <c r="E70" s="1995"/>
      <c r="F70" s="1995"/>
      <c r="G70" s="1097" t="s">
        <v>959</v>
      </c>
      <c r="H70" s="1097"/>
      <c r="I70" s="1097" t="s">
        <v>941</v>
      </c>
      <c r="J70" s="1098" t="s">
        <v>942</v>
      </c>
      <c r="K70" s="1099">
        <v>1</v>
      </c>
      <c r="L70" s="1100">
        <v>41509</v>
      </c>
      <c r="M70" s="1100">
        <v>41639</v>
      </c>
      <c r="N70" s="1101">
        <f t="shared" si="15"/>
        <v>18.571428571428573</v>
      </c>
      <c r="O70" s="1104">
        <v>1</v>
      </c>
      <c r="P70" s="1082">
        <f t="shared" si="16"/>
        <v>1</v>
      </c>
      <c r="Q70" s="858">
        <f t="shared" si="17"/>
        <v>18.571428571428573</v>
      </c>
      <c r="R70" s="1083">
        <f t="shared" si="18"/>
        <v>18.571428571428573</v>
      </c>
      <c r="S70" s="622"/>
      <c r="T70" s="622"/>
      <c r="U70" s="623"/>
      <c r="V70" s="622"/>
      <c r="W70" s="624"/>
      <c r="AC70" s="1113" t="s">
        <v>1294</v>
      </c>
      <c r="AD70" s="1088" t="s">
        <v>1275</v>
      </c>
      <c r="AE70" s="1088" t="s">
        <v>1295</v>
      </c>
      <c r="AF70" s="1080" t="s">
        <v>1288</v>
      </c>
      <c r="AG70" s="1116"/>
      <c r="AH70" s="1116"/>
      <c r="AI70" s="1116"/>
      <c r="AJ70" s="1116"/>
      <c r="AK70" s="1116"/>
    </row>
    <row r="71" spans="1:37" s="625" customFormat="1" ht="66" customHeight="1" x14ac:dyDescent="0.25">
      <c r="A71" s="1992">
        <v>7</v>
      </c>
      <c r="B71" s="1993" t="s">
        <v>960</v>
      </c>
      <c r="C71" s="1993" t="s">
        <v>961</v>
      </c>
      <c r="D71" s="1993" t="s">
        <v>962</v>
      </c>
      <c r="E71" s="1993" t="s">
        <v>963</v>
      </c>
      <c r="F71" s="1993" t="s">
        <v>662</v>
      </c>
      <c r="G71" s="1097" t="s">
        <v>964</v>
      </c>
      <c r="H71" s="1097"/>
      <c r="I71" s="1097" t="s">
        <v>939</v>
      </c>
      <c r="J71" s="1103" t="s">
        <v>856</v>
      </c>
      <c r="K71" s="1099">
        <v>1</v>
      </c>
      <c r="L71" s="1100">
        <v>41509</v>
      </c>
      <c r="M71" s="1100">
        <v>41639</v>
      </c>
      <c r="N71" s="1101">
        <f t="shared" si="15"/>
        <v>18.571428571428573</v>
      </c>
      <c r="O71" s="1102">
        <v>1</v>
      </c>
      <c r="P71" s="1082">
        <f t="shared" si="16"/>
        <v>1</v>
      </c>
      <c r="Q71" s="858">
        <f t="shared" si="17"/>
        <v>18.571428571428573</v>
      </c>
      <c r="R71" s="1083">
        <f t="shared" si="18"/>
        <v>18.571428571428573</v>
      </c>
      <c r="S71" s="622"/>
      <c r="T71" s="622"/>
      <c r="U71" s="623"/>
      <c r="V71" s="622"/>
      <c r="W71" s="624"/>
      <c r="AC71" s="1113" t="s">
        <v>1301</v>
      </c>
      <c r="AD71" s="1088" t="s">
        <v>1302</v>
      </c>
      <c r="AE71" s="1088" t="s">
        <v>1303</v>
      </c>
      <c r="AF71" s="1080" t="s">
        <v>1288</v>
      </c>
      <c r="AG71" s="1116"/>
      <c r="AH71" s="1116"/>
      <c r="AI71" s="1116"/>
      <c r="AJ71" s="1116"/>
      <c r="AK71" s="1116"/>
    </row>
    <row r="72" spans="1:37" s="625" customFormat="1" ht="66" customHeight="1" x14ac:dyDescent="0.25">
      <c r="A72" s="1992"/>
      <c r="B72" s="1994"/>
      <c r="C72" s="1994"/>
      <c r="D72" s="1994"/>
      <c r="E72" s="1994"/>
      <c r="F72" s="1994"/>
      <c r="G72" s="1097" t="s">
        <v>965</v>
      </c>
      <c r="H72" s="1097"/>
      <c r="I72" s="1097" t="s">
        <v>617</v>
      </c>
      <c r="J72" s="1103" t="s">
        <v>618</v>
      </c>
      <c r="K72" s="1099">
        <v>5</v>
      </c>
      <c r="L72" s="1100">
        <v>41509</v>
      </c>
      <c r="M72" s="1100">
        <v>41639</v>
      </c>
      <c r="N72" s="1101">
        <f t="shared" si="15"/>
        <v>18.571428571428573</v>
      </c>
      <c r="O72" s="1102">
        <v>5</v>
      </c>
      <c r="P72" s="1082">
        <f t="shared" si="16"/>
        <v>1</v>
      </c>
      <c r="Q72" s="858">
        <f t="shared" si="17"/>
        <v>18.571428571428573</v>
      </c>
      <c r="R72" s="1083">
        <f t="shared" si="18"/>
        <v>18.571428571428573</v>
      </c>
      <c r="S72" s="622"/>
      <c r="T72" s="622"/>
      <c r="U72" s="623"/>
      <c r="V72" s="622"/>
      <c r="W72" s="624"/>
      <c r="AC72" s="1113" t="s">
        <v>1304</v>
      </c>
      <c r="AD72" s="1088" t="s">
        <v>1305</v>
      </c>
      <c r="AE72" s="1088" t="s">
        <v>1306</v>
      </c>
      <c r="AF72" s="1080" t="s">
        <v>1288</v>
      </c>
      <c r="AG72" s="1116"/>
      <c r="AH72" s="1116"/>
      <c r="AI72" s="1116"/>
      <c r="AJ72" s="1116"/>
      <c r="AK72" s="1116"/>
    </row>
    <row r="73" spans="1:37" s="625" customFormat="1" ht="66" customHeight="1" x14ac:dyDescent="0.25">
      <c r="A73" s="1992"/>
      <c r="B73" s="1995"/>
      <c r="C73" s="1995"/>
      <c r="D73" s="1995"/>
      <c r="E73" s="1995"/>
      <c r="F73" s="1995"/>
      <c r="G73" s="1097" t="s">
        <v>966</v>
      </c>
      <c r="H73" s="1097"/>
      <c r="I73" s="1097" t="s">
        <v>941</v>
      </c>
      <c r="J73" s="1098" t="s">
        <v>942</v>
      </c>
      <c r="K73" s="1099">
        <v>1</v>
      </c>
      <c r="L73" s="1100">
        <v>41509</v>
      </c>
      <c r="M73" s="1100">
        <v>41639</v>
      </c>
      <c r="N73" s="1101">
        <f t="shared" si="15"/>
        <v>18.571428571428573</v>
      </c>
      <c r="O73" s="1104">
        <v>1</v>
      </c>
      <c r="P73" s="1082">
        <f t="shared" si="16"/>
        <v>1</v>
      </c>
      <c r="Q73" s="858">
        <f t="shared" si="17"/>
        <v>18.571428571428573</v>
      </c>
      <c r="R73" s="1083">
        <f t="shared" si="18"/>
        <v>18.571428571428573</v>
      </c>
      <c r="S73" s="622"/>
      <c r="T73" s="622"/>
      <c r="U73" s="623"/>
      <c r="V73" s="622"/>
      <c r="W73" s="624"/>
    </row>
    <row r="74" spans="1:37" s="625" customFormat="1" ht="66" customHeight="1" x14ac:dyDescent="0.25">
      <c r="A74" s="1110">
        <v>8</v>
      </c>
      <c r="B74" s="1108" t="s">
        <v>610</v>
      </c>
      <c r="C74" s="1109" t="s">
        <v>967</v>
      </c>
      <c r="D74" s="1108" t="s">
        <v>968</v>
      </c>
      <c r="E74" s="1108" t="s">
        <v>969</v>
      </c>
      <c r="F74" s="1108" t="s">
        <v>951</v>
      </c>
      <c r="G74" s="1097" t="s">
        <v>970</v>
      </c>
      <c r="H74" s="1097"/>
      <c r="I74" s="1097" t="s">
        <v>971</v>
      </c>
      <c r="J74" s="1103" t="s">
        <v>972</v>
      </c>
      <c r="K74" s="1111">
        <v>1</v>
      </c>
      <c r="L74" s="1100">
        <v>41509</v>
      </c>
      <c r="M74" s="1100">
        <v>41639</v>
      </c>
      <c r="N74" s="1101">
        <f t="shared" si="15"/>
        <v>18.571428571428573</v>
      </c>
      <c r="O74" s="1102">
        <v>1</v>
      </c>
      <c r="P74" s="1082">
        <f t="shared" si="16"/>
        <v>1</v>
      </c>
      <c r="Q74" s="858">
        <f t="shared" si="17"/>
        <v>18.571428571428573</v>
      </c>
      <c r="R74" s="1083">
        <f t="shared" si="18"/>
        <v>18.571428571428573</v>
      </c>
      <c r="S74" s="622"/>
      <c r="T74" s="622"/>
      <c r="U74" s="623"/>
      <c r="V74" s="622"/>
      <c r="W74" s="624"/>
    </row>
    <row r="75" spans="1:37" s="625" customFormat="1" ht="91.5" customHeight="1" thickBot="1" x14ac:dyDescent="0.3">
      <c r="A75" s="1107">
        <v>9</v>
      </c>
      <c r="B75" s="1108" t="s">
        <v>658</v>
      </c>
      <c r="C75" s="1109" t="s">
        <v>973</v>
      </c>
      <c r="D75" s="1108" t="s">
        <v>974</v>
      </c>
      <c r="E75" s="1108" t="s">
        <v>974</v>
      </c>
      <c r="F75" s="1108" t="s">
        <v>951</v>
      </c>
      <c r="G75" s="1097" t="s">
        <v>975</v>
      </c>
      <c r="H75" s="1097"/>
      <c r="I75" s="1097" t="s">
        <v>976</v>
      </c>
      <c r="J75" s="1103" t="s">
        <v>977</v>
      </c>
      <c r="K75" s="1111">
        <v>1</v>
      </c>
      <c r="L75" s="1100">
        <v>41509</v>
      </c>
      <c r="M75" s="1100">
        <v>41639</v>
      </c>
      <c r="N75" s="1101">
        <f t="shared" si="15"/>
        <v>18.571428571428573</v>
      </c>
      <c r="O75" s="1102">
        <v>1</v>
      </c>
      <c r="P75" s="1082">
        <f t="shared" si="16"/>
        <v>1</v>
      </c>
      <c r="Q75" s="858">
        <f t="shared" si="17"/>
        <v>18.571428571428573</v>
      </c>
      <c r="R75" s="1083">
        <f t="shared" si="18"/>
        <v>18.571428571428573</v>
      </c>
      <c r="S75" s="622"/>
      <c r="T75" s="622"/>
      <c r="U75" s="623"/>
      <c r="V75" s="622"/>
      <c r="W75" s="624"/>
    </row>
    <row r="76" spans="1:37" s="625" customFormat="1" ht="77.25" customHeight="1" thickBot="1" x14ac:dyDescent="0.3">
      <c r="A76" s="2156">
        <v>1</v>
      </c>
      <c r="B76" s="2158">
        <v>1202002</v>
      </c>
      <c r="C76" s="2160" t="s">
        <v>988</v>
      </c>
      <c r="D76" s="2162" t="s">
        <v>87</v>
      </c>
      <c r="E76" s="2164" t="s">
        <v>88</v>
      </c>
      <c r="F76" s="2162" t="s">
        <v>33</v>
      </c>
      <c r="G76" s="2162" t="s">
        <v>338</v>
      </c>
      <c r="H76" s="2164" t="s">
        <v>339</v>
      </c>
      <c r="I76" s="645" t="s">
        <v>340</v>
      </c>
      <c r="J76" s="646" t="s">
        <v>341</v>
      </c>
      <c r="K76" s="646">
        <v>1</v>
      </c>
      <c r="L76" s="647">
        <v>41641</v>
      </c>
      <c r="M76" s="647">
        <v>41670</v>
      </c>
      <c r="N76" s="648">
        <f>+(M76-L76)/7</f>
        <v>4.1428571428571432</v>
      </c>
      <c r="O76" s="655">
        <v>1</v>
      </c>
      <c r="P76" s="1026">
        <f t="shared" si="16"/>
        <v>1</v>
      </c>
      <c r="Q76" s="644">
        <f t="shared" ref="Q76" si="19">+N76*P76</f>
        <v>4.1428571428571432</v>
      </c>
      <c r="R76" s="1045">
        <f>IF(M76&lt;=$C$10,Q76,0)</f>
        <v>4.1428571428571432</v>
      </c>
      <c r="S76" s="622"/>
      <c r="T76" s="2025">
        <f>IF($D$11&gt;=N76,O76,0)</f>
        <v>1</v>
      </c>
      <c r="U76" s="2026"/>
      <c r="V76" s="650" t="s">
        <v>989</v>
      </c>
      <c r="W76" s="834" t="s">
        <v>693</v>
      </c>
      <c r="X76" s="1124" t="s">
        <v>1007</v>
      </c>
      <c r="Y76" s="1124" t="s">
        <v>1323</v>
      </c>
      <c r="Z76" s="1124" t="s">
        <v>1324</v>
      </c>
      <c r="AA76" s="1124" t="s">
        <v>1324</v>
      </c>
    </row>
    <row r="77" spans="1:37" s="625" customFormat="1" ht="75.75" customHeight="1" thickBot="1" x14ac:dyDescent="0.3">
      <c r="A77" s="2157"/>
      <c r="B77" s="2159"/>
      <c r="C77" s="2161"/>
      <c r="D77" s="2163"/>
      <c r="E77" s="2163"/>
      <c r="F77" s="2163"/>
      <c r="G77" s="2163"/>
      <c r="H77" s="2163"/>
      <c r="I77" s="651" t="s">
        <v>585</v>
      </c>
      <c r="J77" s="652" t="s">
        <v>341</v>
      </c>
      <c r="K77" s="652">
        <v>1</v>
      </c>
      <c r="L77" s="653">
        <v>41672</v>
      </c>
      <c r="M77" s="653">
        <v>41759</v>
      </c>
      <c r="N77" s="654">
        <f>+(M77-L77)/7</f>
        <v>12.428571428571429</v>
      </c>
      <c r="O77" s="655">
        <v>0</v>
      </c>
      <c r="P77" s="1026">
        <f t="shared" si="16"/>
        <v>0</v>
      </c>
      <c r="Q77" s="858">
        <f t="shared" ref="Q77:Q140" si="20">+N77*P77</f>
        <v>0</v>
      </c>
      <c r="R77" s="1046">
        <f>IF(M77&lt;=$C$10,Q77,0)</f>
        <v>0</v>
      </c>
      <c r="S77" s="655" t="e">
        <f>IF(N77&lt;=$D$11,#REF!,0)</f>
        <v>#REF!</v>
      </c>
      <c r="T77" s="2027">
        <f t="shared" ref="T77:T140" si="21">IF($D$11&gt;=N77,O77,0)</f>
        <v>0</v>
      </c>
      <c r="U77" s="2028"/>
      <c r="V77" s="657"/>
      <c r="W77" s="835" t="s">
        <v>1067</v>
      </c>
      <c r="X77" s="1125" t="s">
        <v>1008</v>
      </c>
      <c r="Y77" s="1125" t="s">
        <v>1008</v>
      </c>
      <c r="Z77" s="1125" t="s">
        <v>1008</v>
      </c>
      <c r="AA77" s="1125" t="s">
        <v>1008</v>
      </c>
    </row>
    <row r="78" spans="1:37" s="804" customFormat="1" ht="409.6" thickBot="1" x14ac:dyDescent="0.3">
      <c r="A78" s="658">
        <v>2</v>
      </c>
      <c r="B78" s="658">
        <v>1903004</v>
      </c>
      <c r="C78" s="659" t="s">
        <v>990</v>
      </c>
      <c r="D78" s="660" t="s">
        <v>45</v>
      </c>
      <c r="E78" s="660" t="s">
        <v>46</v>
      </c>
      <c r="F78" s="661" t="s">
        <v>157</v>
      </c>
      <c r="G78" s="662" t="s">
        <v>225</v>
      </c>
      <c r="H78" s="663" t="s">
        <v>158</v>
      </c>
      <c r="I78" s="663" t="s">
        <v>226</v>
      </c>
      <c r="J78" s="663" t="s">
        <v>159</v>
      </c>
      <c r="K78" s="664">
        <v>6</v>
      </c>
      <c r="L78" s="665">
        <v>41579</v>
      </c>
      <c r="M78" s="665">
        <v>41659</v>
      </c>
      <c r="N78" s="666">
        <f>+(M78-L78)/7</f>
        <v>11.428571428571429</v>
      </c>
      <c r="O78" s="667">
        <v>6</v>
      </c>
      <c r="P78" s="1026">
        <f t="shared" si="16"/>
        <v>1</v>
      </c>
      <c r="Q78" s="858">
        <f t="shared" si="20"/>
        <v>11.428571428571429</v>
      </c>
      <c r="R78" s="1046">
        <v>0</v>
      </c>
      <c r="S78" s="667">
        <f t="shared" ref="S78:S85" si="22">IF(N78&lt;=$D$11,R78,0)</f>
        <v>0</v>
      </c>
      <c r="T78" s="2023">
        <f t="shared" si="21"/>
        <v>6</v>
      </c>
      <c r="U78" s="2024"/>
      <c r="V78" s="668" t="s">
        <v>635</v>
      </c>
      <c r="W78" s="836"/>
      <c r="X78" s="705"/>
      <c r="Y78" s="847"/>
      <c r="Z78" s="847"/>
    </row>
    <row r="79" spans="1:37" s="675" customFormat="1" ht="115.5" customHeight="1" thickBot="1" x14ac:dyDescent="0.3">
      <c r="A79" s="2041">
        <v>3</v>
      </c>
      <c r="B79" s="2041">
        <v>1103002</v>
      </c>
      <c r="C79" s="2079" t="s">
        <v>991</v>
      </c>
      <c r="D79" s="2041" t="s">
        <v>992</v>
      </c>
      <c r="E79" s="2041" t="s">
        <v>140</v>
      </c>
      <c r="F79" s="2041" t="s">
        <v>33</v>
      </c>
      <c r="G79" s="669" t="s">
        <v>343</v>
      </c>
      <c r="H79" s="669" t="s">
        <v>344</v>
      </c>
      <c r="I79" s="669" t="s">
        <v>343</v>
      </c>
      <c r="J79" s="670" t="s">
        <v>345</v>
      </c>
      <c r="K79" s="670">
        <v>2</v>
      </c>
      <c r="L79" s="671">
        <v>41641</v>
      </c>
      <c r="M79" s="671">
        <v>41670</v>
      </c>
      <c r="N79" s="672">
        <f>+(M79-L79)/7</f>
        <v>4.1428571428571432</v>
      </c>
      <c r="O79" s="673">
        <v>2</v>
      </c>
      <c r="P79" s="1026">
        <f t="shared" si="16"/>
        <v>1</v>
      </c>
      <c r="Q79" s="858">
        <f t="shared" si="20"/>
        <v>4.1428571428571432</v>
      </c>
      <c r="R79" s="1046">
        <v>0</v>
      </c>
      <c r="S79" s="673">
        <v>0</v>
      </c>
      <c r="T79" s="2021">
        <f t="shared" si="21"/>
        <v>2</v>
      </c>
      <c r="U79" s="2022"/>
      <c r="V79" s="674" t="s">
        <v>694</v>
      </c>
      <c r="W79" s="837"/>
      <c r="X79" s="825" t="s">
        <v>1040</v>
      </c>
      <c r="Y79" s="832" t="s">
        <v>1077</v>
      </c>
      <c r="Z79" s="768" t="s">
        <v>1077</v>
      </c>
      <c r="AA79" s="768" t="s">
        <v>1077</v>
      </c>
    </row>
    <row r="80" spans="1:37" s="675" customFormat="1" ht="128.25" customHeight="1" thickBot="1" x14ac:dyDescent="0.3">
      <c r="A80" s="2041"/>
      <c r="B80" s="2041"/>
      <c r="C80" s="2079"/>
      <c r="D80" s="2041"/>
      <c r="E80" s="2041"/>
      <c r="F80" s="2041"/>
      <c r="G80" s="696" t="s">
        <v>603</v>
      </c>
      <c r="H80" s="696" t="s">
        <v>588</v>
      </c>
      <c r="I80" s="696" t="s">
        <v>579</v>
      </c>
      <c r="J80" s="697" t="s">
        <v>345</v>
      </c>
      <c r="K80" s="697">
        <v>2</v>
      </c>
      <c r="L80" s="802">
        <v>41671</v>
      </c>
      <c r="M80" s="802">
        <v>42004</v>
      </c>
      <c r="N80" s="698">
        <f>+(M80-L80)/7</f>
        <v>47.571428571428569</v>
      </c>
      <c r="O80" s="699">
        <v>0.5</v>
      </c>
      <c r="P80" s="1026">
        <f t="shared" si="16"/>
        <v>0.25</v>
      </c>
      <c r="Q80" s="858">
        <f t="shared" si="20"/>
        <v>11.892857142857142</v>
      </c>
      <c r="R80" s="1046">
        <f t="shared" ref="R80:R141" si="23">IF(M80&lt;=$C$10,Q80,0)</f>
        <v>0</v>
      </c>
      <c r="S80" s="699">
        <f t="shared" si="22"/>
        <v>0</v>
      </c>
      <c r="T80" s="2029">
        <f t="shared" si="21"/>
        <v>0.5</v>
      </c>
      <c r="U80" s="2030"/>
      <c r="V80" s="700"/>
      <c r="W80" s="838"/>
      <c r="X80" s="825" t="s">
        <v>1009</v>
      </c>
      <c r="Y80" s="832" t="s">
        <v>1078</v>
      </c>
      <c r="Z80" s="768" t="s">
        <v>1325</v>
      </c>
      <c r="AA80" s="815" t="s">
        <v>1326</v>
      </c>
    </row>
    <row r="81" spans="1:29" s="675" customFormat="1" ht="87.75" customHeight="1" thickBot="1" x14ac:dyDescent="0.3">
      <c r="A81" s="2165">
        <v>4</v>
      </c>
      <c r="B81" s="2168">
        <v>1601004</v>
      </c>
      <c r="C81" s="2171" t="s">
        <v>993</v>
      </c>
      <c r="D81" s="2174" t="s">
        <v>138</v>
      </c>
      <c r="E81" s="2177" t="s">
        <v>91</v>
      </c>
      <c r="F81" s="2178" t="s">
        <v>33</v>
      </c>
      <c r="G81" s="2181" t="s">
        <v>346</v>
      </c>
      <c r="H81" s="2177" t="s">
        <v>347</v>
      </c>
      <c r="I81" s="824" t="s">
        <v>544</v>
      </c>
      <c r="J81" s="701" t="s">
        <v>348</v>
      </c>
      <c r="K81" s="646">
        <v>1</v>
      </c>
      <c r="L81" s="647">
        <v>41640</v>
      </c>
      <c r="M81" s="1123">
        <v>41790</v>
      </c>
      <c r="N81" s="648">
        <f t="shared" ref="N81:N92" si="24">+(M81-L81)/7</f>
        <v>21.428571428571427</v>
      </c>
      <c r="O81" s="1122">
        <v>0.75</v>
      </c>
      <c r="P81" s="1026">
        <f t="shared" ref="P81" si="25">IF(O81/K81&gt;1,1,+O81/K81)</f>
        <v>0.75</v>
      </c>
      <c r="Q81" s="858">
        <f t="shared" si="20"/>
        <v>16.071428571428569</v>
      </c>
      <c r="R81" s="1046">
        <f t="shared" si="23"/>
        <v>16.071428571428569</v>
      </c>
      <c r="S81" s="649">
        <f t="shared" si="22"/>
        <v>16.071428571428569</v>
      </c>
      <c r="T81" s="2025">
        <f t="shared" si="21"/>
        <v>0.75</v>
      </c>
      <c r="U81" s="2026"/>
      <c r="V81" s="702"/>
      <c r="W81" s="839"/>
      <c r="X81" s="1121" t="s">
        <v>1319</v>
      </c>
      <c r="Y81" s="1121" t="s">
        <v>1319</v>
      </c>
      <c r="Z81" s="768" t="s">
        <v>1320</v>
      </c>
      <c r="AA81" s="768" t="s">
        <v>1321</v>
      </c>
      <c r="AC81" s="300" t="s">
        <v>1322</v>
      </c>
    </row>
    <row r="82" spans="1:29" s="675" customFormat="1" ht="87" customHeight="1" thickBot="1" x14ac:dyDescent="0.3">
      <c r="A82" s="2166"/>
      <c r="B82" s="2169"/>
      <c r="C82" s="2172"/>
      <c r="D82" s="2175"/>
      <c r="E82" s="2175"/>
      <c r="F82" s="2179"/>
      <c r="G82" s="2182"/>
      <c r="H82" s="2175"/>
      <c r="I82" s="788" t="s">
        <v>349</v>
      </c>
      <c r="J82" s="704" t="s">
        <v>350</v>
      </c>
      <c r="K82" s="587">
        <v>1</v>
      </c>
      <c r="L82" s="590">
        <v>41791</v>
      </c>
      <c r="M82" s="590">
        <v>41881</v>
      </c>
      <c r="N82" s="591">
        <f t="shared" si="24"/>
        <v>12.857142857142858</v>
      </c>
      <c r="O82" s="680">
        <v>0</v>
      </c>
      <c r="P82" s="681"/>
      <c r="Q82" s="858">
        <f t="shared" si="20"/>
        <v>0</v>
      </c>
      <c r="R82" s="1046">
        <f t="shared" si="23"/>
        <v>0</v>
      </c>
      <c r="S82" s="680">
        <f t="shared" si="22"/>
        <v>0</v>
      </c>
      <c r="T82" s="2019">
        <f t="shared" si="21"/>
        <v>0</v>
      </c>
      <c r="U82" s="2020"/>
      <c r="V82" s="683"/>
      <c r="W82" s="840"/>
      <c r="X82" s="1121" t="s">
        <v>1319</v>
      </c>
      <c r="Y82" s="1121" t="s">
        <v>1319</v>
      </c>
      <c r="Z82" s="1121" t="s">
        <v>1319</v>
      </c>
      <c r="AA82" s="1121" t="s">
        <v>1319</v>
      </c>
    </row>
    <row r="83" spans="1:29" s="675" customFormat="1" ht="60" customHeight="1" thickBot="1" x14ac:dyDescent="0.3">
      <c r="A83" s="2166"/>
      <c r="B83" s="2169"/>
      <c r="C83" s="2172"/>
      <c r="D83" s="2175"/>
      <c r="E83" s="2175"/>
      <c r="F83" s="2179"/>
      <c r="G83" s="2182"/>
      <c r="H83" s="2175"/>
      <c r="I83" s="788" t="s">
        <v>351</v>
      </c>
      <c r="J83" s="704" t="s">
        <v>352</v>
      </c>
      <c r="K83" s="706">
        <v>1</v>
      </c>
      <c r="L83" s="590">
        <v>41791</v>
      </c>
      <c r="M83" s="590">
        <v>42004</v>
      </c>
      <c r="N83" s="591">
        <f t="shared" si="24"/>
        <v>30.428571428571427</v>
      </c>
      <c r="O83" s="680">
        <v>0</v>
      </c>
      <c r="P83" s="681"/>
      <c r="Q83" s="858">
        <f t="shared" si="20"/>
        <v>0</v>
      </c>
      <c r="R83" s="1046">
        <f t="shared" si="23"/>
        <v>0</v>
      </c>
      <c r="S83" s="680">
        <f t="shared" si="22"/>
        <v>0</v>
      </c>
      <c r="T83" s="2019">
        <f t="shared" si="21"/>
        <v>0</v>
      </c>
      <c r="U83" s="2020"/>
      <c r="V83" s="683"/>
      <c r="W83" s="840"/>
      <c r="X83" s="1121" t="s">
        <v>1319</v>
      </c>
      <c r="Y83" s="1121" t="s">
        <v>1319</v>
      </c>
      <c r="Z83" s="1121" t="s">
        <v>1319</v>
      </c>
      <c r="AA83" s="1121" t="s">
        <v>1319</v>
      </c>
    </row>
    <row r="84" spans="1:29" s="675" customFormat="1" ht="36" customHeight="1" thickBot="1" x14ac:dyDescent="0.3">
      <c r="A84" s="2167"/>
      <c r="B84" s="2170"/>
      <c r="C84" s="2173"/>
      <c r="D84" s="2176"/>
      <c r="E84" s="2176"/>
      <c r="F84" s="2180"/>
      <c r="G84" s="2183"/>
      <c r="H84" s="2176"/>
      <c r="I84" s="789" t="s">
        <v>353</v>
      </c>
      <c r="J84" s="707" t="s">
        <v>354</v>
      </c>
      <c r="K84" s="652">
        <v>1</v>
      </c>
      <c r="L84" s="653">
        <v>41791</v>
      </c>
      <c r="M84" s="653">
        <v>42004</v>
      </c>
      <c r="N84" s="654">
        <f t="shared" si="24"/>
        <v>30.428571428571427</v>
      </c>
      <c r="O84" s="655">
        <v>0</v>
      </c>
      <c r="P84" s="656"/>
      <c r="Q84" s="858">
        <f t="shared" si="20"/>
        <v>0</v>
      </c>
      <c r="R84" s="1046">
        <f t="shared" si="23"/>
        <v>0</v>
      </c>
      <c r="S84" s="655">
        <f t="shared" si="22"/>
        <v>0</v>
      </c>
      <c r="T84" s="2027">
        <f t="shared" si="21"/>
        <v>0</v>
      </c>
      <c r="U84" s="2028"/>
      <c r="V84" s="708"/>
      <c r="W84" s="841"/>
      <c r="X84" s="1121" t="s">
        <v>1319</v>
      </c>
      <c r="Y84" s="1121" t="s">
        <v>1319</v>
      </c>
      <c r="Z84" s="1121" t="s">
        <v>1319</v>
      </c>
      <c r="AA84" s="1121" t="s">
        <v>1319</v>
      </c>
    </row>
    <row r="85" spans="1:29" s="675" customFormat="1" ht="111.75" customHeight="1" thickBot="1" x14ac:dyDescent="0.3">
      <c r="A85" s="2184">
        <v>5</v>
      </c>
      <c r="B85" s="2184">
        <v>1701011</v>
      </c>
      <c r="C85" s="2185" t="s">
        <v>994</v>
      </c>
      <c r="D85" s="2187" t="s">
        <v>356</v>
      </c>
      <c r="E85" s="2187" t="s">
        <v>357</v>
      </c>
      <c r="F85" s="2189" t="s">
        <v>33</v>
      </c>
      <c r="G85" s="2191" t="s">
        <v>358</v>
      </c>
      <c r="H85" s="2191" t="s">
        <v>359</v>
      </c>
      <c r="I85" s="791" t="s">
        <v>360</v>
      </c>
      <c r="J85" s="677" t="s">
        <v>361</v>
      </c>
      <c r="K85" s="677">
        <v>12</v>
      </c>
      <c r="L85" s="803">
        <v>41641</v>
      </c>
      <c r="M85" s="803">
        <v>42004</v>
      </c>
      <c r="N85" s="678">
        <f t="shared" si="24"/>
        <v>51.857142857142854</v>
      </c>
      <c r="O85" s="1120">
        <v>6</v>
      </c>
      <c r="P85" s="1026">
        <f t="shared" ref="P85:P125" si="26">IF(O85/K85&gt;1,1,+O85/K85)</f>
        <v>0.5</v>
      </c>
      <c r="Q85" s="858">
        <f t="shared" si="20"/>
        <v>25.928571428571427</v>
      </c>
      <c r="R85" s="1046">
        <f t="shared" si="23"/>
        <v>0</v>
      </c>
      <c r="S85" s="673">
        <f t="shared" si="22"/>
        <v>0</v>
      </c>
      <c r="T85" s="2021">
        <f t="shared" si="21"/>
        <v>6</v>
      </c>
      <c r="U85" s="2022"/>
      <c r="V85" s="679" t="s">
        <v>995</v>
      </c>
      <c r="W85" s="842" t="s">
        <v>678</v>
      </c>
      <c r="X85" s="768" t="s">
        <v>1010</v>
      </c>
      <c r="Y85" s="768" t="s">
        <v>1310</v>
      </c>
      <c r="Z85" s="768" t="s">
        <v>1311</v>
      </c>
      <c r="AA85" s="768" t="s">
        <v>1312</v>
      </c>
    </row>
    <row r="86" spans="1:29" s="675" customFormat="1" ht="160.15" customHeight="1" thickBot="1" x14ac:dyDescent="0.3">
      <c r="A86" s="2169"/>
      <c r="B86" s="2169"/>
      <c r="C86" s="2186"/>
      <c r="D86" s="2188"/>
      <c r="E86" s="2188"/>
      <c r="F86" s="2190"/>
      <c r="G86" s="2191"/>
      <c r="H86" s="2191"/>
      <c r="I86" s="588" t="s">
        <v>362</v>
      </c>
      <c r="J86" s="587" t="s">
        <v>363</v>
      </c>
      <c r="K86" s="587">
        <v>4</v>
      </c>
      <c r="L86" s="590">
        <v>41641</v>
      </c>
      <c r="M86" s="590">
        <v>42004</v>
      </c>
      <c r="N86" s="591">
        <f t="shared" si="24"/>
        <v>51.857142857142854</v>
      </c>
      <c r="O86" s="680">
        <v>2</v>
      </c>
      <c r="P86" s="1026">
        <f t="shared" si="26"/>
        <v>0.5</v>
      </c>
      <c r="Q86" s="858">
        <f t="shared" si="20"/>
        <v>25.928571428571427</v>
      </c>
      <c r="R86" s="1046">
        <f t="shared" si="23"/>
        <v>0</v>
      </c>
      <c r="S86" s="680">
        <v>0</v>
      </c>
      <c r="T86" s="2019">
        <f t="shared" si="21"/>
        <v>2</v>
      </c>
      <c r="U86" s="2020"/>
      <c r="V86" s="682" t="s">
        <v>996</v>
      </c>
      <c r="W86" s="843" t="s">
        <v>679</v>
      </c>
      <c r="X86" s="768" t="s">
        <v>1011</v>
      </c>
      <c r="Y86" s="768" t="s">
        <v>1318</v>
      </c>
      <c r="Z86" s="768" t="s">
        <v>1313</v>
      </c>
      <c r="AA86" s="768" t="s">
        <v>1314</v>
      </c>
    </row>
    <row r="87" spans="1:29" s="675" customFormat="1" ht="93" customHeight="1" thickBot="1" x14ac:dyDescent="0.3">
      <c r="A87" s="2169"/>
      <c r="B87" s="2169"/>
      <c r="C87" s="2186"/>
      <c r="D87" s="2188"/>
      <c r="E87" s="2188"/>
      <c r="F87" s="2190"/>
      <c r="G87" s="2191"/>
      <c r="H87" s="2191"/>
      <c r="I87" s="588" t="s">
        <v>364</v>
      </c>
      <c r="J87" s="587" t="s">
        <v>365</v>
      </c>
      <c r="K87" s="587">
        <v>5</v>
      </c>
      <c r="L87" s="590">
        <v>41671</v>
      </c>
      <c r="M87" s="590">
        <v>42004</v>
      </c>
      <c r="N87" s="591">
        <f t="shared" si="24"/>
        <v>47.571428571428569</v>
      </c>
      <c r="O87" s="680">
        <v>1</v>
      </c>
      <c r="P87" s="1026">
        <f t="shared" si="26"/>
        <v>0.2</v>
      </c>
      <c r="Q87" s="858">
        <f t="shared" si="20"/>
        <v>9.5142857142857142</v>
      </c>
      <c r="R87" s="1046">
        <f t="shared" si="23"/>
        <v>0</v>
      </c>
      <c r="S87" s="680">
        <v>0</v>
      </c>
      <c r="T87" s="2019">
        <f t="shared" si="21"/>
        <v>1</v>
      </c>
      <c r="U87" s="2020"/>
      <c r="V87" s="683" t="s">
        <v>666</v>
      </c>
      <c r="W87" s="844" t="s">
        <v>680</v>
      </c>
      <c r="X87" s="768" t="s">
        <v>1012</v>
      </c>
      <c r="Y87" s="768" t="s">
        <v>1315</v>
      </c>
      <c r="Z87" s="768" t="s">
        <v>1316</v>
      </c>
      <c r="AA87" s="768" t="s">
        <v>1317</v>
      </c>
    </row>
    <row r="88" spans="1:29" s="675" customFormat="1" ht="120.6" customHeight="1" thickBot="1" x14ac:dyDescent="0.3">
      <c r="A88" s="2080">
        <v>6</v>
      </c>
      <c r="B88" s="2083">
        <v>1404004</v>
      </c>
      <c r="C88" s="2086" t="s">
        <v>997</v>
      </c>
      <c r="D88" s="2089" t="s">
        <v>92</v>
      </c>
      <c r="E88" s="2092" t="s">
        <v>94</v>
      </c>
      <c r="F88" s="2095" t="s">
        <v>484</v>
      </c>
      <c r="G88" s="2192" t="s">
        <v>482</v>
      </c>
      <c r="H88" s="2192" t="s">
        <v>403</v>
      </c>
      <c r="I88" s="685" t="s">
        <v>487</v>
      </c>
      <c r="J88" s="686" t="s">
        <v>404</v>
      </c>
      <c r="K88" s="687">
        <v>12</v>
      </c>
      <c r="L88" s="688">
        <v>41335</v>
      </c>
      <c r="M88" s="688" t="s">
        <v>405</v>
      </c>
      <c r="N88" s="689">
        <f>+(M88-L88)/7</f>
        <v>51.857142857142854</v>
      </c>
      <c r="O88" s="680">
        <v>12</v>
      </c>
      <c r="P88" s="1026">
        <f t="shared" si="26"/>
        <v>1</v>
      </c>
      <c r="Q88" s="858">
        <f t="shared" si="20"/>
        <v>51.857142857142854</v>
      </c>
      <c r="R88" s="1046">
        <f t="shared" si="23"/>
        <v>0</v>
      </c>
      <c r="S88" s="680">
        <v>0</v>
      </c>
      <c r="T88" s="2019">
        <f t="shared" si="21"/>
        <v>12</v>
      </c>
      <c r="U88" s="2020"/>
      <c r="V88" s="787" t="s">
        <v>695</v>
      </c>
      <c r="W88" s="840"/>
      <c r="X88" s="774" t="s">
        <v>1034</v>
      </c>
      <c r="Y88" s="848" t="s">
        <v>1055</v>
      </c>
      <c r="Z88" s="827"/>
      <c r="AA88" s="775" t="s">
        <v>1327</v>
      </c>
    </row>
    <row r="89" spans="1:29" s="675" customFormat="1" ht="109.15" customHeight="1" thickBot="1" x14ac:dyDescent="0.3">
      <c r="A89" s="2081"/>
      <c r="B89" s="2084"/>
      <c r="C89" s="2087"/>
      <c r="D89" s="2090"/>
      <c r="E89" s="2093"/>
      <c r="F89" s="2096"/>
      <c r="G89" s="2193"/>
      <c r="H89" s="2193"/>
      <c r="I89" s="790" t="s">
        <v>488</v>
      </c>
      <c r="J89" s="676" t="s">
        <v>407</v>
      </c>
      <c r="K89" s="691">
        <v>12</v>
      </c>
      <c r="L89" s="688">
        <v>41334</v>
      </c>
      <c r="M89" s="688" t="s">
        <v>408</v>
      </c>
      <c r="N89" s="689">
        <f t="shared" si="24"/>
        <v>52</v>
      </c>
      <c r="O89" s="680">
        <v>12</v>
      </c>
      <c r="P89" s="1026">
        <f t="shared" si="26"/>
        <v>1</v>
      </c>
      <c r="Q89" s="858">
        <f t="shared" si="20"/>
        <v>52</v>
      </c>
      <c r="R89" s="1046">
        <f t="shared" si="23"/>
        <v>0</v>
      </c>
      <c r="S89" s="680">
        <v>0</v>
      </c>
      <c r="T89" s="2019">
        <f t="shared" si="21"/>
        <v>12</v>
      </c>
      <c r="U89" s="2020"/>
      <c r="V89" s="794" t="s">
        <v>696</v>
      </c>
      <c r="W89" s="840"/>
      <c r="X89" s="774" t="s">
        <v>1035</v>
      </c>
      <c r="Y89" s="848" t="s">
        <v>1069</v>
      </c>
      <c r="Z89" s="827"/>
      <c r="AA89" s="775" t="s">
        <v>1328</v>
      </c>
    </row>
    <row r="90" spans="1:29" s="675" customFormat="1" ht="121.5" customHeight="1" thickBot="1" x14ac:dyDescent="0.3">
      <c r="A90" s="2082"/>
      <c r="B90" s="2085"/>
      <c r="C90" s="2088"/>
      <c r="D90" s="2091"/>
      <c r="E90" s="2094"/>
      <c r="F90" s="2097"/>
      <c r="G90" s="2194"/>
      <c r="H90" s="2194"/>
      <c r="I90" s="790" t="s">
        <v>489</v>
      </c>
      <c r="J90" s="676" t="s">
        <v>410</v>
      </c>
      <c r="K90" s="691">
        <v>1</v>
      </c>
      <c r="L90" s="688">
        <v>41334</v>
      </c>
      <c r="M90" s="688">
        <v>41698</v>
      </c>
      <c r="N90" s="689">
        <f t="shared" si="24"/>
        <v>52</v>
      </c>
      <c r="O90" s="680">
        <v>1</v>
      </c>
      <c r="P90" s="1026">
        <f t="shared" si="26"/>
        <v>1</v>
      </c>
      <c r="Q90" s="858">
        <f t="shared" si="20"/>
        <v>52</v>
      </c>
      <c r="R90" s="1046">
        <v>0</v>
      </c>
      <c r="S90" s="680">
        <v>0</v>
      </c>
      <c r="T90" s="2019">
        <f t="shared" si="21"/>
        <v>1</v>
      </c>
      <c r="U90" s="2020"/>
      <c r="V90" s="690" t="s">
        <v>638</v>
      </c>
      <c r="W90" s="840"/>
      <c r="X90" s="775" t="s">
        <v>1033</v>
      </c>
      <c r="Y90" s="820" t="s">
        <v>1070</v>
      </c>
      <c r="Z90" s="827"/>
      <c r="AA90" s="775" t="s">
        <v>1329</v>
      </c>
    </row>
    <row r="91" spans="1:29" s="675" customFormat="1" ht="51" customHeight="1" thickBot="1" x14ac:dyDescent="0.3">
      <c r="A91" s="2195">
        <v>7</v>
      </c>
      <c r="B91" s="2196">
        <v>1404004</v>
      </c>
      <c r="C91" s="2197" t="s">
        <v>998</v>
      </c>
      <c r="D91" s="2198" t="s">
        <v>92</v>
      </c>
      <c r="E91" s="2199" t="s">
        <v>95</v>
      </c>
      <c r="F91" s="2199" t="s">
        <v>412</v>
      </c>
      <c r="G91" s="2201" t="s">
        <v>413</v>
      </c>
      <c r="H91" s="2203" t="s">
        <v>414</v>
      </c>
      <c r="I91" s="926" t="s">
        <v>490</v>
      </c>
      <c r="J91" s="927" t="s">
        <v>415</v>
      </c>
      <c r="K91" s="928">
        <v>1</v>
      </c>
      <c r="L91" s="929">
        <v>41640</v>
      </c>
      <c r="M91" s="929">
        <v>41670</v>
      </c>
      <c r="N91" s="930">
        <f t="shared" si="24"/>
        <v>4.2857142857142856</v>
      </c>
      <c r="O91" s="667">
        <v>1</v>
      </c>
      <c r="P91" s="1026">
        <f t="shared" si="26"/>
        <v>1</v>
      </c>
      <c r="Q91" s="931">
        <f t="shared" si="20"/>
        <v>4.2857142857142856</v>
      </c>
      <c r="R91" s="1047">
        <v>0</v>
      </c>
      <c r="S91" s="667">
        <v>0</v>
      </c>
      <c r="T91" s="2023">
        <f t="shared" si="21"/>
        <v>1</v>
      </c>
      <c r="U91" s="2024"/>
      <c r="V91" s="932" t="s">
        <v>999</v>
      </c>
      <c r="W91" s="836"/>
      <c r="X91" s="933" t="s">
        <v>1037</v>
      </c>
      <c r="Y91" s="934" t="s">
        <v>1072</v>
      </c>
      <c r="Z91" s="935"/>
    </row>
    <row r="92" spans="1:29" s="675" customFormat="1" ht="157.9" customHeight="1" thickBot="1" x14ac:dyDescent="0.3">
      <c r="A92" s="2082"/>
      <c r="B92" s="2085"/>
      <c r="C92" s="2088"/>
      <c r="D92" s="2091"/>
      <c r="E92" s="2200"/>
      <c r="F92" s="2200"/>
      <c r="G92" s="2202"/>
      <c r="H92" s="2094"/>
      <c r="I92" s="891" t="s">
        <v>491</v>
      </c>
      <c r="J92" s="892" t="s">
        <v>415</v>
      </c>
      <c r="K92" s="874">
        <v>6</v>
      </c>
      <c r="L92" s="893">
        <v>41699</v>
      </c>
      <c r="M92" s="893">
        <v>42063</v>
      </c>
      <c r="N92" s="894">
        <f t="shared" si="24"/>
        <v>52</v>
      </c>
      <c r="O92" s="673">
        <v>6</v>
      </c>
      <c r="P92" s="1026">
        <f t="shared" si="26"/>
        <v>1</v>
      </c>
      <c r="Q92" s="895">
        <f t="shared" si="20"/>
        <v>52</v>
      </c>
      <c r="R92" s="1048">
        <f t="shared" si="23"/>
        <v>0</v>
      </c>
      <c r="S92" s="673">
        <v>0</v>
      </c>
      <c r="T92" s="2021">
        <f t="shared" si="21"/>
        <v>6</v>
      </c>
      <c r="U92" s="2022"/>
      <c r="V92" s="896" t="s">
        <v>639</v>
      </c>
      <c r="W92" s="878" t="s">
        <v>1330</v>
      </c>
      <c r="X92" s="879" t="s">
        <v>1331</v>
      </c>
      <c r="Y92" s="1126" t="s">
        <v>1056</v>
      </c>
      <c r="Z92" s="1126" t="s">
        <v>1056</v>
      </c>
      <c r="AA92" s="1126" t="s">
        <v>1056</v>
      </c>
    </row>
    <row r="93" spans="1:29" s="675" customFormat="1" ht="147" customHeight="1" thickBot="1" x14ac:dyDescent="0.3">
      <c r="A93" s="786">
        <v>8</v>
      </c>
      <c r="B93" s="711">
        <v>1103002</v>
      </c>
      <c r="C93" s="712" t="s">
        <v>1000</v>
      </c>
      <c r="D93" s="713" t="s">
        <v>96</v>
      </c>
      <c r="E93" s="713" t="s">
        <v>98</v>
      </c>
      <c r="F93" s="714" t="s">
        <v>416</v>
      </c>
      <c r="G93" s="715" t="s">
        <v>483</v>
      </c>
      <c r="H93" s="715" t="s">
        <v>418</v>
      </c>
      <c r="I93" s="828" t="s">
        <v>419</v>
      </c>
      <c r="J93" s="703" t="s">
        <v>420</v>
      </c>
      <c r="K93" s="587">
        <v>1</v>
      </c>
      <c r="L93" s="688">
        <v>41275</v>
      </c>
      <c r="M93" s="688">
        <v>41284</v>
      </c>
      <c r="N93" s="692">
        <f t="shared" ref="N93:N105" si="27">+(M93-L93)/7</f>
        <v>1.2857142857142858</v>
      </c>
      <c r="O93" s="680">
        <v>1</v>
      </c>
      <c r="P93" s="1026">
        <f t="shared" si="26"/>
        <v>1</v>
      </c>
      <c r="Q93" s="858">
        <f t="shared" si="20"/>
        <v>1.2857142857142858</v>
      </c>
      <c r="R93" s="1046">
        <v>0</v>
      </c>
      <c r="S93" s="680">
        <v>0</v>
      </c>
      <c r="T93" s="2019">
        <f t="shared" si="21"/>
        <v>1</v>
      </c>
      <c r="U93" s="2020"/>
      <c r="V93" s="690" t="s">
        <v>640</v>
      </c>
      <c r="W93" s="840"/>
      <c r="X93" s="805" t="s">
        <v>1037</v>
      </c>
      <c r="Y93" s="821" t="s">
        <v>1072</v>
      </c>
      <c r="Z93" s="827"/>
    </row>
    <row r="94" spans="1:29" s="675" customFormat="1" ht="105" customHeight="1" thickBot="1" x14ac:dyDescent="0.3">
      <c r="A94" s="2204">
        <v>9</v>
      </c>
      <c r="B94" s="2205">
        <v>1701009</v>
      </c>
      <c r="C94" s="2206" t="s">
        <v>1001</v>
      </c>
      <c r="D94" s="2207" t="s">
        <v>99</v>
      </c>
      <c r="E94" s="2207" t="s">
        <v>101</v>
      </c>
      <c r="F94" s="2210" t="s">
        <v>421</v>
      </c>
      <c r="G94" s="2212" t="s">
        <v>422</v>
      </c>
      <c r="H94" s="2213" t="s">
        <v>423</v>
      </c>
      <c r="I94" s="684" t="s">
        <v>424</v>
      </c>
      <c r="J94" s="716" t="s">
        <v>425</v>
      </c>
      <c r="K94" s="710">
        <v>5</v>
      </c>
      <c r="L94" s="688">
        <v>41281</v>
      </c>
      <c r="M94" s="688" t="s">
        <v>426</v>
      </c>
      <c r="N94" s="689">
        <f t="shared" si="27"/>
        <v>51.142857142857146</v>
      </c>
      <c r="O94" s="680">
        <v>5</v>
      </c>
      <c r="P94" s="1026">
        <f t="shared" si="26"/>
        <v>1</v>
      </c>
      <c r="Q94" s="858">
        <f t="shared" si="20"/>
        <v>51.142857142857146</v>
      </c>
      <c r="R94" s="1046">
        <f t="shared" si="23"/>
        <v>0</v>
      </c>
      <c r="S94" s="680">
        <v>0</v>
      </c>
      <c r="T94" s="2019">
        <f t="shared" si="21"/>
        <v>5</v>
      </c>
      <c r="U94" s="2020"/>
      <c r="V94" s="795" t="s">
        <v>669</v>
      </c>
      <c r="W94" s="840"/>
      <c r="X94" s="805" t="s">
        <v>1037</v>
      </c>
      <c r="Y94" s="821" t="s">
        <v>1072</v>
      </c>
      <c r="Z94" s="827"/>
    </row>
    <row r="95" spans="1:29" s="675" customFormat="1" ht="76.5" customHeight="1" thickBot="1" x14ac:dyDescent="0.3">
      <c r="A95" s="2081"/>
      <c r="B95" s="2084"/>
      <c r="C95" s="2079"/>
      <c r="D95" s="2208"/>
      <c r="E95" s="2208"/>
      <c r="F95" s="2211"/>
      <c r="G95" s="2211"/>
      <c r="H95" s="2214"/>
      <c r="I95" s="684" t="s">
        <v>428</v>
      </c>
      <c r="J95" s="716" t="s">
        <v>429</v>
      </c>
      <c r="K95" s="691">
        <v>3</v>
      </c>
      <c r="L95" s="688">
        <v>41284</v>
      </c>
      <c r="M95" s="688" t="s">
        <v>426</v>
      </c>
      <c r="N95" s="689">
        <f t="shared" si="27"/>
        <v>50.714285714285715</v>
      </c>
      <c r="O95" s="680">
        <v>3</v>
      </c>
      <c r="P95" s="1026">
        <f t="shared" si="26"/>
        <v>1</v>
      </c>
      <c r="Q95" s="858">
        <f t="shared" si="20"/>
        <v>50.714285714285715</v>
      </c>
      <c r="R95" s="1046">
        <f t="shared" si="23"/>
        <v>0</v>
      </c>
      <c r="S95" s="680">
        <v>0</v>
      </c>
      <c r="T95" s="2019">
        <f t="shared" si="21"/>
        <v>3</v>
      </c>
      <c r="U95" s="2020"/>
      <c r="V95" s="693" t="s">
        <v>622</v>
      </c>
      <c r="W95" s="845"/>
      <c r="X95" s="805" t="s">
        <v>1037</v>
      </c>
      <c r="Y95" s="821" t="s">
        <v>1072</v>
      </c>
      <c r="Z95" s="827"/>
    </row>
    <row r="96" spans="1:29" s="675" customFormat="1" ht="114.75" customHeight="1" thickBot="1" x14ac:dyDescent="0.3">
      <c r="A96" s="2082"/>
      <c r="B96" s="2085"/>
      <c r="C96" s="2185"/>
      <c r="D96" s="2209"/>
      <c r="E96" s="2209"/>
      <c r="F96" s="2200"/>
      <c r="G96" s="2200"/>
      <c r="H96" s="2215"/>
      <c r="I96" s="717" t="s">
        <v>431</v>
      </c>
      <c r="J96" s="718" t="s">
        <v>432</v>
      </c>
      <c r="K96" s="710">
        <v>1</v>
      </c>
      <c r="L96" s="688">
        <v>41284</v>
      </c>
      <c r="M96" s="688" t="s">
        <v>433</v>
      </c>
      <c r="N96" s="689">
        <f t="shared" si="27"/>
        <v>3</v>
      </c>
      <c r="O96" s="680">
        <v>1</v>
      </c>
      <c r="P96" s="1026">
        <f t="shared" si="26"/>
        <v>1</v>
      </c>
      <c r="Q96" s="858">
        <f t="shared" si="20"/>
        <v>3</v>
      </c>
      <c r="R96" s="1046">
        <f t="shared" si="23"/>
        <v>0</v>
      </c>
      <c r="S96" s="680">
        <v>0</v>
      </c>
      <c r="T96" s="2019">
        <f t="shared" si="21"/>
        <v>1</v>
      </c>
      <c r="U96" s="2020"/>
      <c r="V96" s="792" t="s">
        <v>697</v>
      </c>
      <c r="W96" s="1127" t="s">
        <v>1332</v>
      </c>
      <c r="X96" s="879" t="s">
        <v>1333</v>
      </c>
      <c r="Y96" s="879" t="s">
        <v>1334</v>
      </c>
      <c r="Z96" s="1128" t="s">
        <v>1335</v>
      </c>
      <c r="AA96" s="1128" t="s">
        <v>1335</v>
      </c>
    </row>
    <row r="97" spans="1:27" s="675" customFormat="1" ht="153.75" customHeight="1" thickBot="1" x14ac:dyDescent="0.3">
      <c r="A97" s="719">
        <v>10</v>
      </c>
      <c r="B97" s="719">
        <v>1701009</v>
      </c>
      <c r="C97" s="720" t="s">
        <v>1002</v>
      </c>
      <c r="D97" s="684" t="s">
        <v>102</v>
      </c>
      <c r="E97" s="684" t="s">
        <v>104</v>
      </c>
      <c r="F97" s="587" t="s">
        <v>435</v>
      </c>
      <c r="G97" s="721" t="s">
        <v>436</v>
      </c>
      <c r="H97" s="721" t="s">
        <v>437</v>
      </c>
      <c r="I97" s="721" t="s">
        <v>438</v>
      </c>
      <c r="J97" s="722" t="s">
        <v>439</v>
      </c>
      <c r="K97" s="710">
        <v>9</v>
      </c>
      <c r="L97" s="688">
        <v>41640</v>
      </c>
      <c r="M97" s="688" t="s">
        <v>440</v>
      </c>
      <c r="N97" s="689">
        <f t="shared" si="27"/>
        <v>43.142857142857146</v>
      </c>
      <c r="O97" s="680">
        <v>9</v>
      </c>
      <c r="P97" s="1026">
        <f t="shared" si="26"/>
        <v>1</v>
      </c>
      <c r="Q97" s="858">
        <f t="shared" si="20"/>
        <v>43.142857142857146</v>
      </c>
      <c r="R97" s="1046">
        <f t="shared" si="23"/>
        <v>0</v>
      </c>
      <c r="S97" s="680">
        <v>0</v>
      </c>
      <c r="T97" s="2019">
        <f t="shared" si="21"/>
        <v>9</v>
      </c>
      <c r="U97" s="2020"/>
      <c r="V97" s="792" t="s">
        <v>623</v>
      </c>
      <c r="W97" s="840"/>
      <c r="X97" s="775" t="s">
        <v>1036</v>
      </c>
      <c r="Y97" s="848" t="s">
        <v>1079</v>
      </c>
      <c r="Z97" s="827"/>
    </row>
    <row r="98" spans="1:27" s="675" customFormat="1" ht="128.25" customHeight="1" thickBot="1" x14ac:dyDescent="0.3">
      <c r="A98" s="719">
        <v>11</v>
      </c>
      <c r="B98" s="719">
        <v>1801002</v>
      </c>
      <c r="C98" s="723" t="s">
        <v>1003</v>
      </c>
      <c r="D98" s="684" t="s">
        <v>105</v>
      </c>
      <c r="E98" s="684" t="s">
        <v>139</v>
      </c>
      <c r="F98" s="677" t="s">
        <v>421</v>
      </c>
      <c r="G98" s="721" t="s">
        <v>442</v>
      </c>
      <c r="H98" s="721" t="s">
        <v>443</v>
      </c>
      <c r="I98" s="721" t="s">
        <v>444</v>
      </c>
      <c r="J98" s="709" t="s">
        <v>445</v>
      </c>
      <c r="K98" s="724">
        <v>1</v>
      </c>
      <c r="L98" s="688">
        <v>41404</v>
      </c>
      <c r="M98" s="688">
        <v>41639</v>
      </c>
      <c r="N98" s="692">
        <f t="shared" si="27"/>
        <v>33.571428571428569</v>
      </c>
      <c r="O98" s="680">
        <v>1</v>
      </c>
      <c r="P98" s="1026">
        <f t="shared" si="26"/>
        <v>1</v>
      </c>
      <c r="Q98" s="858">
        <f t="shared" si="20"/>
        <v>33.571428571428569</v>
      </c>
      <c r="R98" s="1046">
        <v>0</v>
      </c>
      <c r="S98" s="680">
        <v>0</v>
      </c>
      <c r="T98" s="2019">
        <f t="shared" si="21"/>
        <v>1</v>
      </c>
      <c r="U98" s="2020"/>
      <c r="V98" s="690" t="s">
        <v>624</v>
      </c>
      <c r="W98" s="840"/>
      <c r="X98" s="805" t="s">
        <v>1037</v>
      </c>
      <c r="Y98" s="821" t="s">
        <v>1072</v>
      </c>
      <c r="Z98" s="827"/>
    </row>
    <row r="99" spans="1:27" s="675" customFormat="1" ht="143.25" customHeight="1" thickBot="1" x14ac:dyDescent="0.3">
      <c r="A99" s="2216">
        <v>12</v>
      </c>
      <c r="B99" s="2216">
        <v>2302001</v>
      </c>
      <c r="C99" s="2219" t="s">
        <v>1004</v>
      </c>
      <c r="D99" s="2222" t="s">
        <v>107</v>
      </c>
      <c r="E99" s="2222" t="s">
        <v>109</v>
      </c>
      <c r="F99" s="2210" t="s">
        <v>435</v>
      </c>
      <c r="G99" s="2224" t="s">
        <v>447</v>
      </c>
      <c r="H99" s="2224" t="s">
        <v>448</v>
      </c>
      <c r="I99" s="725" t="s">
        <v>449</v>
      </c>
      <c r="J99" s="709" t="s">
        <v>450</v>
      </c>
      <c r="K99" s="710">
        <v>1</v>
      </c>
      <c r="L99" s="688">
        <v>41395</v>
      </c>
      <c r="M99" s="688">
        <v>41613</v>
      </c>
      <c r="N99" s="689">
        <f t="shared" si="27"/>
        <v>31.142857142857142</v>
      </c>
      <c r="O99" s="680">
        <v>1</v>
      </c>
      <c r="P99" s="1026">
        <f t="shared" si="26"/>
        <v>1</v>
      </c>
      <c r="Q99" s="858">
        <f t="shared" si="20"/>
        <v>31.142857142857142</v>
      </c>
      <c r="R99" s="1046">
        <v>0</v>
      </c>
      <c r="S99" s="680">
        <v>0</v>
      </c>
      <c r="T99" s="2019">
        <f t="shared" si="21"/>
        <v>1</v>
      </c>
      <c r="U99" s="2020"/>
      <c r="V99" s="787" t="s">
        <v>621</v>
      </c>
      <c r="W99" s="840"/>
      <c r="X99" s="805" t="s">
        <v>1037</v>
      </c>
      <c r="Y99" s="821" t="s">
        <v>1072</v>
      </c>
      <c r="Z99" s="827"/>
    </row>
    <row r="100" spans="1:27" s="675" customFormat="1" ht="56.25" customHeight="1" thickBot="1" x14ac:dyDescent="0.3">
      <c r="A100" s="2217"/>
      <c r="B100" s="2217"/>
      <c r="C100" s="2220"/>
      <c r="D100" s="2182"/>
      <c r="E100" s="2182"/>
      <c r="F100" s="2211"/>
      <c r="G100" s="2225"/>
      <c r="H100" s="2225"/>
      <c r="I100" s="726" t="s">
        <v>452</v>
      </c>
      <c r="J100" s="709" t="s">
        <v>453</v>
      </c>
      <c r="K100" s="710">
        <v>1</v>
      </c>
      <c r="L100" s="688">
        <v>41613</v>
      </c>
      <c r="M100" s="688">
        <v>41909</v>
      </c>
      <c r="N100" s="689">
        <f t="shared" si="27"/>
        <v>42.285714285714285</v>
      </c>
      <c r="O100" s="1131">
        <v>0.6</v>
      </c>
      <c r="P100" s="1026">
        <f t="shared" si="26"/>
        <v>0.6</v>
      </c>
      <c r="Q100" s="858">
        <f t="shared" si="20"/>
        <v>25.37142857142857</v>
      </c>
      <c r="R100" s="1046">
        <f t="shared" si="23"/>
        <v>0</v>
      </c>
      <c r="S100" s="680">
        <v>0</v>
      </c>
      <c r="T100" s="2019">
        <f t="shared" si="21"/>
        <v>0.6</v>
      </c>
      <c r="U100" s="2020"/>
      <c r="V100" s="727"/>
      <c r="W100" s="1127"/>
      <c r="X100" s="1127" t="s">
        <v>1336</v>
      </c>
      <c r="Y100" s="879" t="s">
        <v>1030</v>
      </c>
      <c r="Z100" s="884" t="s">
        <v>1057</v>
      </c>
      <c r="AA100" s="1129" t="s">
        <v>1337</v>
      </c>
    </row>
    <row r="101" spans="1:27" s="675" customFormat="1" ht="30.75" customHeight="1" thickBot="1" x14ac:dyDescent="0.3">
      <c r="A101" s="2218"/>
      <c r="B101" s="2218"/>
      <c r="C101" s="2221"/>
      <c r="D101" s="2223"/>
      <c r="E101" s="2223"/>
      <c r="F101" s="2200"/>
      <c r="G101" s="2226"/>
      <c r="H101" s="2226"/>
      <c r="I101" s="726" t="s">
        <v>455</v>
      </c>
      <c r="J101" s="728" t="s">
        <v>456</v>
      </c>
      <c r="K101" s="729">
        <v>1</v>
      </c>
      <c r="L101" s="688">
        <v>41909</v>
      </c>
      <c r="M101" s="688" t="s">
        <v>457</v>
      </c>
      <c r="N101" s="689">
        <f t="shared" si="27"/>
        <v>13.571428571428571</v>
      </c>
      <c r="O101" s="680">
        <v>0</v>
      </c>
      <c r="P101" s="1026">
        <f t="shared" si="26"/>
        <v>0</v>
      </c>
      <c r="Q101" s="858">
        <f t="shared" si="20"/>
        <v>0</v>
      </c>
      <c r="R101" s="1046">
        <f t="shared" si="23"/>
        <v>0</v>
      </c>
      <c r="S101" s="680">
        <v>0</v>
      </c>
      <c r="T101" s="2019">
        <f t="shared" si="21"/>
        <v>0</v>
      </c>
      <c r="U101" s="2020"/>
      <c r="V101" s="727"/>
      <c r="W101" s="1130"/>
      <c r="X101" s="1130" t="s">
        <v>454</v>
      </c>
      <c r="Y101" s="1130" t="s">
        <v>454</v>
      </c>
      <c r="Z101" s="1130" t="s">
        <v>454</v>
      </c>
      <c r="AA101" s="1130" t="s">
        <v>454</v>
      </c>
    </row>
    <row r="102" spans="1:27" s="675" customFormat="1" ht="88.5" customHeight="1" thickBot="1" x14ac:dyDescent="0.3">
      <c r="A102" s="2062">
        <v>13</v>
      </c>
      <c r="B102" s="2062">
        <v>1704002</v>
      </c>
      <c r="C102" s="2059" t="s">
        <v>458</v>
      </c>
      <c r="D102" s="2059" t="s">
        <v>112</v>
      </c>
      <c r="E102" s="2059" t="s">
        <v>113</v>
      </c>
      <c r="F102" s="2048" t="s">
        <v>459</v>
      </c>
      <c r="G102" s="2012" t="s">
        <v>460</v>
      </c>
      <c r="H102" s="2012" t="s">
        <v>461</v>
      </c>
      <c r="I102" s="793" t="s">
        <v>462</v>
      </c>
      <c r="J102" s="586" t="s">
        <v>463</v>
      </c>
      <c r="K102" s="710">
        <v>9</v>
      </c>
      <c r="L102" s="688">
        <v>41671</v>
      </c>
      <c r="M102" s="688">
        <v>41942</v>
      </c>
      <c r="N102" s="689">
        <f t="shared" si="27"/>
        <v>38.714285714285715</v>
      </c>
      <c r="O102" s="680">
        <v>5</v>
      </c>
      <c r="P102" s="1026">
        <f t="shared" si="26"/>
        <v>0.55555555555555558</v>
      </c>
      <c r="Q102" s="858">
        <f t="shared" si="20"/>
        <v>21.50793650793651</v>
      </c>
      <c r="R102" s="1046">
        <f t="shared" si="23"/>
        <v>0</v>
      </c>
      <c r="S102" s="680">
        <v>0</v>
      </c>
      <c r="T102" s="2019">
        <f t="shared" si="21"/>
        <v>5</v>
      </c>
      <c r="U102" s="2020"/>
      <c r="V102" s="787" t="s">
        <v>625</v>
      </c>
      <c r="W102" s="1127" t="s">
        <v>1338</v>
      </c>
      <c r="X102" s="2235" t="s">
        <v>1031</v>
      </c>
      <c r="Y102" s="2235" t="s">
        <v>1058</v>
      </c>
      <c r="Z102" s="2233" t="s">
        <v>1339</v>
      </c>
    </row>
    <row r="103" spans="1:27" s="675" customFormat="1" ht="88.5" customHeight="1" thickBot="1" x14ac:dyDescent="0.3">
      <c r="A103" s="2068"/>
      <c r="B103" s="2068"/>
      <c r="C103" s="2049"/>
      <c r="D103" s="2049"/>
      <c r="E103" s="2049"/>
      <c r="F103" s="2049"/>
      <c r="G103" s="2012"/>
      <c r="H103" s="2012"/>
      <c r="I103" s="793" t="s">
        <v>465</v>
      </c>
      <c r="J103" s="588" t="s">
        <v>1006</v>
      </c>
      <c r="K103" s="710">
        <v>9</v>
      </c>
      <c r="L103" s="688">
        <v>41671</v>
      </c>
      <c r="M103" s="688">
        <v>41942</v>
      </c>
      <c r="N103" s="689">
        <f t="shared" si="27"/>
        <v>38.714285714285715</v>
      </c>
      <c r="O103" s="680">
        <v>5</v>
      </c>
      <c r="P103" s="1026">
        <f t="shared" si="26"/>
        <v>0.55555555555555558</v>
      </c>
      <c r="Q103" s="858">
        <f t="shared" si="20"/>
        <v>21.50793650793651</v>
      </c>
      <c r="R103" s="1046">
        <f t="shared" si="23"/>
        <v>0</v>
      </c>
      <c r="S103" s="680">
        <v>0</v>
      </c>
      <c r="T103" s="2019">
        <f t="shared" si="21"/>
        <v>5</v>
      </c>
      <c r="U103" s="2020"/>
      <c r="V103" s="690"/>
      <c r="W103" s="1127" t="s">
        <v>1340</v>
      </c>
      <c r="X103" s="2236"/>
      <c r="Y103" s="2236"/>
      <c r="Z103" s="2234"/>
    </row>
    <row r="104" spans="1:27" s="260" customFormat="1" ht="106.5" customHeight="1" thickBot="1" x14ac:dyDescent="0.25">
      <c r="A104" s="2063"/>
      <c r="B104" s="2063"/>
      <c r="C104" s="2050"/>
      <c r="D104" s="2050"/>
      <c r="E104" s="2050"/>
      <c r="F104" s="2050"/>
      <c r="G104" s="2012"/>
      <c r="H104" s="2012"/>
      <c r="I104" s="730" t="s">
        <v>467</v>
      </c>
      <c r="J104" s="616" t="s">
        <v>466</v>
      </c>
      <c r="K104" s="567">
        <v>4</v>
      </c>
      <c r="L104" s="592">
        <v>41671</v>
      </c>
      <c r="M104" s="592">
        <v>41942</v>
      </c>
      <c r="N104" s="593">
        <f t="shared" si="27"/>
        <v>38.714285714285715</v>
      </c>
      <c r="O104" s="544">
        <v>2</v>
      </c>
      <c r="P104" s="1026">
        <f t="shared" si="26"/>
        <v>0.5</v>
      </c>
      <c r="Q104" s="858">
        <f t="shared" si="20"/>
        <v>19.357142857142858</v>
      </c>
      <c r="R104" s="1046">
        <f t="shared" si="23"/>
        <v>0</v>
      </c>
      <c r="S104" s="544">
        <v>0</v>
      </c>
      <c r="T104" s="2013">
        <f t="shared" ref="T104" si="28">IF($D$11&gt;=N104,O104,0)</f>
        <v>2</v>
      </c>
      <c r="U104" s="2014"/>
      <c r="V104" s="601"/>
      <c r="W104" s="1127" t="s">
        <v>1341</v>
      </c>
      <c r="X104" s="879" t="s">
        <v>1032</v>
      </c>
      <c r="Y104" s="879" t="s">
        <v>1059</v>
      </c>
      <c r="Z104" s="1132" t="s">
        <v>1342</v>
      </c>
    </row>
    <row r="105" spans="1:27" s="260" customFormat="1" ht="115.9" customHeight="1" thickBot="1" x14ac:dyDescent="0.25">
      <c r="A105" s="2031">
        <v>14</v>
      </c>
      <c r="B105" s="2031">
        <v>1405001</v>
      </c>
      <c r="C105" s="2033" t="s">
        <v>596</v>
      </c>
      <c r="D105" s="2035" t="s">
        <v>366</v>
      </c>
      <c r="E105" s="2035" t="s">
        <v>114</v>
      </c>
      <c r="F105" s="2035" t="s">
        <v>33</v>
      </c>
      <c r="G105" s="555" t="s">
        <v>485</v>
      </c>
      <c r="H105" s="555" t="s">
        <v>545</v>
      </c>
      <c r="I105" s="555" t="s">
        <v>485</v>
      </c>
      <c r="J105" s="556" t="s">
        <v>372</v>
      </c>
      <c r="K105" s="556">
        <v>1</v>
      </c>
      <c r="L105" s="557">
        <v>41641</v>
      </c>
      <c r="M105" s="557">
        <v>41670</v>
      </c>
      <c r="N105" s="558">
        <f t="shared" si="27"/>
        <v>4.1428571428571432</v>
      </c>
      <c r="O105" s="544">
        <v>1</v>
      </c>
      <c r="P105" s="1026">
        <f t="shared" si="26"/>
        <v>1</v>
      </c>
      <c r="Q105" s="858">
        <f t="shared" si="20"/>
        <v>4.1428571428571432</v>
      </c>
      <c r="R105" s="1046">
        <v>0</v>
      </c>
      <c r="S105" s="544">
        <v>0</v>
      </c>
      <c r="T105" s="2013">
        <f t="shared" si="21"/>
        <v>1</v>
      </c>
      <c r="U105" s="2014"/>
      <c r="V105" s="602" t="s">
        <v>646</v>
      </c>
      <c r="W105" s="797"/>
      <c r="X105" s="805" t="s">
        <v>1037</v>
      </c>
      <c r="Y105" s="821" t="s">
        <v>1072</v>
      </c>
      <c r="Z105" s="451"/>
    </row>
    <row r="106" spans="1:27" s="260" customFormat="1" ht="186" customHeight="1" thickBot="1" x14ac:dyDescent="0.25">
      <c r="A106" s="2032"/>
      <c r="B106" s="2032"/>
      <c r="C106" s="2034"/>
      <c r="D106" s="2036"/>
      <c r="E106" s="2036"/>
      <c r="F106" s="2036"/>
      <c r="G106" s="555" t="s">
        <v>587</v>
      </c>
      <c r="H106" s="555" t="s">
        <v>579</v>
      </c>
      <c r="I106" s="555" t="s">
        <v>579</v>
      </c>
      <c r="J106" s="556">
        <v>0</v>
      </c>
      <c r="K106" s="556">
        <v>3</v>
      </c>
      <c r="L106" s="557">
        <v>41671</v>
      </c>
      <c r="M106" s="557">
        <v>42004</v>
      </c>
      <c r="N106" s="558">
        <f t="shared" ref="N106:N125" si="29">+(M106-L106)/7</f>
        <v>47.571428571428569</v>
      </c>
      <c r="O106" s="544" t="s">
        <v>1347</v>
      </c>
      <c r="P106" s="1026" t="e">
        <f t="shared" si="26"/>
        <v>#VALUE!</v>
      </c>
      <c r="Q106" s="858" t="e">
        <f t="shared" si="20"/>
        <v>#VALUE!</v>
      </c>
      <c r="R106" s="1046">
        <f t="shared" si="23"/>
        <v>0</v>
      </c>
      <c r="S106" s="544">
        <v>0</v>
      </c>
      <c r="T106" s="2013" t="str">
        <f t="shared" si="21"/>
        <v>na</v>
      </c>
      <c r="U106" s="2014"/>
      <c r="V106" s="600"/>
      <c r="W106" s="797"/>
      <c r="X106" s="806" t="s">
        <v>1029</v>
      </c>
      <c r="Y106" s="851"/>
      <c r="Z106" s="451"/>
    </row>
    <row r="107" spans="1:27" s="260" customFormat="1" ht="61.5" customHeight="1" thickBot="1" x14ac:dyDescent="0.25">
      <c r="A107" s="2042">
        <v>15</v>
      </c>
      <c r="B107" s="2037">
        <v>1406003</v>
      </c>
      <c r="C107" s="2051" t="s">
        <v>597</v>
      </c>
      <c r="D107" s="2043" t="s">
        <v>367</v>
      </c>
      <c r="E107" s="2045" t="s">
        <v>368</v>
      </c>
      <c r="F107" s="2043" t="s">
        <v>369</v>
      </c>
      <c r="G107" s="936" t="s">
        <v>370</v>
      </c>
      <c r="H107" s="936" t="s">
        <v>371</v>
      </c>
      <c r="I107" s="936" t="s">
        <v>370</v>
      </c>
      <c r="J107" s="937" t="s">
        <v>372</v>
      </c>
      <c r="K107" s="937">
        <v>1</v>
      </c>
      <c r="L107" s="938">
        <v>41641</v>
      </c>
      <c r="M107" s="938">
        <v>41670</v>
      </c>
      <c r="N107" s="939">
        <f t="shared" si="29"/>
        <v>4.1428571428571432</v>
      </c>
      <c r="O107" s="940">
        <v>1</v>
      </c>
      <c r="P107" s="1026">
        <f t="shared" si="26"/>
        <v>1</v>
      </c>
      <c r="Q107" s="931">
        <f t="shared" si="20"/>
        <v>4.1428571428571432</v>
      </c>
      <c r="R107" s="1047">
        <v>0</v>
      </c>
      <c r="S107" s="940">
        <v>0</v>
      </c>
      <c r="T107" s="2015">
        <f t="shared" si="21"/>
        <v>1</v>
      </c>
      <c r="U107" s="2016"/>
      <c r="V107" s="941" t="s">
        <v>645</v>
      </c>
      <c r="W107" s="942"/>
      <c r="X107" s="943"/>
      <c r="Y107" s="944" t="s">
        <v>1072</v>
      </c>
      <c r="Z107" s="945"/>
    </row>
    <row r="108" spans="1:27" s="260" customFormat="1" ht="180.75" thickBot="1" x14ac:dyDescent="0.25">
      <c r="A108" s="2032"/>
      <c r="B108" s="2032"/>
      <c r="C108" s="2034"/>
      <c r="D108" s="2036"/>
      <c r="E108" s="2047"/>
      <c r="F108" s="2036"/>
      <c r="G108" s="873" t="s">
        <v>587</v>
      </c>
      <c r="H108" s="873" t="s">
        <v>579</v>
      </c>
      <c r="I108" s="873" t="s">
        <v>579</v>
      </c>
      <c r="J108" s="872" t="s">
        <v>573</v>
      </c>
      <c r="K108" s="872">
        <v>3</v>
      </c>
      <c r="L108" s="898">
        <v>41671</v>
      </c>
      <c r="M108" s="898">
        <v>42004</v>
      </c>
      <c r="N108" s="899">
        <f t="shared" si="29"/>
        <v>47.571428571428569</v>
      </c>
      <c r="O108" s="900">
        <v>0</v>
      </c>
      <c r="P108" s="1026">
        <f t="shared" si="26"/>
        <v>0</v>
      </c>
      <c r="Q108" s="895">
        <f t="shared" si="20"/>
        <v>0</v>
      </c>
      <c r="R108" s="1048">
        <f t="shared" si="23"/>
        <v>0</v>
      </c>
      <c r="S108" s="900">
        <v>0</v>
      </c>
      <c r="T108" s="2017">
        <f t="shared" si="21"/>
        <v>0</v>
      </c>
      <c r="U108" s="2018"/>
      <c r="V108" s="902" t="s">
        <v>1084</v>
      </c>
      <c r="W108" s="902" t="s">
        <v>1085</v>
      </c>
      <c r="X108" s="903"/>
      <c r="Y108" s="904" t="s">
        <v>1083</v>
      </c>
      <c r="Z108" s="905"/>
    </row>
    <row r="109" spans="1:27" s="260" customFormat="1" ht="67.5" customHeight="1" thickBot="1" x14ac:dyDescent="0.25">
      <c r="A109" s="2031">
        <v>16</v>
      </c>
      <c r="B109" s="2031">
        <v>1802001</v>
      </c>
      <c r="C109" s="2033" t="s">
        <v>116</v>
      </c>
      <c r="D109" s="2035" t="s">
        <v>118</v>
      </c>
      <c r="E109" s="2035" t="s">
        <v>117</v>
      </c>
      <c r="F109" s="2035" t="s">
        <v>373</v>
      </c>
      <c r="G109" s="555" t="s">
        <v>374</v>
      </c>
      <c r="H109" s="555" t="s">
        <v>375</v>
      </c>
      <c r="I109" s="555" t="s">
        <v>374</v>
      </c>
      <c r="J109" s="556" t="s">
        <v>372</v>
      </c>
      <c r="K109" s="556">
        <v>1</v>
      </c>
      <c r="L109" s="557">
        <v>41641</v>
      </c>
      <c r="M109" s="557">
        <v>41646</v>
      </c>
      <c r="N109" s="558">
        <f t="shared" si="29"/>
        <v>0.7142857142857143</v>
      </c>
      <c r="O109" s="544">
        <v>1</v>
      </c>
      <c r="P109" s="1026">
        <f t="shared" si="26"/>
        <v>1</v>
      </c>
      <c r="Q109" s="858">
        <f t="shared" si="20"/>
        <v>0.7142857142857143</v>
      </c>
      <c r="R109" s="1046">
        <v>0</v>
      </c>
      <c r="S109" s="544">
        <v>0</v>
      </c>
      <c r="T109" s="2013">
        <f>IF($D$11&gt;=N109,O109,0)</f>
        <v>1</v>
      </c>
      <c r="U109" s="2014"/>
      <c r="V109" s="602" t="s">
        <v>644</v>
      </c>
      <c r="W109" s="797"/>
      <c r="X109" s="806"/>
      <c r="Y109" s="833" t="s">
        <v>1072</v>
      </c>
      <c r="Z109" s="451"/>
    </row>
    <row r="110" spans="1:27" s="260" customFormat="1" ht="225.75" thickBot="1" x14ac:dyDescent="0.25">
      <c r="A110" s="2032"/>
      <c r="B110" s="2032"/>
      <c r="C110" s="2034"/>
      <c r="D110" s="2036"/>
      <c r="E110" s="2036"/>
      <c r="F110" s="2036"/>
      <c r="G110" s="555" t="s">
        <v>602</v>
      </c>
      <c r="H110" s="555" t="s">
        <v>579</v>
      </c>
      <c r="I110" s="555" t="s">
        <v>579</v>
      </c>
      <c r="J110" s="556" t="s">
        <v>573</v>
      </c>
      <c r="K110" s="556">
        <v>3</v>
      </c>
      <c r="L110" s="557">
        <v>41671</v>
      </c>
      <c r="M110" s="557">
        <v>42004</v>
      </c>
      <c r="N110" s="558">
        <f t="shared" si="29"/>
        <v>47.571428571428569</v>
      </c>
      <c r="O110" s="544">
        <v>0</v>
      </c>
      <c r="P110" s="1026">
        <f t="shared" si="26"/>
        <v>0</v>
      </c>
      <c r="Q110" s="858">
        <f t="shared" si="20"/>
        <v>0</v>
      </c>
      <c r="R110" s="1046">
        <f t="shared" si="23"/>
        <v>0</v>
      </c>
      <c r="S110" s="544">
        <v>0</v>
      </c>
      <c r="T110" s="2013">
        <f t="shared" si="21"/>
        <v>0</v>
      </c>
      <c r="U110" s="2014"/>
      <c r="V110" s="600"/>
      <c r="W110" s="797"/>
      <c r="X110" s="806" t="s">
        <v>1028</v>
      </c>
      <c r="Y110" s="812" t="s">
        <v>1086</v>
      </c>
      <c r="Z110" s="451"/>
    </row>
    <row r="111" spans="1:27" s="260" customFormat="1" ht="130.5" customHeight="1" thickBot="1" x14ac:dyDescent="0.25">
      <c r="A111" s="2042">
        <v>17</v>
      </c>
      <c r="B111" s="2037">
        <v>1704002</v>
      </c>
      <c r="C111" s="2039" t="s">
        <v>598</v>
      </c>
      <c r="D111" s="2043" t="s">
        <v>376</v>
      </c>
      <c r="E111" s="2045" t="s">
        <v>377</v>
      </c>
      <c r="F111" s="2043" t="s">
        <v>378</v>
      </c>
      <c r="G111" s="946" t="s">
        <v>577</v>
      </c>
      <c r="H111" s="946" t="s">
        <v>576</v>
      </c>
      <c r="I111" s="946" t="s">
        <v>670</v>
      </c>
      <c r="J111" s="947" t="s">
        <v>575</v>
      </c>
      <c r="K111" s="661">
        <v>2</v>
      </c>
      <c r="L111" s="948">
        <v>41641</v>
      </c>
      <c r="M111" s="1133">
        <v>41820</v>
      </c>
      <c r="N111" s="949">
        <f t="shared" si="29"/>
        <v>25.571428571428573</v>
      </c>
      <c r="O111" s="940">
        <v>0</v>
      </c>
      <c r="P111" s="1026">
        <f t="shared" si="26"/>
        <v>0</v>
      </c>
      <c r="Q111" s="931">
        <f t="shared" si="20"/>
        <v>0</v>
      </c>
      <c r="R111" s="1047">
        <f t="shared" si="23"/>
        <v>0</v>
      </c>
      <c r="S111" s="940">
        <v>0</v>
      </c>
      <c r="T111" s="2015">
        <f t="shared" si="21"/>
        <v>0</v>
      </c>
      <c r="U111" s="2016"/>
      <c r="V111" s="950" t="s">
        <v>682</v>
      </c>
      <c r="W111" s="942" t="s">
        <v>683</v>
      </c>
      <c r="X111" s="951" t="s">
        <v>1087</v>
      </c>
      <c r="Y111" s="952" t="s">
        <v>1091</v>
      </c>
      <c r="Z111" s="953" t="s">
        <v>1090</v>
      </c>
      <c r="AA111" s="859" t="s">
        <v>1089</v>
      </c>
    </row>
    <row r="112" spans="1:27" s="260" customFormat="1" ht="172.5" customHeight="1" thickBot="1" x14ac:dyDescent="0.25">
      <c r="A112" s="2038"/>
      <c r="B112" s="2038"/>
      <c r="C112" s="2040"/>
      <c r="D112" s="2044"/>
      <c r="E112" s="2046"/>
      <c r="F112" s="2044"/>
      <c r="G112" s="873" t="s">
        <v>379</v>
      </c>
      <c r="H112" s="873" t="s">
        <v>380</v>
      </c>
      <c r="I112" s="873" t="s">
        <v>381</v>
      </c>
      <c r="J112" s="872" t="s">
        <v>341</v>
      </c>
      <c r="K112" s="872">
        <v>1</v>
      </c>
      <c r="L112" s="898">
        <v>41641</v>
      </c>
      <c r="M112" s="898">
        <v>41670</v>
      </c>
      <c r="N112" s="899">
        <f t="shared" si="29"/>
        <v>4.1428571428571432</v>
      </c>
      <c r="O112" s="900">
        <v>1</v>
      </c>
      <c r="P112" s="1026">
        <f t="shared" si="26"/>
        <v>1</v>
      </c>
      <c r="Q112" s="895">
        <f t="shared" si="20"/>
        <v>4.1428571428571432</v>
      </c>
      <c r="R112" s="1048">
        <f t="shared" si="23"/>
        <v>4.1428571428571432</v>
      </c>
      <c r="S112" s="900">
        <v>0</v>
      </c>
      <c r="T112" s="2017">
        <f t="shared" si="21"/>
        <v>1</v>
      </c>
      <c r="U112" s="2018"/>
      <c r="V112" s="906" t="s">
        <v>643</v>
      </c>
      <c r="W112" s="907"/>
      <c r="X112" s="903" t="s">
        <v>1072</v>
      </c>
      <c r="Y112" s="908" t="s">
        <v>1072</v>
      </c>
      <c r="Z112" s="905"/>
    </row>
    <row r="113" spans="1:27" s="260" customFormat="1" ht="114.75" customHeight="1" thickBot="1" x14ac:dyDescent="0.25">
      <c r="A113" s="2032"/>
      <c r="B113" s="731"/>
      <c r="C113" s="732"/>
      <c r="D113" s="2036"/>
      <c r="E113" s="2047"/>
      <c r="F113" s="2036"/>
      <c r="G113" s="555" t="s">
        <v>587</v>
      </c>
      <c r="H113" s="555" t="s">
        <v>579</v>
      </c>
      <c r="I113" s="555" t="s">
        <v>579</v>
      </c>
      <c r="J113" s="556" t="s">
        <v>573</v>
      </c>
      <c r="K113" s="556">
        <v>3</v>
      </c>
      <c r="L113" s="557">
        <v>41671</v>
      </c>
      <c r="M113" s="557">
        <v>42004</v>
      </c>
      <c r="N113" s="558">
        <f t="shared" si="29"/>
        <v>47.571428571428569</v>
      </c>
      <c r="O113" s="544">
        <v>0</v>
      </c>
      <c r="P113" s="1026">
        <f t="shared" si="26"/>
        <v>0</v>
      </c>
      <c r="Q113" s="858">
        <f t="shared" si="20"/>
        <v>0</v>
      </c>
      <c r="R113" s="1046">
        <v>0</v>
      </c>
      <c r="S113" s="544">
        <v>0</v>
      </c>
      <c r="T113" s="2013">
        <f t="shared" si="21"/>
        <v>0</v>
      </c>
      <c r="U113" s="2014"/>
      <c r="V113" s="600"/>
      <c r="W113" s="797"/>
      <c r="X113" s="569"/>
      <c r="Y113" s="850" t="s">
        <v>1075</v>
      </c>
      <c r="Z113" s="451"/>
    </row>
    <row r="114" spans="1:27" s="260" customFormat="1" ht="117.75" customHeight="1" thickBot="1" x14ac:dyDescent="0.25">
      <c r="A114" s="2042">
        <v>18</v>
      </c>
      <c r="B114" s="2037">
        <v>1103002</v>
      </c>
      <c r="C114" s="2052" t="s">
        <v>475</v>
      </c>
      <c r="D114" s="2043" t="s">
        <v>382</v>
      </c>
      <c r="E114" s="2043" t="s">
        <v>119</v>
      </c>
      <c r="F114" s="2043" t="s">
        <v>378</v>
      </c>
      <c r="G114" s="936" t="s">
        <v>383</v>
      </c>
      <c r="H114" s="936" t="s">
        <v>384</v>
      </c>
      <c r="I114" s="936" t="s">
        <v>381</v>
      </c>
      <c r="J114" s="937" t="s">
        <v>372</v>
      </c>
      <c r="K114" s="937">
        <v>1</v>
      </c>
      <c r="L114" s="938">
        <v>41641</v>
      </c>
      <c r="M114" s="938">
        <v>41670</v>
      </c>
      <c r="N114" s="939">
        <f t="shared" si="29"/>
        <v>4.1428571428571432</v>
      </c>
      <c r="O114" s="940">
        <v>1</v>
      </c>
      <c r="P114" s="1026">
        <f t="shared" si="26"/>
        <v>1</v>
      </c>
      <c r="Q114" s="931">
        <f t="shared" si="20"/>
        <v>4.1428571428571432</v>
      </c>
      <c r="R114" s="1047">
        <v>0</v>
      </c>
      <c r="S114" s="940">
        <v>0</v>
      </c>
      <c r="T114" s="2015">
        <f t="shared" si="21"/>
        <v>1</v>
      </c>
      <c r="U114" s="2016"/>
      <c r="V114" s="941" t="s">
        <v>643</v>
      </c>
      <c r="W114" s="942"/>
      <c r="X114" s="951"/>
      <c r="Y114" s="944" t="s">
        <v>1072</v>
      </c>
      <c r="Z114" s="945"/>
    </row>
    <row r="115" spans="1:27" s="260" customFormat="1" ht="69" customHeight="1" thickBot="1" x14ac:dyDescent="0.25">
      <c r="A115" s="2032"/>
      <c r="B115" s="2032"/>
      <c r="C115" s="2053"/>
      <c r="D115" s="2036"/>
      <c r="E115" s="2036"/>
      <c r="F115" s="2036"/>
      <c r="G115" s="873" t="s">
        <v>587</v>
      </c>
      <c r="H115" s="873" t="s">
        <v>579</v>
      </c>
      <c r="I115" s="873" t="s">
        <v>579</v>
      </c>
      <c r="J115" s="872" t="s">
        <v>573</v>
      </c>
      <c r="K115" s="872">
        <v>3</v>
      </c>
      <c r="L115" s="898">
        <v>41671</v>
      </c>
      <c r="M115" s="898">
        <v>42004</v>
      </c>
      <c r="N115" s="899">
        <f t="shared" si="29"/>
        <v>47.571428571428569</v>
      </c>
      <c r="O115" s="900">
        <v>0</v>
      </c>
      <c r="P115" s="901"/>
      <c r="Q115" s="895">
        <f t="shared" si="20"/>
        <v>0</v>
      </c>
      <c r="R115" s="1048">
        <f t="shared" si="23"/>
        <v>0</v>
      </c>
      <c r="S115" s="900">
        <v>0</v>
      </c>
      <c r="T115" s="2017">
        <f t="shared" si="21"/>
        <v>0</v>
      </c>
      <c r="U115" s="2018"/>
      <c r="V115" s="909"/>
      <c r="W115" s="907"/>
      <c r="X115" s="897" t="s">
        <v>1074</v>
      </c>
      <c r="Y115" s="910" t="s">
        <v>1075</v>
      </c>
      <c r="Z115" s="905"/>
    </row>
    <row r="116" spans="1:27" s="260" customFormat="1" ht="72.75" customHeight="1" thickBot="1" x14ac:dyDescent="0.3">
      <c r="A116" s="2042">
        <v>19</v>
      </c>
      <c r="B116" s="2037">
        <v>1701007</v>
      </c>
      <c r="C116" s="2051" t="s">
        <v>476</v>
      </c>
      <c r="D116" s="2043" t="s">
        <v>385</v>
      </c>
      <c r="E116" s="2043" t="s">
        <v>120</v>
      </c>
      <c r="F116" s="2043" t="s">
        <v>378</v>
      </c>
      <c r="G116" s="936" t="s">
        <v>386</v>
      </c>
      <c r="H116" s="936" t="s">
        <v>387</v>
      </c>
      <c r="I116" s="936" t="s">
        <v>383</v>
      </c>
      <c r="J116" s="937" t="s">
        <v>372</v>
      </c>
      <c r="K116" s="937">
        <v>1</v>
      </c>
      <c r="L116" s="938">
        <v>41641</v>
      </c>
      <c r="M116" s="938">
        <v>41670</v>
      </c>
      <c r="N116" s="939">
        <f t="shared" si="29"/>
        <v>4.1428571428571432</v>
      </c>
      <c r="O116" s="940">
        <v>1</v>
      </c>
      <c r="P116" s="1026">
        <f t="shared" si="26"/>
        <v>1</v>
      </c>
      <c r="Q116" s="931">
        <f t="shared" si="20"/>
        <v>4.1428571428571432</v>
      </c>
      <c r="R116" s="1047">
        <v>0</v>
      </c>
      <c r="S116" s="940">
        <v>0</v>
      </c>
      <c r="T116" s="2015">
        <f t="shared" si="21"/>
        <v>1</v>
      </c>
      <c r="U116" s="2016"/>
      <c r="V116" s="941" t="s">
        <v>643</v>
      </c>
      <c r="W116" s="942"/>
      <c r="X116" s="943"/>
      <c r="Y116" s="954" t="s">
        <v>1072</v>
      </c>
      <c r="Z116" s="945"/>
    </row>
    <row r="117" spans="1:27" s="260" customFormat="1" ht="72.75" customHeight="1" thickBot="1" x14ac:dyDescent="0.25">
      <c r="A117" s="2038"/>
      <c r="B117" s="2038"/>
      <c r="C117" s="2054"/>
      <c r="D117" s="2044"/>
      <c r="E117" s="2044"/>
      <c r="F117" s="2044"/>
      <c r="G117" s="873" t="s">
        <v>587</v>
      </c>
      <c r="H117" s="873" t="s">
        <v>579</v>
      </c>
      <c r="I117" s="873" t="s">
        <v>579</v>
      </c>
      <c r="J117" s="872" t="s">
        <v>573</v>
      </c>
      <c r="K117" s="872">
        <v>3</v>
      </c>
      <c r="L117" s="898">
        <v>41671</v>
      </c>
      <c r="M117" s="898">
        <v>42004</v>
      </c>
      <c r="N117" s="899">
        <f t="shared" si="29"/>
        <v>47.571428571428569</v>
      </c>
      <c r="O117" s="900">
        <v>0</v>
      </c>
      <c r="P117" s="1026">
        <f t="shared" si="26"/>
        <v>0</v>
      </c>
      <c r="Q117" s="895">
        <f t="shared" si="20"/>
        <v>0</v>
      </c>
      <c r="R117" s="1048">
        <f t="shared" si="23"/>
        <v>0</v>
      </c>
      <c r="S117" s="900">
        <v>0</v>
      </c>
      <c r="T117" s="2017">
        <f t="shared" si="21"/>
        <v>0</v>
      </c>
      <c r="U117" s="2018"/>
      <c r="V117" s="909"/>
      <c r="W117" s="907"/>
      <c r="X117" s="897" t="s">
        <v>1066</v>
      </c>
      <c r="Y117" s="910" t="s">
        <v>1075</v>
      </c>
      <c r="Z117" s="905"/>
    </row>
    <row r="118" spans="1:27" s="260" customFormat="1" ht="111.6" customHeight="1" thickBot="1" x14ac:dyDescent="0.3">
      <c r="A118" s="539">
        <v>20</v>
      </c>
      <c r="B118" s="539">
        <v>1801002</v>
      </c>
      <c r="C118" s="545" t="s">
        <v>477</v>
      </c>
      <c r="D118" s="546" t="s">
        <v>121</v>
      </c>
      <c r="E118" s="546" t="s">
        <v>122</v>
      </c>
      <c r="F118" s="617" t="s">
        <v>160</v>
      </c>
      <c r="G118" s="547" t="s">
        <v>161</v>
      </c>
      <c r="H118" s="548" t="s">
        <v>162</v>
      </c>
      <c r="I118" s="548" t="s">
        <v>536</v>
      </c>
      <c r="J118" s="548" t="s">
        <v>227</v>
      </c>
      <c r="K118" s="549">
        <v>1</v>
      </c>
      <c r="L118" s="550">
        <v>41639</v>
      </c>
      <c r="M118" s="550">
        <v>41728</v>
      </c>
      <c r="N118" s="543">
        <f t="shared" si="29"/>
        <v>12.714285714285714</v>
      </c>
      <c r="O118" s="544">
        <v>100</v>
      </c>
      <c r="P118" s="1026">
        <f t="shared" si="26"/>
        <v>1</v>
      </c>
      <c r="Q118" s="858">
        <f t="shared" si="20"/>
        <v>12.714285714285714</v>
      </c>
      <c r="R118" s="1046">
        <v>0</v>
      </c>
      <c r="S118" s="544">
        <v>0</v>
      </c>
      <c r="T118" s="2013">
        <f t="shared" si="21"/>
        <v>100</v>
      </c>
      <c r="U118" s="2014"/>
      <c r="V118" s="600" t="s">
        <v>636</v>
      </c>
      <c r="W118" s="797"/>
      <c r="X118" s="815" t="s">
        <v>1015</v>
      </c>
      <c r="Y118" s="860" t="s">
        <v>1072</v>
      </c>
      <c r="Z118" s="451"/>
    </row>
    <row r="119" spans="1:27" s="260" customFormat="1" ht="156" customHeight="1" thickBot="1" x14ac:dyDescent="0.25">
      <c r="A119" s="539">
        <v>21</v>
      </c>
      <c r="B119" s="539">
        <v>1801002</v>
      </c>
      <c r="C119" s="545" t="s">
        <v>478</v>
      </c>
      <c r="D119" s="546" t="s">
        <v>123</v>
      </c>
      <c r="E119" s="551" t="s">
        <v>124</v>
      </c>
      <c r="F119" s="808" t="s">
        <v>160</v>
      </c>
      <c r="G119" s="547" t="s">
        <v>535</v>
      </c>
      <c r="H119" s="548" t="s">
        <v>228</v>
      </c>
      <c r="I119" s="548" t="s">
        <v>151</v>
      </c>
      <c r="J119" s="552" t="s">
        <v>163</v>
      </c>
      <c r="K119" s="549">
        <v>1</v>
      </c>
      <c r="L119" s="550">
        <v>41547</v>
      </c>
      <c r="M119" s="550">
        <v>41659</v>
      </c>
      <c r="N119" s="543">
        <f t="shared" si="29"/>
        <v>16</v>
      </c>
      <c r="O119" s="544">
        <v>100</v>
      </c>
      <c r="P119" s="1026">
        <f t="shared" si="26"/>
        <v>1</v>
      </c>
      <c r="Q119" s="858">
        <f t="shared" si="20"/>
        <v>16</v>
      </c>
      <c r="R119" s="1046">
        <v>0</v>
      </c>
      <c r="S119" s="544">
        <v>0</v>
      </c>
      <c r="T119" s="2013">
        <f t="shared" si="21"/>
        <v>100</v>
      </c>
      <c r="U119" s="2014"/>
      <c r="V119" s="600" t="s">
        <v>637</v>
      </c>
      <c r="W119" s="797"/>
      <c r="X119" s="569"/>
      <c r="Y119" s="833" t="s">
        <v>1072</v>
      </c>
      <c r="Z119" s="451"/>
    </row>
    <row r="120" spans="1:27" s="260" customFormat="1" ht="63" customHeight="1" thickBot="1" x14ac:dyDescent="0.25">
      <c r="A120" s="2042">
        <v>22</v>
      </c>
      <c r="B120" s="2037">
        <v>1103002</v>
      </c>
      <c r="C120" s="2051" t="s">
        <v>479</v>
      </c>
      <c r="D120" s="2043" t="s">
        <v>388</v>
      </c>
      <c r="E120" s="2043" t="s">
        <v>125</v>
      </c>
      <c r="F120" s="2043" t="s">
        <v>378</v>
      </c>
      <c r="G120" s="936" t="s">
        <v>386</v>
      </c>
      <c r="H120" s="936" t="s">
        <v>387</v>
      </c>
      <c r="I120" s="936" t="s">
        <v>383</v>
      </c>
      <c r="J120" s="937" t="s">
        <v>372</v>
      </c>
      <c r="K120" s="937">
        <v>1</v>
      </c>
      <c r="L120" s="938">
        <v>41641</v>
      </c>
      <c r="M120" s="938">
        <v>41670</v>
      </c>
      <c r="N120" s="939">
        <f t="shared" si="29"/>
        <v>4.1428571428571432</v>
      </c>
      <c r="O120" s="940">
        <v>100</v>
      </c>
      <c r="P120" s="1026">
        <f t="shared" si="26"/>
        <v>1</v>
      </c>
      <c r="Q120" s="931">
        <f t="shared" si="20"/>
        <v>4.1428571428571432</v>
      </c>
      <c r="R120" s="1047">
        <v>0</v>
      </c>
      <c r="S120" s="940">
        <v>0</v>
      </c>
      <c r="T120" s="2015">
        <f t="shared" si="21"/>
        <v>100</v>
      </c>
      <c r="U120" s="2016"/>
      <c r="V120" s="941" t="s">
        <v>643</v>
      </c>
      <c r="W120" s="942"/>
      <c r="X120" s="943"/>
      <c r="Y120" s="944" t="s">
        <v>1072</v>
      </c>
      <c r="Z120" s="945"/>
    </row>
    <row r="121" spans="1:27" s="260" customFormat="1" ht="67.5" customHeight="1" thickBot="1" x14ac:dyDescent="0.25">
      <c r="A121" s="2032"/>
      <c r="B121" s="2032"/>
      <c r="C121" s="2034"/>
      <c r="D121" s="2036"/>
      <c r="E121" s="2036"/>
      <c r="F121" s="2036"/>
      <c r="G121" s="873" t="s">
        <v>587</v>
      </c>
      <c r="H121" s="873" t="s">
        <v>579</v>
      </c>
      <c r="I121" s="873" t="s">
        <v>579</v>
      </c>
      <c r="J121" s="872" t="s">
        <v>573</v>
      </c>
      <c r="K121" s="872">
        <v>3</v>
      </c>
      <c r="L121" s="898">
        <v>41671</v>
      </c>
      <c r="M121" s="898">
        <v>42004</v>
      </c>
      <c r="N121" s="899">
        <f t="shared" si="29"/>
        <v>47.571428571428569</v>
      </c>
      <c r="O121" s="900">
        <v>0</v>
      </c>
      <c r="P121" s="1026">
        <f t="shared" si="26"/>
        <v>0</v>
      </c>
      <c r="Q121" s="895">
        <f t="shared" si="20"/>
        <v>0</v>
      </c>
      <c r="R121" s="1048">
        <f t="shared" si="23"/>
        <v>0</v>
      </c>
      <c r="S121" s="900">
        <v>0</v>
      </c>
      <c r="T121" s="2017">
        <f t="shared" si="21"/>
        <v>0</v>
      </c>
      <c r="U121" s="2018"/>
      <c r="V121" s="909"/>
      <c r="W121" s="907"/>
      <c r="X121" s="903"/>
      <c r="Y121" s="910" t="s">
        <v>1075</v>
      </c>
      <c r="Z121" s="905"/>
    </row>
    <row r="122" spans="1:27" s="260" customFormat="1" ht="69" customHeight="1" thickBot="1" x14ac:dyDescent="0.25">
      <c r="A122" s="2042">
        <v>23</v>
      </c>
      <c r="B122" s="2037">
        <v>1406003</v>
      </c>
      <c r="C122" s="2051" t="s">
        <v>480</v>
      </c>
      <c r="D122" s="2043" t="s">
        <v>126</v>
      </c>
      <c r="E122" s="2043" t="s">
        <v>389</v>
      </c>
      <c r="F122" s="2043" t="s">
        <v>378</v>
      </c>
      <c r="G122" s="936" t="s">
        <v>386</v>
      </c>
      <c r="H122" s="936" t="s">
        <v>387</v>
      </c>
      <c r="I122" s="936" t="s">
        <v>383</v>
      </c>
      <c r="J122" s="937" t="s">
        <v>372</v>
      </c>
      <c r="K122" s="937">
        <v>1</v>
      </c>
      <c r="L122" s="938">
        <v>41641</v>
      </c>
      <c r="M122" s="938">
        <v>41670</v>
      </c>
      <c r="N122" s="939">
        <f t="shared" si="29"/>
        <v>4.1428571428571432</v>
      </c>
      <c r="O122" s="940">
        <v>1</v>
      </c>
      <c r="P122" s="1026">
        <f t="shared" si="26"/>
        <v>1</v>
      </c>
      <c r="Q122" s="931">
        <f t="shared" si="20"/>
        <v>4.1428571428571432</v>
      </c>
      <c r="R122" s="1047">
        <v>0</v>
      </c>
      <c r="S122" s="940">
        <v>0</v>
      </c>
      <c r="T122" s="2015">
        <f t="shared" si="21"/>
        <v>1</v>
      </c>
      <c r="U122" s="2016"/>
      <c r="V122" s="941" t="s">
        <v>643</v>
      </c>
      <c r="W122" s="942"/>
      <c r="X122" s="943"/>
      <c r="Y122" s="944" t="s">
        <v>1072</v>
      </c>
      <c r="Z122" s="945"/>
    </row>
    <row r="123" spans="1:27" s="260" customFormat="1" ht="60.75" customHeight="1" thickBot="1" x14ac:dyDescent="0.25">
      <c r="A123" s="2032"/>
      <c r="B123" s="2032"/>
      <c r="C123" s="2034"/>
      <c r="D123" s="2036"/>
      <c r="E123" s="2036"/>
      <c r="F123" s="2036"/>
      <c r="G123" s="873" t="s">
        <v>587</v>
      </c>
      <c r="H123" s="873" t="s">
        <v>579</v>
      </c>
      <c r="I123" s="873" t="s">
        <v>579</v>
      </c>
      <c r="J123" s="872" t="s">
        <v>573</v>
      </c>
      <c r="K123" s="872">
        <v>3</v>
      </c>
      <c r="L123" s="898">
        <v>41671</v>
      </c>
      <c r="M123" s="898">
        <v>42004</v>
      </c>
      <c r="N123" s="899">
        <f t="shared" si="29"/>
        <v>47.571428571428569</v>
      </c>
      <c r="O123" s="900">
        <v>0</v>
      </c>
      <c r="P123" s="1026">
        <f t="shared" si="26"/>
        <v>0</v>
      </c>
      <c r="Q123" s="895">
        <f t="shared" si="20"/>
        <v>0</v>
      </c>
      <c r="R123" s="1048">
        <f t="shared" si="23"/>
        <v>0</v>
      </c>
      <c r="S123" s="900">
        <v>0</v>
      </c>
      <c r="T123" s="2017">
        <f t="shared" si="21"/>
        <v>0</v>
      </c>
      <c r="U123" s="2018"/>
      <c r="V123" s="909"/>
      <c r="W123" s="907"/>
      <c r="X123" s="903"/>
      <c r="Y123" s="910" t="s">
        <v>1075</v>
      </c>
      <c r="Z123" s="905"/>
    </row>
    <row r="124" spans="1:27" s="260" customFormat="1" ht="95.25" customHeight="1" thickBot="1" x14ac:dyDescent="0.25">
      <c r="A124" s="2042">
        <v>24</v>
      </c>
      <c r="B124" s="2037">
        <v>1406003</v>
      </c>
      <c r="C124" s="2051" t="s">
        <v>481</v>
      </c>
      <c r="D124" s="2043" t="s">
        <v>390</v>
      </c>
      <c r="E124" s="2043" t="s">
        <v>391</v>
      </c>
      <c r="F124" s="2043" t="s">
        <v>378</v>
      </c>
      <c r="G124" s="936" t="s">
        <v>386</v>
      </c>
      <c r="H124" s="936" t="s">
        <v>392</v>
      </c>
      <c r="I124" s="936" t="s">
        <v>393</v>
      </c>
      <c r="J124" s="937" t="s">
        <v>372</v>
      </c>
      <c r="K124" s="937">
        <v>1</v>
      </c>
      <c r="L124" s="938">
        <v>41641</v>
      </c>
      <c r="M124" s="938">
        <v>41670</v>
      </c>
      <c r="N124" s="939">
        <f t="shared" si="29"/>
        <v>4.1428571428571432</v>
      </c>
      <c r="O124" s="940">
        <v>1</v>
      </c>
      <c r="P124" s="1026">
        <f t="shared" si="26"/>
        <v>1</v>
      </c>
      <c r="Q124" s="931">
        <f t="shared" si="20"/>
        <v>4.1428571428571432</v>
      </c>
      <c r="R124" s="1047">
        <v>0</v>
      </c>
      <c r="S124" s="940">
        <v>0</v>
      </c>
      <c r="T124" s="2015">
        <f t="shared" si="21"/>
        <v>1</v>
      </c>
      <c r="U124" s="2016"/>
      <c r="V124" s="941" t="s">
        <v>643</v>
      </c>
      <c r="W124" s="942"/>
      <c r="X124" s="951" t="s">
        <v>1060</v>
      </c>
      <c r="Y124" s="944"/>
      <c r="Z124" s="945"/>
    </row>
    <row r="125" spans="1:27" s="260" customFormat="1" ht="114" customHeight="1" thickBot="1" x14ac:dyDescent="0.25">
      <c r="A125" s="2032"/>
      <c r="B125" s="2032"/>
      <c r="C125" s="2034"/>
      <c r="D125" s="2036"/>
      <c r="E125" s="2036"/>
      <c r="F125" s="2036"/>
      <c r="G125" s="873" t="s">
        <v>587</v>
      </c>
      <c r="H125" s="873" t="s">
        <v>579</v>
      </c>
      <c r="I125" s="873" t="s">
        <v>579</v>
      </c>
      <c r="J125" s="872" t="s">
        <v>573</v>
      </c>
      <c r="K125" s="872">
        <v>3</v>
      </c>
      <c r="L125" s="898">
        <v>41671</v>
      </c>
      <c r="M125" s="898">
        <v>42004</v>
      </c>
      <c r="N125" s="899">
        <f t="shared" si="29"/>
        <v>47.571428571428569</v>
      </c>
      <c r="O125" s="900">
        <v>0</v>
      </c>
      <c r="P125" s="1026">
        <f t="shared" si="26"/>
        <v>0</v>
      </c>
      <c r="Q125" s="895">
        <f t="shared" si="20"/>
        <v>0</v>
      </c>
      <c r="R125" s="1048">
        <f t="shared" si="23"/>
        <v>0</v>
      </c>
      <c r="S125" s="900">
        <v>0</v>
      </c>
      <c r="T125" s="2017">
        <f t="shared" si="21"/>
        <v>0</v>
      </c>
      <c r="U125" s="2018"/>
      <c r="V125" s="909"/>
      <c r="W125" s="907"/>
      <c r="X125" s="903"/>
      <c r="Y125" s="910" t="s">
        <v>1075</v>
      </c>
      <c r="Z125" s="905"/>
    </row>
    <row r="126" spans="1:27" s="260" customFormat="1" ht="198.6" customHeight="1" thickBot="1" x14ac:dyDescent="0.25">
      <c r="A126" s="2099">
        <v>25</v>
      </c>
      <c r="B126" s="2099">
        <v>1103002</v>
      </c>
      <c r="C126" s="2114" t="s">
        <v>62</v>
      </c>
      <c r="D126" s="2012" t="s">
        <v>539</v>
      </c>
      <c r="E126" s="2012" t="s">
        <v>165</v>
      </c>
      <c r="F126" s="2012" t="s">
        <v>30</v>
      </c>
      <c r="G126" s="540" t="s">
        <v>144</v>
      </c>
      <c r="H126" s="2107" t="s">
        <v>145</v>
      </c>
      <c r="I126" s="541" t="s">
        <v>146</v>
      </c>
      <c r="J126" s="541" t="s">
        <v>147</v>
      </c>
      <c r="K126" s="567">
        <v>174</v>
      </c>
      <c r="L126" s="595">
        <v>41640</v>
      </c>
      <c r="M126" s="816">
        <v>41820</v>
      </c>
      <c r="N126" s="596">
        <f>ROUND(((M126-L126)/7),0)</f>
        <v>26</v>
      </c>
      <c r="O126" s="544">
        <v>174</v>
      </c>
      <c r="P126" s="1026">
        <f t="shared" ref="P126:P128" si="30">IF(O126/K126&gt;1,1,+O126/K126)</f>
        <v>1</v>
      </c>
      <c r="Q126" s="858">
        <f t="shared" si="20"/>
        <v>26</v>
      </c>
      <c r="R126" s="1046">
        <f t="shared" si="23"/>
        <v>26</v>
      </c>
      <c r="S126" s="544">
        <v>0</v>
      </c>
      <c r="T126" s="2013">
        <f t="shared" si="21"/>
        <v>174</v>
      </c>
      <c r="U126" s="2014"/>
      <c r="V126" s="604" t="s">
        <v>633</v>
      </c>
      <c r="W126" s="797"/>
      <c r="X126" s="768" t="s">
        <v>1020</v>
      </c>
      <c r="Y126" s="813" t="s">
        <v>1043</v>
      </c>
      <c r="Z126" s="451"/>
      <c r="AA126" s="768" t="s">
        <v>1343</v>
      </c>
    </row>
    <row r="127" spans="1:27" s="260" customFormat="1" ht="93" customHeight="1" thickBot="1" x14ac:dyDescent="0.25">
      <c r="A127" s="2099"/>
      <c r="B127" s="2099"/>
      <c r="C127" s="2114"/>
      <c r="D127" s="2012"/>
      <c r="E127" s="2012"/>
      <c r="F127" s="2012"/>
      <c r="G127" s="547" t="s">
        <v>540</v>
      </c>
      <c r="H127" s="2108"/>
      <c r="I127" s="548" t="s">
        <v>148</v>
      </c>
      <c r="J127" s="733" t="s">
        <v>149</v>
      </c>
      <c r="K127" s="567">
        <v>6</v>
      </c>
      <c r="L127" s="595">
        <v>41671</v>
      </c>
      <c r="M127" s="816">
        <v>41851</v>
      </c>
      <c r="N127" s="596">
        <f>ROUND(((M127-L127)/7),0)</f>
        <v>26</v>
      </c>
      <c r="O127" s="544">
        <v>5</v>
      </c>
      <c r="P127" s="1026">
        <f t="shared" si="30"/>
        <v>0.83333333333333337</v>
      </c>
      <c r="Q127" s="858">
        <f t="shared" si="20"/>
        <v>21.666666666666668</v>
      </c>
      <c r="R127" s="1046">
        <f t="shared" si="23"/>
        <v>0</v>
      </c>
      <c r="S127" s="544">
        <v>0</v>
      </c>
      <c r="T127" s="2013">
        <f t="shared" si="21"/>
        <v>5</v>
      </c>
      <c r="U127" s="2014"/>
      <c r="V127" s="604" t="s">
        <v>684</v>
      </c>
      <c r="W127" s="797"/>
      <c r="X127" s="768" t="s">
        <v>1021</v>
      </c>
      <c r="Y127" s="813" t="s">
        <v>1044</v>
      </c>
      <c r="Z127" s="451"/>
      <c r="AA127" s="768" t="s">
        <v>1344</v>
      </c>
    </row>
    <row r="128" spans="1:27" s="260" customFormat="1" ht="140.25" customHeight="1" thickBot="1" x14ac:dyDescent="0.25">
      <c r="A128" s="2149">
        <v>26</v>
      </c>
      <c r="B128" s="2150">
        <v>1102002</v>
      </c>
      <c r="C128" s="2069" t="s">
        <v>304</v>
      </c>
      <c r="D128" s="2151" t="s">
        <v>66</v>
      </c>
      <c r="E128" s="2151" t="s">
        <v>236</v>
      </c>
      <c r="F128" s="617" t="s">
        <v>31</v>
      </c>
      <c r="G128" s="734" t="s">
        <v>310</v>
      </c>
      <c r="H128" s="574" t="s">
        <v>237</v>
      </c>
      <c r="I128" s="583" t="s">
        <v>238</v>
      </c>
      <c r="J128" s="735" t="s">
        <v>239</v>
      </c>
      <c r="K128" s="736">
        <v>1</v>
      </c>
      <c r="L128" s="737">
        <v>41671</v>
      </c>
      <c r="M128" s="871">
        <v>41789</v>
      </c>
      <c r="N128" s="596">
        <f>ROUND(((M128-L128)/7),0)</f>
        <v>17</v>
      </c>
      <c r="O128" s="544">
        <v>1</v>
      </c>
      <c r="P128" s="1026">
        <f t="shared" si="30"/>
        <v>1</v>
      </c>
      <c r="Q128" s="858">
        <f t="shared" si="20"/>
        <v>17</v>
      </c>
      <c r="R128" s="1046">
        <f t="shared" si="23"/>
        <v>17</v>
      </c>
      <c r="S128" s="544">
        <v>0</v>
      </c>
      <c r="T128" s="2013">
        <f t="shared" si="21"/>
        <v>1</v>
      </c>
      <c r="U128" s="2014"/>
      <c r="V128" s="817"/>
      <c r="W128" s="1034" t="s">
        <v>685</v>
      </c>
      <c r="X128" s="1034" t="s">
        <v>1182</v>
      </c>
      <c r="Y128" s="1034" t="s">
        <v>1047</v>
      </c>
      <c r="Z128" s="1034" t="s">
        <v>1183</v>
      </c>
      <c r="AA128" s="1035" t="s">
        <v>1184</v>
      </c>
    </row>
    <row r="129" spans="1:27" s="260" customFormat="1" ht="140.25" customHeight="1" thickBot="1" x14ac:dyDescent="0.25">
      <c r="A129" s="2141"/>
      <c r="B129" s="2067"/>
      <c r="C129" s="2070"/>
      <c r="D129" s="2120"/>
      <c r="E129" s="2120"/>
      <c r="F129" s="617" t="s">
        <v>31</v>
      </c>
      <c r="G129" s="738" t="s">
        <v>311</v>
      </c>
      <c r="H129" s="574" t="s">
        <v>237</v>
      </c>
      <c r="I129" s="583" t="s">
        <v>240</v>
      </c>
      <c r="J129" s="583" t="s">
        <v>241</v>
      </c>
      <c r="K129" s="567">
        <v>1</v>
      </c>
      <c r="L129" s="571">
        <v>41671</v>
      </c>
      <c r="M129" s="870">
        <v>41789</v>
      </c>
      <c r="N129" s="739">
        <f t="shared" ref="N129:N138" si="31">+(M129-L129)/7</f>
        <v>16.857142857142858</v>
      </c>
      <c r="O129" s="544">
        <v>1</v>
      </c>
      <c r="P129" s="1026">
        <f t="shared" ref="P129:P142" si="32">IF(O129/K129&gt;1,1,+O129/K129)</f>
        <v>1</v>
      </c>
      <c r="Q129" s="858">
        <f t="shared" ref="Q129" si="33">+N129*P129</f>
        <v>16.857142857142858</v>
      </c>
      <c r="R129" s="1046">
        <f t="shared" si="23"/>
        <v>16.857142857142858</v>
      </c>
      <c r="S129" s="544">
        <v>0</v>
      </c>
      <c r="T129" s="2013">
        <f t="shared" si="21"/>
        <v>1</v>
      </c>
      <c r="U129" s="2014"/>
      <c r="V129" s="817"/>
      <c r="W129" s="1034" t="s">
        <v>686</v>
      </c>
      <c r="X129" s="1034" t="s">
        <v>1185</v>
      </c>
      <c r="Y129" s="1034" t="s">
        <v>1048</v>
      </c>
      <c r="Z129" s="1035" t="s">
        <v>1186</v>
      </c>
      <c r="AA129" s="1035" t="s">
        <v>1186</v>
      </c>
    </row>
    <row r="130" spans="1:27" s="260" customFormat="1" ht="60.75" thickBot="1" x14ac:dyDescent="0.25">
      <c r="A130" s="2141"/>
      <c r="B130" s="2067"/>
      <c r="C130" s="2070"/>
      <c r="D130" s="2120"/>
      <c r="E130" s="2120"/>
      <c r="F130" s="617" t="s">
        <v>31</v>
      </c>
      <c r="G130" s="738" t="s">
        <v>312</v>
      </c>
      <c r="H130" s="738" t="s">
        <v>242</v>
      </c>
      <c r="I130" s="738" t="s">
        <v>243</v>
      </c>
      <c r="J130" s="614" t="s">
        <v>244</v>
      </c>
      <c r="K130" s="740">
        <v>0.9</v>
      </c>
      <c r="L130" s="1037">
        <v>41791</v>
      </c>
      <c r="M130" s="1038">
        <v>41882</v>
      </c>
      <c r="N130" s="741">
        <f t="shared" si="31"/>
        <v>13</v>
      </c>
      <c r="O130" s="544">
        <v>0</v>
      </c>
      <c r="P130" s="1026">
        <f t="shared" si="32"/>
        <v>0</v>
      </c>
      <c r="Q130" s="858">
        <f t="shared" si="20"/>
        <v>0</v>
      </c>
      <c r="R130" s="1046">
        <f t="shared" si="23"/>
        <v>0</v>
      </c>
      <c r="S130" s="544">
        <v>0</v>
      </c>
      <c r="T130" s="2013">
        <f t="shared" si="21"/>
        <v>0</v>
      </c>
      <c r="U130" s="2014"/>
      <c r="V130" s="817"/>
      <c r="W130" s="829" t="s">
        <v>1016</v>
      </c>
      <c r="X130" s="829" t="s">
        <v>1016</v>
      </c>
      <c r="Y130" s="829" t="s">
        <v>1016</v>
      </c>
      <c r="Z130" s="1036" t="s">
        <v>1187</v>
      </c>
      <c r="AA130" s="738" t="s">
        <v>1188</v>
      </c>
    </row>
    <row r="131" spans="1:27" s="260" customFormat="1" ht="409.6" thickBot="1" x14ac:dyDescent="0.25">
      <c r="A131" s="2141"/>
      <c r="B131" s="2067"/>
      <c r="C131" s="2070"/>
      <c r="D131" s="2120"/>
      <c r="E131" s="2120"/>
      <c r="F131" s="617" t="s">
        <v>31</v>
      </c>
      <c r="G131" s="738" t="s">
        <v>328</v>
      </c>
      <c r="H131" s="742" t="s">
        <v>245</v>
      </c>
      <c r="I131" s="738" t="s">
        <v>246</v>
      </c>
      <c r="J131" s="567" t="s">
        <v>246</v>
      </c>
      <c r="K131" s="567">
        <v>1</v>
      </c>
      <c r="L131" s="571">
        <v>41671</v>
      </c>
      <c r="M131" s="870">
        <v>41789</v>
      </c>
      <c r="N131" s="739">
        <f t="shared" si="31"/>
        <v>16.857142857142858</v>
      </c>
      <c r="O131" s="544">
        <v>1</v>
      </c>
      <c r="P131" s="1026">
        <f t="shared" si="32"/>
        <v>1</v>
      </c>
      <c r="Q131" s="858">
        <f t="shared" si="20"/>
        <v>16.857142857142858</v>
      </c>
      <c r="R131" s="1046">
        <f t="shared" si="23"/>
        <v>16.857142857142858</v>
      </c>
      <c r="S131" s="544">
        <v>0</v>
      </c>
      <c r="T131" s="2013">
        <f t="shared" si="21"/>
        <v>1</v>
      </c>
      <c r="U131" s="2014"/>
      <c r="V131" s="817"/>
      <c r="W131" s="1034" t="s">
        <v>1189</v>
      </c>
      <c r="X131" s="807" t="s">
        <v>1017</v>
      </c>
      <c r="Y131" s="807" t="s">
        <v>1049</v>
      </c>
      <c r="Z131" s="807" t="s">
        <v>1190</v>
      </c>
      <c r="AA131" s="1035" t="s">
        <v>1184</v>
      </c>
    </row>
    <row r="132" spans="1:27" s="260" customFormat="1" ht="156.75" thickBot="1" x14ac:dyDescent="0.25">
      <c r="A132" s="2141"/>
      <c r="B132" s="2067"/>
      <c r="C132" s="2070"/>
      <c r="D132" s="2121"/>
      <c r="E132" s="2120"/>
      <c r="F132" s="617" t="s">
        <v>31</v>
      </c>
      <c r="G132" s="734" t="s">
        <v>314</v>
      </c>
      <c r="H132" s="743" t="s">
        <v>247</v>
      </c>
      <c r="I132" s="734" t="s">
        <v>248</v>
      </c>
      <c r="J132" s="617" t="s">
        <v>543</v>
      </c>
      <c r="K132" s="567">
        <v>1</v>
      </c>
      <c r="L132" s="571">
        <v>41791</v>
      </c>
      <c r="M132" s="571">
        <v>42004</v>
      </c>
      <c r="N132" s="739">
        <f t="shared" si="31"/>
        <v>30.428571428571427</v>
      </c>
      <c r="O132" s="1028">
        <v>0.1</v>
      </c>
      <c r="P132" s="1026">
        <f t="shared" si="32"/>
        <v>0.1</v>
      </c>
      <c r="Q132" s="858">
        <f t="shared" si="20"/>
        <v>3.0428571428571427</v>
      </c>
      <c r="R132" s="1046">
        <f t="shared" si="23"/>
        <v>0</v>
      </c>
      <c r="S132" s="544">
        <v>0</v>
      </c>
      <c r="T132" s="2013">
        <f t="shared" si="21"/>
        <v>0.1</v>
      </c>
      <c r="U132" s="2014"/>
      <c r="V132" s="817"/>
      <c r="W132" s="829" t="s">
        <v>1016</v>
      </c>
      <c r="X132" s="829" t="s">
        <v>1016</v>
      </c>
      <c r="Y132" s="829" t="s">
        <v>1016</v>
      </c>
      <c r="Z132" s="829" t="s">
        <v>1016</v>
      </c>
      <c r="AA132" s="768" t="s">
        <v>1191</v>
      </c>
    </row>
    <row r="133" spans="1:27" s="260" customFormat="1" ht="144.75" thickBot="1" x14ac:dyDescent="0.25">
      <c r="A133" s="2141"/>
      <c r="B133" s="2067"/>
      <c r="C133" s="2070"/>
      <c r="D133" s="2059" t="s">
        <v>250</v>
      </c>
      <c r="E133" s="2120"/>
      <c r="F133" s="617" t="s">
        <v>31</v>
      </c>
      <c r="G133" s="734" t="s">
        <v>315</v>
      </c>
      <c r="H133" s="743" t="s">
        <v>251</v>
      </c>
      <c r="I133" s="583" t="s">
        <v>238</v>
      </c>
      <c r="J133" s="567" t="s">
        <v>238</v>
      </c>
      <c r="K133" s="567">
        <v>1</v>
      </c>
      <c r="L133" s="571">
        <v>41671</v>
      </c>
      <c r="M133" s="870">
        <v>41789</v>
      </c>
      <c r="N133" s="739">
        <f t="shared" si="31"/>
        <v>16.857142857142858</v>
      </c>
      <c r="O133" s="544">
        <v>1</v>
      </c>
      <c r="P133" s="1026">
        <f t="shared" si="32"/>
        <v>1</v>
      </c>
      <c r="Q133" s="858">
        <f t="shared" si="20"/>
        <v>16.857142857142858</v>
      </c>
      <c r="R133" s="1046">
        <f t="shared" si="23"/>
        <v>16.857142857142858</v>
      </c>
      <c r="S133" s="544">
        <v>0</v>
      </c>
      <c r="T133" s="2013">
        <f t="shared" si="21"/>
        <v>1</v>
      </c>
      <c r="U133" s="2014"/>
      <c r="V133" s="817"/>
      <c r="W133" s="1034" t="s">
        <v>685</v>
      </c>
      <c r="X133" s="1034" t="s">
        <v>1192</v>
      </c>
      <c r="Y133" s="1034" t="s">
        <v>1047</v>
      </c>
      <c r="Z133" s="1034" t="s">
        <v>1193</v>
      </c>
      <c r="AA133" s="1035" t="s">
        <v>1184</v>
      </c>
    </row>
    <row r="134" spans="1:27" s="260" customFormat="1" ht="60.75" thickBot="1" x14ac:dyDescent="0.25">
      <c r="A134" s="2110"/>
      <c r="B134" s="2061"/>
      <c r="C134" s="2071"/>
      <c r="D134" s="2050"/>
      <c r="E134" s="2121"/>
      <c r="F134" s="617" t="s">
        <v>31</v>
      </c>
      <c r="G134" s="734" t="s">
        <v>316</v>
      </c>
      <c r="H134" s="744" t="s">
        <v>252</v>
      </c>
      <c r="I134" s="745" t="s">
        <v>253</v>
      </c>
      <c r="J134" s="617" t="s">
        <v>254</v>
      </c>
      <c r="K134" s="596">
        <v>5</v>
      </c>
      <c r="L134" s="571">
        <v>41821</v>
      </c>
      <c r="M134" s="571">
        <v>41882</v>
      </c>
      <c r="N134" s="739">
        <f t="shared" si="31"/>
        <v>8.7142857142857135</v>
      </c>
      <c r="O134" s="544">
        <v>0</v>
      </c>
      <c r="P134" s="1026">
        <f t="shared" si="32"/>
        <v>0</v>
      </c>
      <c r="Q134" s="858">
        <f t="shared" si="20"/>
        <v>0</v>
      </c>
      <c r="R134" s="1046">
        <f t="shared" si="23"/>
        <v>0</v>
      </c>
      <c r="S134" s="544">
        <v>0</v>
      </c>
      <c r="T134" s="2013">
        <f t="shared" si="21"/>
        <v>0</v>
      </c>
      <c r="U134" s="2014"/>
      <c r="V134" s="817"/>
      <c r="W134" s="829" t="s">
        <v>1016</v>
      </c>
      <c r="X134" s="829" t="s">
        <v>1016</v>
      </c>
      <c r="Y134" s="829" t="s">
        <v>1016</v>
      </c>
      <c r="Z134" s="829" t="s">
        <v>1016</v>
      </c>
      <c r="AA134" s="829" t="s">
        <v>1016</v>
      </c>
    </row>
    <row r="135" spans="1:27" s="260" customFormat="1" ht="228.75" thickBot="1" x14ac:dyDescent="0.25">
      <c r="A135" s="539">
        <v>27</v>
      </c>
      <c r="B135" s="539">
        <v>1102002</v>
      </c>
      <c r="C135" s="746" t="s">
        <v>305</v>
      </c>
      <c r="D135" s="583" t="s">
        <v>67</v>
      </c>
      <c r="E135" s="583" t="s">
        <v>84</v>
      </c>
      <c r="F135" s="617" t="s">
        <v>31</v>
      </c>
      <c r="G135" s="583" t="s">
        <v>317</v>
      </c>
      <c r="H135" s="583" t="s">
        <v>255</v>
      </c>
      <c r="I135" s="583" t="s">
        <v>238</v>
      </c>
      <c r="J135" s="735" t="s">
        <v>239</v>
      </c>
      <c r="K135" s="736">
        <v>1</v>
      </c>
      <c r="L135" s="571">
        <v>41671</v>
      </c>
      <c r="M135" s="870">
        <v>41790</v>
      </c>
      <c r="N135" s="739">
        <f t="shared" si="31"/>
        <v>17</v>
      </c>
      <c r="O135" s="544">
        <v>1</v>
      </c>
      <c r="P135" s="1026">
        <f t="shared" si="32"/>
        <v>1</v>
      </c>
      <c r="Q135" s="858">
        <f t="shared" si="20"/>
        <v>17</v>
      </c>
      <c r="R135" s="1046">
        <f t="shared" si="23"/>
        <v>17</v>
      </c>
      <c r="S135" s="544">
        <v>0</v>
      </c>
      <c r="T135" s="2013">
        <f t="shared" si="21"/>
        <v>1</v>
      </c>
      <c r="U135" s="2014"/>
      <c r="V135" s="600"/>
      <c r="W135" s="796" t="s">
        <v>687</v>
      </c>
      <c r="X135" s="807" t="s">
        <v>1018</v>
      </c>
      <c r="Y135" s="819" t="s">
        <v>1047</v>
      </c>
      <c r="Z135" s="1033" t="s">
        <v>1194</v>
      </c>
    </row>
    <row r="136" spans="1:27" s="260" customFormat="1" ht="150.75" customHeight="1" thickBot="1" x14ac:dyDescent="0.25">
      <c r="A136" s="2109">
        <v>28</v>
      </c>
      <c r="B136" s="2060">
        <v>1102002</v>
      </c>
      <c r="C136" s="2145" t="s">
        <v>32</v>
      </c>
      <c r="D136" s="2147" t="s">
        <v>68</v>
      </c>
      <c r="E136" s="2147" t="s">
        <v>69</v>
      </c>
      <c r="F136" s="617" t="s">
        <v>31</v>
      </c>
      <c r="G136" s="734" t="s">
        <v>318</v>
      </c>
      <c r="H136" s="743" t="s">
        <v>247</v>
      </c>
      <c r="I136" s="734" t="s">
        <v>256</v>
      </c>
      <c r="J136" s="617" t="s">
        <v>249</v>
      </c>
      <c r="K136" s="567">
        <v>1</v>
      </c>
      <c r="L136" s="571">
        <v>41791</v>
      </c>
      <c r="M136" s="571">
        <v>42004</v>
      </c>
      <c r="N136" s="739">
        <f t="shared" si="31"/>
        <v>30.428571428571427</v>
      </c>
      <c r="O136" s="1028">
        <v>0.1</v>
      </c>
      <c r="P136" s="1026">
        <f t="shared" si="32"/>
        <v>0.1</v>
      </c>
      <c r="Q136" s="858">
        <f t="shared" si="20"/>
        <v>3.0428571428571427</v>
      </c>
      <c r="R136" s="1046">
        <f t="shared" si="23"/>
        <v>0</v>
      </c>
      <c r="S136" s="544">
        <v>0</v>
      </c>
      <c r="T136" s="2013">
        <f t="shared" si="21"/>
        <v>0.1</v>
      </c>
      <c r="U136" s="2014"/>
      <c r="V136" s="829" t="s">
        <v>1016</v>
      </c>
      <c r="W136" s="829" t="s">
        <v>1016</v>
      </c>
      <c r="X136" s="829" t="s">
        <v>1016</v>
      </c>
      <c r="Y136" s="829" t="s">
        <v>1016</v>
      </c>
      <c r="Z136" s="829" t="s">
        <v>1016</v>
      </c>
      <c r="AA136" s="768" t="s">
        <v>1191</v>
      </c>
    </row>
    <row r="137" spans="1:27" s="260" customFormat="1" ht="144.75" thickBot="1" x14ac:dyDescent="0.25">
      <c r="A137" s="2110"/>
      <c r="B137" s="2061"/>
      <c r="C137" s="2146"/>
      <c r="D137" s="2148"/>
      <c r="E137" s="2148"/>
      <c r="F137" s="617" t="s">
        <v>31</v>
      </c>
      <c r="G137" s="734" t="s">
        <v>329</v>
      </c>
      <c r="H137" s="574" t="s">
        <v>237</v>
      </c>
      <c r="I137" s="583" t="s">
        <v>238</v>
      </c>
      <c r="J137" s="735" t="s">
        <v>239</v>
      </c>
      <c r="K137" s="567">
        <v>1</v>
      </c>
      <c r="L137" s="571">
        <v>41671</v>
      </c>
      <c r="M137" s="870">
        <v>41790</v>
      </c>
      <c r="N137" s="739">
        <f t="shared" si="31"/>
        <v>17</v>
      </c>
      <c r="O137" s="544">
        <v>1</v>
      </c>
      <c r="P137" s="1026">
        <f t="shared" si="32"/>
        <v>1</v>
      </c>
      <c r="Q137" s="858">
        <f t="shared" si="20"/>
        <v>17</v>
      </c>
      <c r="R137" s="1046">
        <f t="shared" si="23"/>
        <v>17</v>
      </c>
      <c r="S137" s="544">
        <v>0</v>
      </c>
      <c r="T137" s="2013">
        <f t="shared" si="21"/>
        <v>1</v>
      </c>
      <c r="U137" s="2014"/>
      <c r="V137" s="829" t="s">
        <v>1016</v>
      </c>
      <c r="W137" s="1034" t="s">
        <v>685</v>
      </c>
      <c r="X137" s="1034" t="s">
        <v>1192</v>
      </c>
      <c r="Y137" s="1034" t="s">
        <v>1047</v>
      </c>
      <c r="Z137" s="1034" t="s">
        <v>1195</v>
      </c>
      <c r="AA137" s="1035" t="s">
        <v>1184</v>
      </c>
    </row>
    <row r="138" spans="1:27" s="260" customFormat="1" ht="409.6" thickBot="1" x14ac:dyDescent="0.25">
      <c r="A138" s="2109">
        <v>29</v>
      </c>
      <c r="B138" s="2060">
        <v>1903002</v>
      </c>
      <c r="C138" s="2142" t="s">
        <v>71</v>
      </c>
      <c r="D138" s="2059" t="s">
        <v>70</v>
      </c>
      <c r="E138" s="2131" t="s">
        <v>85</v>
      </c>
      <c r="F138" s="574" t="s">
        <v>31</v>
      </c>
      <c r="G138" s="800" t="s">
        <v>319</v>
      </c>
      <c r="H138" s="583" t="s">
        <v>257</v>
      </c>
      <c r="I138" s="583" t="s">
        <v>258</v>
      </c>
      <c r="J138" s="567" t="s">
        <v>259</v>
      </c>
      <c r="K138" s="567">
        <v>9</v>
      </c>
      <c r="L138" s="571">
        <v>41579</v>
      </c>
      <c r="M138" s="571">
        <v>41820</v>
      </c>
      <c r="N138" s="739">
        <f t="shared" si="31"/>
        <v>34.428571428571431</v>
      </c>
      <c r="O138" s="544">
        <v>9</v>
      </c>
      <c r="P138" s="1026">
        <f t="shared" si="32"/>
        <v>1</v>
      </c>
      <c r="Q138" s="858">
        <f t="shared" si="20"/>
        <v>34.428571428571431</v>
      </c>
      <c r="R138" s="1046">
        <f t="shared" si="23"/>
        <v>34.428571428571431</v>
      </c>
      <c r="S138" s="544">
        <v>0</v>
      </c>
      <c r="T138" s="2013">
        <f t="shared" si="21"/>
        <v>9</v>
      </c>
      <c r="U138" s="2014"/>
      <c r="V138" s="1034" t="s">
        <v>1196</v>
      </c>
      <c r="W138" s="1034" t="s">
        <v>688</v>
      </c>
      <c r="X138" s="807" t="s">
        <v>1197</v>
      </c>
      <c r="Y138" s="807" t="s">
        <v>1050</v>
      </c>
      <c r="Z138" s="807" t="s">
        <v>1198</v>
      </c>
      <c r="AA138" s="807" t="s">
        <v>1199</v>
      </c>
    </row>
    <row r="139" spans="1:27" s="260" customFormat="1" ht="69.75" customHeight="1" thickBot="1" x14ac:dyDescent="0.25">
      <c r="A139" s="2141"/>
      <c r="B139" s="2067"/>
      <c r="C139" s="2143"/>
      <c r="D139" s="2049"/>
      <c r="E139" s="2132"/>
      <c r="F139" s="801" t="s">
        <v>260</v>
      </c>
      <c r="G139" s="583" t="s">
        <v>531</v>
      </c>
      <c r="H139" s="799" t="s">
        <v>261</v>
      </c>
      <c r="I139" s="799" t="s">
        <v>530</v>
      </c>
      <c r="J139" s="617" t="s">
        <v>262</v>
      </c>
      <c r="K139" s="747">
        <v>1</v>
      </c>
      <c r="L139" s="571">
        <v>41699</v>
      </c>
      <c r="M139" s="571">
        <v>41851</v>
      </c>
      <c r="N139" s="748">
        <f t="shared" ref="N139:N144" si="34">+(M139-L139)/7</f>
        <v>21.714285714285715</v>
      </c>
      <c r="O139" s="544">
        <v>100</v>
      </c>
      <c r="P139" s="1026">
        <f t="shared" si="32"/>
        <v>1</v>
      </c>
      <c r="Q139" s="858">
        <f t="shared" si="20"/>
        <v>21.714285714285715</v>
      </c>
      <c r="R139" s="1046">
        <f t="shared" si="23"/>
        <v>0</v>
      </c>
      <c r="S139" s="544">
        <v>0</v>
      </c>
      <c r="T139" s="2013">
        <f t="shared" si="21"/>
        <v>100</v>
      </c>
      <c r="U139" s="2014"/>
      <c r="V139" s="829" t="s">
        <v>1016</v>
      </c>
      <c r="W139" s="1034" t="s">
        <v>689</v>
      </c>
      <c r="X139" s="1034" t="s">
        <v>1019</v>
      </c>
      <c r="Y139" s="1034" t="s">
        <v>1051</v>
      </c>
      <c r="Z139" s="1039" t="s">
        <v>1200</v>
      </c>
      <c r="AA139" s="1035" t="s">
        <v>1184</v>
      </c>
    </row>
    <row r="140" spans="1:27" s="260" customFormat="1" ht="156.75" thickBot="1" x14ac:dyDescent="0.25">
      <c r="A140" s="2141"/>
      <c r="B140" s="2067"/>
      <c r="C140" s="2143"/>
      <c r="D140" s="2049"/>
      <c r="E140" s="2132"/>
      <c r="F140" s="574" t="s">
        <v>31</v>
      </c>
      <c r="G140" s="583" t="s">
        <v>320</v>
      </c>
      <c r="H140" s="583" t="s">
        <v>263</v>
      </c>
      <c r="I140" s="583" t="s">
        <v>238</v>
      </c>
      <c r="J140" s="567" t="s">
        <v>238</v>
      </c>
      <c r="K140" s="567">
        <v>1</v>
      </c>
      <c r="L140" s="571">
        <v>41671</v>
      </c>
      <c r="M140" s="870">
        <v>41790</v>
      </c>
      <c r="N140" s="739">
        <f t="shared" si="34"/>
        <v>17</v>
      </c>
      <c r="O140" s="544">
        <v>1</v>
      </c>
      <c r="P140" s="1026">
        <f t="shared" si="32"/>
        <v>1</v>
      </c>
      <c r="Q140" s="858">
        <f t="shared" si="20"/>
        <v>17</v>
      </c>
      <c r="R140" s="1046">
        <f t="shared" si="23"/>
        <v>17</v>
      </c>
      <c r="S140" s="544">
        <v>0</v>
      </c>
      <c r="T140" s="2013">
        <f t="shared" si="21"/>
        <v>1</v>
      </c>
      <c r="U140" s="2014"/>
      <c r="V140" s="829" t="s">
        <v>1016</v>
      </c>
      <c r="W140" s="1034" t="s">
        <v>1201</v>
      </c>
      <c r="X140" s="807" t="s">
        <v>1202</v>
      </c>
      <c r="Y140" s="807" t="s">
        <v>1203</v>
      </c>
      <c r="Z140" s="807" t="s">
        <v>1204</v>
      </c>
      <c r="AA140" s="1035" t="s">
        <v>1184</v>
      </c>
    </row>
    <row r="141" spans="1:27" s="260" customFormat="1" ht="120.75" thickBot="1" x14ac:dyDescent="0.25">
      <c r="A141" s="2141"/>
      <c r="B141" s="2067"/>
      <c r="C141" s="2143"/>
      <c r="D141" s="2049"/>
      <c r="E141" s="2132"/>
      <c r="F141" s="574" t="s">
        <v>31</v>
      </c>
      <c r="G141" s="738" t="s">
        <v>321</v>
      </c>
      <c r="H141" s="583" t="s">
        <v>263</v>
      </c>
      <c r="I141" s="583" t="s">
        <v>246</v>
      </c>
      <c r="J141" s="567" t="s">
        <v>246</v>
      </c>
      <c r="K141" s="567">
        <v>1</v>
      </c>
      <c r="L141" s="571">
        <v>41671</v>
      </c>
      <c r="M141" s="1029">
        <v>41790</v>
      </c>
      <c r="N141" s="1030">
        <f t="shared" si="34"/>
        <v>17</v>
      </c>
      <c r="O141" s="544">
        <v>1</v>
      </c>
      <c r="P141" s="1026">
        <f t="shared" si="32"/>
        <v>1</v>
      </c>
      <c r="Q141" s="858">
        <f t="shared" ref="Q141:Q187" si="35">+N141*P141</f>
        <v>17</v>
      </c>
      <c r="R141" s="1046">
        <f t="shared" si="23"/>
        <v>17</v>
      </c>
      <c r="S141" s="544">
        <v>0</v>
      </c>
      <c r="T141" s="2013">
        <f t="shared" ref="T141:T187" si="36">IF($D$11&gt;=N141,O141,0)</f>
        <v>1</v>
      </c>
      <c r="U141" s="2014"/>
      <c r="V141" s="829" t="s">
        <v>1016</v>
      </c>
      <c r="W141" s="829" t="s">
        <v>1016</v>
      </c>
      <c r="X141" s="829" t="s">
        <v>1016</v>
      </c>
      <c r="Y141" s="829" t="s">
        <v>1016</v>
      </c>
      <c r="Z141" s="829" t="s">
        <v>1016</v>
      </c>
      <c r="AA141" s="829" t="s">
        <v>1016</v>
      </c>
    </row>
    <row r="142" spans="1:27" s="260" customFormat="1" ht="72.75" thickBot="1" x14ac:dyDescent="0.25">
      <c r="A142" s="2141"/>
      <c r="B142" s="2067"/>
      <c r="C142" s="2144"/>
      <c r="D142" s="2049"/>
      <c r="E142" s="2132"/>
      <c r="F142" s="574" t="s">
        <v>31</v>
      </c>
      <c r="G142" s="583" t="s">
        <v>322</v>
      </c>
      <c r="H142" s="583" t="s">
        <v>263</v>
      </c>
      <c r="I142" s="616" t="s">
        <v>264</v>
      </c>
      <c r="J142" s="617" t="s">
        <v>264</v>
      </c>
      <c r="K142" s="567">
        <v>9</v>
      </c>
      <c r="L142" s="571">
        <v>41852</v>
      </c>
      <c r="M142" s="1029">
        <v>41973</v>
      </c>
      <c r="N142" s="1030">
        <f t="shared" si="34"/>
        <v>17.285714285714285</v>
      </c>
      <c r="O142" s="544">
        <v>0</v>
      </c>
      <c r="P142" s="1026">
        <f t="shared" si="32"/>
        <v>0</v>
      </c>
      <c r="Q142" s="858">
        <f t="shared" si="35"/>
        <v>0</v>
      </c>
      <c r="R142" s="1046">
        <f t="shared" ref="R142:R187" si="37">IF(M142&lt;=$C$10,Q142,0)</f>
        <v>0</v>
      </c>
      <c r="S142" s="544">
        <v>0</v>
      </c>
      <c r="T142" s="2013">
        <f t="shared" si="36"/>
        <v>0</v>
      </c>
      <c r="U142" s="2014"/>
      <c r="V142" s="600"/>
      <c r="W142" s="797"/>
      <c r="X142" s="807" t="s">
        <v>1016</v>
      </c>
      <c r="Y142" s="818" t="s">
        <v>1016</v>
      </c>
      <c r="Z142" s="451"/>
    </row>
    <row r="143" spans="1:27" s="260" customFormat="1" ht="120.75" customHeight="1" thickBot="1" x14ac:dyDescent="0.25">
      <c r="A143" s="2099">
        <v>30</v>
      </c>
      <c r="B143" s="2099">
        <v>1102002</v>
      </c>
      <c r="C143" s="2134" t="s">
        <v>35</v>
      </c>
      <c r="D143" s="2134" t="s">
        <v>34</v>
      </c>
      <c r="E143" s="2135" t="s">
        <v>36</v>
      </c>
      <c r="F143" s="2128" t="s">
        <v>26</v>
      </c>
      <c r="G143" s="540" t="s">
        <v>216</v>
      </c>
      <c r="H143" s="541" t="s">
        <v>217</v>
      </c>
      <c r="I143" s="541" t="s">
        <v>167</v>
      </c>
      <c r="J143" s="749" t="s">
        <v>182</v>
      </c>
      <c r="K143" s="581">
        <v>1</v>
      </c>
      <c r="L143" s="597">
        <v>41579</v>
      </c>
      <c r="M143" s="1031">
        <v>41850</v>
      </c>
      <c r="N143" s="1032">
        <f t="shared" si="34"/>
        <v>38.714285714285715</v>
      </c>
      <c r="O143" s="1028">
        <v>0.94</v>
      </c>
      <c r="P143" s="1026">
        <f t="shared" ref="P143:P147" si="38">IF(O143/K143&gt;1,1,+O143/K143)</f>
        <v>0.94</v>
      </c>
      <c r="Q143" s="858">
        <f t="shared" si="35"/>
        <v>36.39142857142857</v>
      </c>
      <c r="R143" s="1049">
        <f t="shared" si="37"/>
        <v>0</v>
      </c>
      <c r="S143" s="544">
        <v>0</v>
      </c>
      <c r="T143" s="2013">
        <f t="shared" si="36"/>
        <v>0.94</v>
      </c>
      <c r="U143" s="2014"/>
      <c r="V143" s="600" t="s">
        <v>628</v>
      </c>
      <c r="W143" s="817" t="s">
        <v>673</v>
      </c>
      <c r="X143" s="734" t="s">
        <v>1071</v>
      </c>
      <c r="Y143" s="451"/>
      <c r="Z143" s="451"/>
      <c r="AA143" s="1027" t="s">
        <v>1180</v>
      </c>
    </row>
    <row r="144" spans="1:27" s="260" customFormat="1" ht="90.6" customHeight="1" thickBot="1" x14ac:dyDescent="0.25">
      <c r="A144" s="2099"/>
      <c r="B144" s="2099"/>
      <c r="C144" s="2117"/>
      <c r="D144" s="2117"/>
      <c r="E144" s="2136"/>
      <c r="F144" s="2129"/>
      <c r="G144" s="547" t="s">
        <v>218</v>
      </c>
      <c r="H144" s="548" t="s">
        <v>219</v>
      </c>
      <c r="I144" s="548" t="s">
        <v>220</v>
      </c>
      <c r="J144" s="750" t="s">
        <v>168</v>
      </c>
      <c r="K144" s="751">
        <v>5</v>
      </c>
      <c r="L144" s="597">
        <v>41579</v>
      </c>
      <c r="M144" s="1031">
        <v>41698</v>
      </c>
      <c r="N144" s="1032">
        <f t="shared" si="34"/>
        <v>17</v>
      </c>
      <c r="O144" s="544">
        <v>5</v>
      </c>
      <c r="P144" s="1026">
        <f t="shared" si="38"/>
        <v>1</v>
      </c>
      <c r="Q144" s="858">
        <f t="shared" si="35"/>
        <v>17</v>
      </c>
      <c r="R144" s="1046">
        <v>0</v>
      </c>
      <c r="S144" s="544">
        <v>0</v>
      </c>
      <c r="T144" s="2013">
        <f t="shared" si="36"/>
        <v>5</v>
      </c>
      <c r="U144" s="2014"/>
      <c r="V144" s="600" t="s">
        <v>629</v>
      </c>
      <c r="W144" s="817" t="s">
        <v>675</v>
      </c>
      <c r="X144" s="569"/>
      <c r="Y144" s="833" t="s">
        <v>1072</v>
      </c>
      <c r="Z144" s="451"/>
    </row>
    <row r="145" spans="1:27" s="260" customFormat="1" ht="232.9" customHeight="1" thickBot="1" x14ac:dyDescent="0.25">
      <c r="A145" s="2099"/>
      <c r="B145" s="2099"/>
      <c r="C145" s="2118"/>
      <c r="D145" s="2118"/>
      <c r="E145" s="2137"/>
      <c r="F145" s="2130"/>
      <c r="G145" s="547" t="s">
        <v>221</v>
      </c>
      <c r="H145" s="578" t="s">
        <v>166</v>
      </c>
      <c r="I145" s="548" t="s">
        <v>169</v>
      </c>
      <c r="J145" s="546" t="s">
        <v>170</v>
      </c>
      <c r="K145" s="567">
        <v>1</v>
      </c>
      <c r="L145" s="571">
        <v>41640</v>
      </c>
      <c r="M145" s="1029">
        <v>41698</v>
      </c>
      <c r="N145" s="1032">
        <v>3</v>
      </c>
      <c r="O145" s="544">
        <v>1</v>
      </c>
      <c r="P145" s="1026">
        <f t="shared" si="38"/>
        <v>1</v>
      </c>
      <c r="Q145" s="858">
        <f t="shared" si="35"/>
        <v>3</v>
      </c>
      <c r="R145" s="1046">
        <v>0</v>
      </c>
      <c r="S145" s="544">
        <v>0</v>
      </c>
      <c r="T145" s="2013">
        <f t="shared" si="36"/>
        <v>1</v>
      </c>
      <c r="U145" s="2014"/>
      <c r="V145" s="600" t="s">
        <v>630</v>
      </c>
      <c r="W145" s="817" t="s">
        <v>674</v>
      </c>
      <c r="X145" s="569"/>
      <c r="Y145" s="833" t="s">
        <v>1072</v>
      </c>
      <c r="Z145" s="451"/>
    </row>
    <row r="146" spans="1:27" s="260" customFormat="1" ht="228.75" thickBot="1" x14ac:dyDescent="0.25">
      <c r="A146" s="2099">
        <v>31</v>
      </c>
      <c r="B146" s="2099">
        <v>1103002</v>
      </c>
      <c r="C146" s="2069" t="s">
        <v>306</v>
      </c>
      <c r="D146" s="2116" t="s">
        <v>72</v>
      </c>
      <c r="E146" s="2131" t="s">
        <v>73</v>
      </c>
      <c r="F146" s="617" t="s">
        <v>31</v>
      </c>
      <c r="G146" s="752" t="s">
        <v>323</v>
      </c>
      <c r="H146" s="752" t="s">
        <v>265</v>
      </c>
      <c r="I146" s="753" t="s">
        <v>266</v>
      </c>
      <c r="J146" s="754" t="s">
        <v>266</v>
      </c>
      <c r="K146" s="567">
        <v>1</v>
      </c>
      <c r="L146" s="594">
        <v>41671</v>
      </c>
      <c r="M146" s="594">
        <v>42035</v>
      </c>
      <c r="N146" s="755">
        <f>(M145-L145)/7</f>
        <v>8.2857142857142865</v>
      </c>
      <c r="O146" s="544">
        <v>0</v>
      </c>
      <c r="P146" s="1026">
        <f t="shared" si="38"/>
        <v>0</v>
      </c>
      <c r="Q146" s="858">
        <f t="shared" si="35"/>
        <v>0</v>
      </c>
      <c r="R146" s="1046">
        <f t="shared" si="37"/>
        <v>0</v>
      </c>
      <c r="S146" s="544">
        <v>0</v>
      </c>
      <c r="T146" s="2013">
        <f t="shared" si="36"/>
        <v>0</v>
      </c>
      <c r="U146" s="2014"/>
      <c r="V146" s="600"/>
      <c r="W146" s="797"/>
      <c r="X146" s="768" t="s">
        <v>1024</v>
      </c>
      <c r="Y146" s="831" t="s">
        <v>1073</v>
      </c>
      <c r="Z146" s="451"/>
    </row>
    <row r="147" spans="1:27" s="260" customFormat="1" ht="216.75" thickBot="1" x14ac:dyDescent="0.25">
      <c r="A147" s="2099"/>
      <c r="B147" s="2099"/>
      <c r="C147" s="2070"/>
      <c r="D147" s="2117"/>
      <c r="E147" s="2132"/>
      <c r="F147" s="617" t="s">
        <v>267</v>
      </c>
      <c r="G147" s="752" t="s">
        <v>324</v>
      </c>
      <c r="H147" s="752" t="s">
        <v>330</v>
      </c>
      <c r="I147" s="753" t="s">
        <v>268</v>
      </c>
      <c r="J147" s="754" t="s">
        <v>266</v>
      </c>
      <c r="K147" s="567">
        <v>1</v>
      </c>
      <c r="L147" s="594">
        <v>41671</v>
      </c>
      <c r="M147" s="594">
        <v>41820</v>
      </c>
      <c r="N147" s="755">
        <f>+(M147-L147)/7</f>
        <v>21.285714285714285</v>
      </c>
      <c r="O147" s="544">
        <v>0</v>
      </c>
      <c r="P147" s="1026">
        <f t="shared" si="38"/>
        <v>0</v>
      </c>
      <c r="Q147" s="858">
        <f t="shared" si="35"/>
        <v>0</v>
      </c>
      <c r="R147" s="1046">
        <f t="shared" si="37"/>
        <v>0</v>
      </c>
      <c r="S147" s="544">
        <v>0</v>
      </c>
      <c r="T147" s="2013">
        <f t="shared" si="36"/>
        <v>0</v>
      </c>
      <c r="U147" s="2014"/>
      <c r="V147" s="600"/>
      <c r="W147" s="797"/>
      <c r="X147" s="569"/>
      <c r="Y147" s="451"/>
      <c r="Z147" s="1077" t="s">
        <v>1239</v>
      </c>
      <c r="AA147" s="1077" t="s">
        <v>1239</v>
      </c>
    </row>
    <row r="148" spans="1:27" s="260" customFormat="1" ht="108.75" thickBot="1" x14ac:dyDescent="0.25">
      <c r="A148" s="2099"/>
      <c r="B148" s="2099"/>
      <c r="C148" s="2070"/>
      <c r="D148" s="2117"/>
      <c r="E148" s="2132"/>
      <c r="F148" s="617" t="s">
        <v>267</v>
      </c>
      <c r="G148" s="546" t="s">
        <v>189</v>
      </c>
      <c r="H148" s="546" t="s">
        <v>190</v>
      </c>
      <c r="I148" s="546" t="s">
        <v>191</v>
      </c>
      <c r="J148" s="546" t="s">
        <v>192</v>
      </c>
      <c r="K148" s="756">
        <v>1</v>
      </c>
      <c r="L148" s="571">
        <v>41821</v>
      </c>
      <c r="M148" s="571">
        <v>41882</v>
      </c>
      <c r="N148" s="598">
        <f>+(M148-L148)/7</f>
        <v>8.7142857142857135</v>
      </c>
      <c r="O148" s="544">
        <v>0</v>
      </c>
      <c r="P148" s="608"/>
      <c r="Q148" s="858">
        <f t="shared" si="35"/>
        <v>0</v>
      </c>
      <c r="R148" s="1046">
        <f t="shared" si="37"/>
        <v>0</v>
      </c>
      <c r="S148" s="544">
        <v>0</v>
      </c>
      <c r="T148" s="2013">
        <f t="shared" si="36"/>
        <v>0</v>
      </c>
      <c r="U148" s="2014"/>
      <c r="V148" s="600"/>
      <c r="W148" s="797"/>
      <c r="X148" s="829" t="s">
        <v>1016</v>
      </c>
      <c r="Y148" s="818" t="s">
        <v>1016</v>
      </c>
      <c r="Z148" s="1077" t="s">
        <v>1240</v>
      </c>
      <c r="AA148" s="818" t="s">
        <v>1016</v>
      </c>
    </row>
    <row r="149" spans="1:27" s="260" customFormat="1" ht="60.75" thickBot="1" x14ac:dyDescent="0.25">
      <c r="A149" s="2099"/>
      <c r="B149" s="2099"/>
      <c r="C149" s="2071"/>
      <c r="D149" s="2118"/>
      <c r="E149" s="2133"/>
      <c r="F149" s="617" t="s">
        <v>267</v>
      </c>
      <c r="G149" s="757" t="s">
        <v>325</v>
      </c>
      <c r="H149" s="757" t="s">
        <v>269</v>
      </c>
      <c r="I149" s="757" t="s">
        <v>270</v>
      </c>
      <c r="J149" s="757" t="s">
        <v>586</v>
      </c>
      <c r="K149" s="553">
        <v>1</v>
      </c>
      <c r="L149" s="594">
        <v>41456</v>
      </c>
      <c r="M149" s="594">
        <v>41639</v>
      </c>
      <c r="N149" s="755">
        <f>(M149-L149)/7</f>
        <v>26.142857142857142</v>
      </c>
      <c r="O149" s="544">
        <v>0</v>
      </c>
      <c r="P149" s="608"/>
      <c r="Q149" s="858">
        <f t="shared" si="35"/>
        <v>0</v>
      </c>
      <c r="R149" s="1046">
        <f t="shared" si="37"/>
        <v>0</v>
      </c>
      <c r="S149" s="544">
        <v>0</v>
      </c>
      <c r="T149" s="2013">
        <f t="shared" si="36"/>
        <v>0</v>
      </c>
      <c r="U149" s="2014"/>
      <c r="V149" s="600"/>
      <c r="W149" s="797"/>
      <c r="X149" s="829"/>
      <c r="Y149" s="830"/>
      <c r="Z149" s="451"/>
      <c r="AA149" s="451"/>
    </row>
    <row r="150" spans="1:27" s="260" customFormat="1" ht="120.75" thickBot="1" x14ac:dyDescent="0.25">
      <c r="A150" s="2062">
        <v>32</v>
      </c>
      <c r="B150" s="2062">
        <v>1404013</v>
      </c>
      <c r="C150" s="2033" t="s">
        <v>52</v>
      </c>
      <c r="D150" s="2076" t="s">
        <v>53</v>
      </c>
      <c r="E150" s="2076" t="s">
        <v>54</v>
      </c>
      <c r="F150" s="617" t="s">
        <v>27</v>
      </c>
      <c r="G150" s="546" t="s">
        <v>185</v>
      </c>
      <c r="H150" s="546" t="s">
        <v>186</v>
      </c>
      <c r="I150" s="546" t="s">
        <v>187</v>
      </c>
      <c r="J150" s="546" t="s">
        <v>188</v>
      </c>
      <c r="K150" s="756">
        <v>1</v>
      </c>
      <c r="L150" s="571">
        <v>41671</v>
      </c>
      <c r="M150" s="571">
        <v>41820</v>
      </c>
      <c r="N150" s="758">
        <f t="shared" ref="N150:N163" si="39">+(M150-L150)/7</f>
        <v>21.285714285714285</v>
      </c>
      <c r="O150" s="544">
        <v>0</v>
      </c>
      <c r="P150" s="608"/>
      <c r="Q150" s="858">
        <f t="shared" si="35"/>
        <v>0</v>
      </c>
      <c r="R150" s="1046">
        <f t="shared" si="37"/>
        <v>0</v>
      </c>
      <c r="S150" s="544">
        <v>0</v>
      </c>
      <c r="T150" s="2013">
        <f t="shared" si="36"/>
        <v>0</v>
      </c>
      <c r="U150" s="2014"/>
      <c r="V150" s="600"/>
      <c r="W150" s="797"/>
      <c r="X150" s="569"/>
      <c r="Y150" s="451"/>
      <c r="Z150" s="451"/>
    </row>
    <row r="151" spans="1:27" s="260" customFormat="1" ht="216.75" thickBot="1" x14ac:dyDescent="0.25">
      <c r="A151" s="2068"/>
      <c r="B151" s="2068"/>
      <c r="C151" s="2054"/>
      <c r="D151" s="2077"/>
      <c r="E151" s="2077"/>
      <c r="F151" s="617"/>
      <c r="G151" s="752" t="s">
        <v>324</v>
      </c>
      <c r="H151" s="752" t="s">
        <v>330</v>
      </c>
      <c r="I151" s="753" t="s">
        <v>268</v>
      </c>
      <c r="J151" s="754" t="s">
        <v>266</v>
      </c>
      <c r="K151" s="567">
        <v>1</v>
      </c>
      <c r="L151" s="594">
        <v>41671</v>
      </c>
      <c r="M151" s="594">
        <v>41820</v>
      </c>
      <c r="N151" s="758">
        <f t="shared" si="39"/>
        <v>21.285714285714285</v>
      </c>
      <c r="O151" s="544">
        <v>0</v>
      </c>
      <c r="P151" s="608"/>
      <c r="Q151" s="858">
        <f t="shared" si="35"/>
        <v>0</v>
      </c>
      <c r="R151" s="1046">
        <f t="shared" si="37"/>
        <v>0</v>
      </c>
      <c r="S151" s="544">
        <v>0</v>
      </c>
      <c r="T151" s="2013">
        <f t="shared" si="36"/>
        <v>0</v>
      </c>
      <c r="U151" s="2014"/>
      <c r="V151" s="600"/>
      <c r="W151" s="797"/>
      <c r="X151" s="569"/>
      <c r="Y151" s="451"/>
      <c r="Z151" s="1077" t="s">
        <v>1242</v>
      </c>
    </row>
    <row r="152" spans="1:27" s="260" customFormat="1" ht="108.75" thickBot="1" x14ac:dyDescent="0.25">
      <c r="A152" s="2063"/>
      <c r="B152" s="2063"/>
      <c r="C152" s="2075"/>
      <c r="D152" s="2078"/>
      <c r="E152" s="2078"/>
      <c r="F152" s="617" t="s">
        <v>27</v>
      </c>
      <c r="G152" s="546" t="s">
        <v>189</v>
      </c>
      <c r="H152" s="546" t="s">
        <v>190</v>
      </c>
      <c r="I152" s="546" t="s">
        <v>191</v>
      </c>
      <c r="J152" s="546" t="s">
        <v>192</v>
      </c>
      <c r="K152" s="756">
        <v>1</v>
      </c>
      <c r="L152" s="571">
        <v>41821</v>
      </c>
      <c r="M152" s="571">
        <v>41882</v>
      </c>
      <c r="N152" s="598">
        <f t="shared" si="39"/>
        <v>8.7142857142857135</v>
      </c>
      <c r="O152" s="544">
        <v>0</v>
      </c>
      <c r="P152" s="608"/>
      <c r="Q152" s="858">
        <f t="shared" si="35"/>
        <v>0</v>
      </c>
      <c r="R152" s="1046">
        <f t="shared" si="37"/>
        <v>0</v>
      </c>
      <c r="S152" s="544">
        <v>0</v>
      </c>
      <c r="T152" s="2013">
        <f t="shared" si="36"/>
        <v>0</v>
      </c>
      <c r="U152" s="2014"/>
      <c r="V152" s="600"/>
      <c r="W152" s="797"/>
      <c r="X152" s="569"/>
      <c r="Y152" s="451"/>
      <c r="Z152" s="1077" t="s">
        <v>1240</v>
      </c>
    </row>
    <row r="153" spans="1:27" s="260" customFormat="1" ht="97.5" customHeight="1" thickBot="1" x14ac:dyDescent="0.25">
      <c r="A153" s="2060">
        <v>33</v>
      </c>
      <c r="B153" s="2062">
        <v>1406003</v>
      </c>
      <c r="C153" s="2069" t="s">
        <v>214</v>
      </c>
      <c r="D153" s="2072" t="s">
        <v>183</v>
      </c>
      <c r="E153" s="2072" t="s">
        <v>184</v>
      </c>
      <c r="F153" s="2059" t="s">
        <v>27</v>
      </c>
      <c r="G153" s="759" t="s">
        <v>185</v>
      </c>
      <c r="H153" s="546" t="s">
        <v>186</v>
      </c>
      <c r="I153" s="546" t="s">
        <v>187</v>
      </c>
      <c r="J153" s="546" t="s">
        <v>188</v>
      </c>
      <c r="K153" s="756">
        <v>1</v>
      </c>
      <c r="L153" s="571">
        <v>41671</v>
      </c>
      <c r="M153" s="571">
        <v>41882</v>
      </c>
      <c r="N153" s="598">
        <f t="shared" si="39"/>
        <v>30.142857142857142</v>
      </c>
      <c r="O153" s="544">
        <v>0</v>
      </c>
      <c r="P153" s="608"/>
      <c r="Q153" s="858">
        <f t="shared" si="35"/>
        <v>0</v>
      </c>
      <c r="R153" s="1046">
        <f t="shared" si="37"/>
        <v>0</v>
      </c>
      <c r="S153" s="544">
        <v>0</v>
      </c>
      <c r="T153" s="2013">
        <f t="shared" si="36"/>
        <v>0</v>
      </c>
      <c r="U153" s="2014"/>
      <c r="V153" s="600"/>
      <c r="W153" s="797"/>
      <c r="X153" s="569"/>
      <c r="Y153" s="451"/>
      <c r="Z153" s="451"/>
    </row>
    <row r="154" spans="1:27" s="260" customFormat="1" ht="93" customHeight="1" thickBot="1" x14ac:dyDescent="0.25">
      <c r="A154" s="2067"/>
      <c r="B154" s="2068"/>
      <c r="C154" s="2070"/>
      <c r="D154" s="2073"/>
      <c r="E154" s="2073"/>
      <c r="F154" s="2049"/>
      <c r="G154" s="759" t="s">
        <v>189</v>
      </c>
      <c r="H154" s="546" t="s">
        <v>190</v>
      </c>
      <c r="I154" s="546" t="s">
        <v>191</v>
      </c>
      <c r="J154" s="546" t="s">
        <v>192</v>
      </c>
      <c r="K154" s="756">
        <v>1</v>
      </c>
      <c r="L154" s="571">
        <v>41821</v>
      </c>
      <c r="M154" s="571">
        <v>41882</v>
      </c>
      <c r="N154" s="598">
        <f t="shared" si="39"/>
        <v>8.7142857142857135</v>
      </c>
      <c r="O154" s="544">
        <v>0</v>
      </c>
      <c r="P154" s="608"/>
      <c r="Q154" s="858">
        <f t="shared" si="35"/>
        <v>0</v>
      </c>
      <c r="R154" s="1046">
        <f t="shared" si="37"/>
        <v>0</v>
      </c>
      <c r="S154" s="544">
        <v>0</v>
      </c>
      <c r="T154" s="2013">
        <f t="shared" si="36"/>
        <v>0</v>
      </c>
      <c r="U154" s="2014"/>
      <c r="V154" s="600"/>
      <c r="W154" s="797"/>
      <c r="X154" s="569"/>
      <c r="Y154" s="451"/>
      <c r="Z154" s="451"/>
    </row>
    <row r="155" spans="1:27" s="260" customFormat="1" ht="117.75" customHeight="1" thickBot="1" x14ac:dyDescent="0.25">
      <c r="A155" s="2067"/>
      <c r="B155" s="2068"/>
      <c r="C155" s="2070"/>
      <c r="D155" s="2073"/>
      <c r="E155" s="2073"/>
      <c r="F155" s="2049"/>
      <c r="G155" s="759" t="s">
        <v>193</v>
      </c>
      <c r="H155" s="546" t="s">
        <v>190</v>
      </c>
      <c r="I155" s="546" t="s">
        <v>194</v>
      </c>
      <c r="J155" s="546" t="s">
        <v>195</v>
      </c>
      <c r="K155" s="756">
        <v>1</v>
      </c>
      <c r="L155" s="571">
        <v>41654</v>
      </c>
      <c r="M155" s="571">
        <v>41685</v>
      </c>
      <c r="N155" s="598">
        <f t="shared" si="39"/>
        <v>4.4285714285714288</v>
      </c>
      <c r="O155" s="544">
        <v>100</v>
      </c>
      <c r="P155" s="1026">
        <f t="shared" ref="P155" si="40">IF(O155/K155&gt;1,1,+O155/K155)</f>
        <v>1</v>
      </c>
      <c r="Q155" s="858">
        <f t="shared" si="35"/>
        <v>4.4285714285714288</v>
      </c>
      <c r="R155" s="1046">
        <v>0</v>
      </c>
      <c r="S155" s="544">
        <v>0</v>
      </c>
      <c r="T155" s="2013">
        <f t="shared" si="36"/>
        <v>100</v>
      </c>
      <c r="U155" s="2014"/>
      <c r="V155" s="600" t="s">
        <v>667</v>
      </c>
      <c r="W155" s="797"/>
      <c r="X155" s="569"/>
      <c r="Y155" s="451"/>
      <c r="Z155" s="451"/>
    </row>
    <row r="156" spans="1:27" s="260" customFormat="1" ht="104.25" customHeight="1" thickBot="1" x14ac:dyDescent="0.25">
      <c r="A156" s="2061"/>
      <c r="B156" s="2063"/>
      <c r="C156" s="2071"/>
      <c r="D156" s="2074"/>
      <c r="E156" s="2074"/>
      <c r="F156" s="2050"/>
      <c r="G156" s="546" t="s">
        <v>196</v>
      </c>
      <c r="H156" s="760" t="s">
        <v>197</v>
      </c>
      <c r="I156" s="759" t="s">
        <v>198</v>
      </c>
      <c r="J156" s="546" t="s">
        <v>199</v>
      </c>
      <c r="K156" s="756">
        <v>1</v>
      </c>
      <c r="L156" s="571">
        <v>41671</v>
      </c>
      <c r="M156" s="571">
        <v>41912</v>
      </c>
      <c r="N156" s="598">
        <f t="shared" si="39"/>
        <v>34.428571428571431</v>
      </c>
      <c r="O156" s="544">
        <v>0</v>
      </c>
      <c r="P156" s="608"/>
      <c r="Q156" s="858">
        <f t="shared" si="35"/>
        <v>0</v>
      </c>
      <c r="R156" s="1046">
        <f t="shared" si="37"/>
        <v>0</v>
      </c>
      <c r="S156" s="544">
        <v>0</v>
      </c>
      <c r="T156" s="2013">
        <f t="shared" si="36"/>
        <v>0</v>
      </c>
      <c r="U156" s="2014"/>
      <c r="V156" s="600"/>
      <c r="W156" s="797"/>
      <c r="X156" s="569"/>
      <c r="Y156" s="451"/>
      <c r="Z156" s="451"/>
    </row>
    <row r="157" spans="1:27" s="260" customFormat="1" ht="147.75" customHeight="1" thickBot="1" x14ac:dyDescent="0.25">
      <c r="A157" s="2060">
        <v>34</v>
      </c>
      <c r="B157" s="2062">
        <v>1406003</v>
      </c>
      <c r="C157" s="2064" t="s">
        <v>28</v>
      </c>
      <c r="D157" s="2066" t="s">
        <v>110</v>
      </c>
      <c r="E157" s="2066" t="s">
        <v>111</v>
      </c>
      <c r="F157" s="2066" t="s">
        <v>27</v>
      </c>
      <c r="G157" s="759" t="s">
        <v>200</v>
      </c>
      <c r="H157" s="546" t="s">
        <v>201</v>
      </c>
      <c r="I157" s="546" t="s">
        <v>202</v>
      </c>
      <c r="J157" s="546" t="s">
        <v>203</v>
      </c>
      <c r="K157" s="756">
        <v>1</v>
      </c>
      <c r="L157" s="571">
        <v>41671</v>
      </c>
      <c r="M157" s="870">
        <v>41790</v>
      </c>
      <c r="N157" s="598">
        <f t="shared" si="39"/>
        <v>17</v>
      </c>
      <c r="O157" s="544">
        <v>1</v>
      </c>
      <c r="P157" s="1026">
        <f t="shared" ref="P157:P166" si="41">IF(O157/K157&gt;1,1,+O157/K157)</f>
        <v>1</v>
      </c>
      <c r="Q157" s="858">
        <f t="shared" si="35"/>
        <v>17</v>
      </c>
      <c r="R157" s="1046">
        <f t="shared" si="37"/>
        <v>17</v>
      </c>
      <c r="S157" s="544">
        <v>0</v>
      </c>
      <c r="T157" s="2013">
        <f t="shared" si="36"/>
        <v>1</v>
      </c>
      <c r="U157" s="2014"/>
      <c r="V157" s="600"/>
      <c r="W157" s="797"/>
      <c r="X157" s="569"/>
      <c r="Y157" s="451"/>
      <c r="Z157" s="1078" t="s">
        <v>1241</v>
      </c>
    </row>
    <row r="158" spans="1:27" s="260" customFormat="1" ht="108.75" thickBot="1" x14ac:dyDescent="0.25">
      <c r="A158" s="2061"/>
      <c r="B158" s="2063"/>
      <c r="C158" s="2065"/>
      <c r="D158" s="2065"/>
      <c r="E158" s="2065"/>
      <c r="F158" s="2065"/>
      <c r="G158" s="546" t="s">
        <v>189</v>
      </c>
      <c r="H158" s="546" t="s">
        <v>190</v>
      </c>
      <c r="I158" s="546" t="s">
        <v>191</v>
      </c>
      <c r="J158" s="546" t="s">
        <v>192</v>
      </c>
      <c r="K158" s="756">
        <v>1</v>
      </c>
      <c r="L158" s="571">
        <v>41821</v>
      </c>
      <c r="M158" s="571">
        <v>41882</v>
      </c>
      <c r="N158" s="598">
        <f t="shared" si="39"/>
        <v>8.7142857142857135</v>
      </c>
      <c r="O158" s="544">
        <v>0</v>
      </c>
      <c r="P158" s="1026">
        <f t="shared" si="41"/>
        <v>0</v>
      </c>
      <c r="Q158" s="858">
        <f t="shared" si="35"/>
        <v>0</v>
      </c>
      <c r="R158" s="1046">
        <f t="shared" si="37"/>
        <v>0</v>
      </c>
      <c r="S158" s="544">
        <v>0</v>
      </c>
      <c r="T158" s="2013">
        <f t="shared" si="36"/>
        <v>0</v>
      </c>
      <c r="U158" s="2014"/>
      <c r="V158" s="600"/>
      <c r="W158" s="797"/>
      <c r="X158" s="569"/>
      <c r="Y158" s="451"/>
      <c r="Z158" s="1077"/>
    </row>
    <row r="159" spans="1:27" s="260" customFormat="1" ht="108.75" customHeight="1" thickBot="1" x14ac:dyDescent="0.25">
      <c r="A159" s="2122">
        <v>35</v>
      </c>
      <c r="B159" s="2055">
        <v>1502001</v>
      </c>
      <c r="C159" s="2072" t="s">
        <v>25</v>
      </c>
      <c r="D159" s="2116" t="s">
        <v>37</v>
      </c>
      <c r="E159" s="2072" t="s">
        <v>38</v>
      </c>
      <c r="F159" s="2059" t="s">
        <v>26</v>
      </c>
      <c r="G159" s="547" t="s">
        <v>222</v>
      </c>
      <c r="H159" s="541" t="s">
        <v>172</v>
      </c>
      <c r="I159" s="548" t="s">
        <v>174</v>
      </c>
      <c r="J159" s="546" t="s">
        <v>176</v>
      </c>
      <c r="K159" s="568">
        <v>12</v>
      </c>
      <c r="L159" s="571">
        <v>41654</v>
      </c>
      <c r="M159" s="572">
        <v>42019</v>
      </c>
      <c r="N159" s="1032">
        <f t="shared" si="39"/>
        <v>52.142857142857146</v>
      </c>
      <c r="O159" s="1032">
        <v>6</v>
      </c>
      <c r="P159" s="1026">
        <f t="shared" si="41"/>
        <v>0.5</v>
      </c>
      <c r="Q159" s="858">
        <f t="shared" si="35"/>
        <v>26.071428571428573</v>
      </c>
      <c r="R159" s="1046">
        <f t="shared" si="37"/>
        <v>0</v>
      </c>
      <c r="S159" s="544">
        <v>0</v>
      </c>
      <c r="T159" s="2013">
        <f t="shared" si="36"/>
        <v>6</v>
      </c>
      <c r="U159" s="2014"/>
      <c r="V159" s="600" t="s">
        <v>642</v>
      </c>
      <c r="W159" s="817" t="s">
        <v>676</v>
      </c>
      <c r="X159" s="815" t="s">
        <v>1038</v>
      </c>
      <c r="Y159" s="451"/>
      <c r="Z159" s="451"/>
      <c r="AA159" s="815" t="s">
        <v>1181</v>
      </c>
    </row>
    <row r="160" spans="1:27" s="260" customFormat="1" ht="120" customHeight="1" thickBot="1" x14ac:dyDescent="0.25">
      <c r="A160" s="2123"/>
      <c r="B160" s="2056"/>
      <c r="C160" s="2074"/>
      <c r="D160" s="2118"/>
      <c r="E160" s="2074"/>
      <c r="F160" s="2050"/>
      <c r="G160" s="573" t="s">
        <v>171</v>
      </c>
      <c r="H160" s="548" t="s">
        <v>173</v>
      </c>
      <c r="I160" s="574" t="s">
        <v>620</v>
      </c>
      <c r="J160" s="575" t="s">
        <v>175</v>
      </c>
      <c r="K160" s="576">
        <v>1</v>
      </c>
      <c r="L160" s="571">
        <v>41654</v>
      </c>
      <c r="M160" s="869">
        <v>41728</v>
      </c>
      <c r="N160" s="1032">
        <f t="shared" si="39"/>
        <v>10.571428571428571</v>
      </c>
      <c r="O160" s="1032">
        <v>1</v>
      </c>
      <c r="P160" s="1026">
        <f t="shared" si="41"/>
        <v>1</v>
      </c>
      <c r="Q160" s="858">
        <f t="shared" si="35"/>
        <v>10.571428571428571</v>
      </c>
      <c r="R160" s="1046">
        <v>0</v>
      </c>
      <c r="S160" s="544">
        <v>0</v>
      </c>
      <c r="T160" s="2013">
        <f t="shared" si="36"/>
        <v>1</v>
      </c>
      <c r="U160" s="2014"/>
      <c r="V160" s="600" t="s">
        <v>631</v>
      </c>
      <c r="W160" s="817" t="s">
        <v>677</v>
      </c>
      <c r="X160" s="815" t="s">
        <v>1041</v>
      </c>
      <c r="Y160" s="451"/>
      <c r="Z160" s="451"/>
    </row>
    <row r="161" spans="1:27" s="260" customFormat="1" ht="171" customHeight="1" thickBot="1" x14ac:dyDescent="0.25">
      <c r="A161" s="2138">
        <v>36</v>
      </c>
      <c r="B161" s="2055">
        <v>1406003</v>
      </c>
      <c r="C161" s="2116" t="s">
        <v>40</v>
      </c>
      <c r="D161" s="2072" t="s">
        <v>41</v>
      </c>
      <c r="E161" s="2072" t="s">
        <v>39</v>
      </c>
      <c r="F161" s="2119" t="s">
        <v>26</v>
      </c>
      <c r="G161" s="577" t="s">
        <v>223</v>
      </c>
      <c r="H161" s="578" t="s">
        <v>156</v>
      </c>
      <c r="I161" s="579" t="s">
        <v>179</v>
      </c>
      <c r="J161" s="580">
        <v>1</v>
      </c>
      <c r="K161" s="581">
        <v>1</v>
      </c>
      <c r="L161" s="572">
        <v>41640</v>
      </c>
      <c r="M161" s="572">
        <v>41670</v>
      </c>
      <c r="N161" s="544">
        <f t="shared" si="39"/>
        <v>4.2857142857142856</v>
      </c>
      <c r="O161" s="544">
        <v>100</v>
      </c>
      <c r="P161" s="1026">
        <f t="shared" si="41"/>
        <v>1</v>
      </c>
      <c r="Q161" s="858">
        <f t="shared" si="35"/>
        <v>4.2857142857142856</v>
      </c>
      <c r="R161" s="1046">
        <v>0</v>
      </c>
      <c r="S161" s="544">
        <v>0</v>
      </c>
      <c r="T161" s="2013">
        <f t="shared" si="36"/>
        <v>100</v>
      </c>
      <c r="U161" s="2014"/>
      <c r="V161" s="600" t="s">
        <v>632</v>
      </c>
      <c r="W161" s="797"/>
      <c r="X161" s="815" t="s">
        <v>1039</v>
      </c>
      <c r="Y161" s="451"/>
      <c r="Z161" s="451"/>
    </row>
    <row r="162" spans="1:27" s="260" customFormat="1" ht="60.75" thickBot="1" x14ac:dyDescent="0.25">
      <c r="A162" s="2139"/>
      <c r="B162" s="2115"/>
      <c r="C162" s="2117"/>
      <c r="D162" s="2073"/>
      <c r="E162" s="2073"/>
      <c r="F162" s="2120"/>
      <c r="G162" s="540" t="s">
        <v>178</v>
      </c>
      <c r="H162" s="541" t="s">
        <v>156</v>
      </c>
      <c r="I162" s="541" t="s">
        <v>180</v>
      </c>
      <c r="J162" s="582">
        <v>12</v>
      </c>
      <c r="K162" s="581">
        <v>1</v>
      </c>
      <c r="L162" s="571">
        <v>41698</v>
      </c>
      <c r="M162" s="571">
        <v>42035</v>
      </c>
      <c r="N162" s="544">
        <f t="shared" si="39"/>
        <v>48.142857142857146</v>
      </c>
      <c r="O162" s="544">
        <v>3</v>
      </c>
      <c r="P162" s="1026">
        <f t="shared" si="41"/>
        <v>1</v>
      </c>
      <c r="Q162" s="858">
        <f t="shared" si="35"/>
        <v>48.142857142857146</v>
      </c>
      <c r="R162" s="1046">
        <v>0</v>
      </c>
      <c r="S162" s="544">
        <v>0</v>
      </c>
      <c r="T162" s="2013">
        <f t="shared" si="36"/>
        <v>3</v>
      </c>
      <c r="U162" s="2014"/>
      <c r="V162" s="600"/>
      <c r="W162" s="797"/>
      <c r="X162" s="569"/>
      <c r="Y162" s="451"/>
      <c r="Z162" s="451"/>
      <c r="AA162" s="817" t="s">
        <v>1348</v>
      </c>
    </row>
    <row r="163" spans="1:27" s="260" customFormat="1" ht="120.75" thickBot="1" x14ac:dyDescent="0.25">
      <c r="A163" s="2140"/>
      <c r="B163" s="2056"/>
      <c r="C163" s="2118"/>
      <c r="D163" s="2074"/>
      <c r="E163" s="2074"/>
      <c r="F163" s="2121"/>
      <c r="G163" s="547" t="s">
        <v>224</v>
      </c>
      <c r="H163" s="548" t="s">
        <v>156</v>
      </c>
      <c r="I163" s="548" t="s">
        <v>181</v>
      </c>
      <c r="J163" s="582">
        <v>1</v>
      </c>
      <c r="K163" s="581">
        <v>1</v>
      </c>
      <c r="L163" s="571">
        <v>41666</v>
      </c>
      <c r="M163" s="571">
        <v>41675</v>
      </c>
      <c r="N163" s="544">
        <f t="shared" si="39"/>
        <v>1.2857142857142858</v>
      </c>
      <c r="O163" s="544">
        <v>100</v>
      </c>
      <c r="P163" s="1026">
        <f t="shared" si="41"/>
        <v>1</v>
      </c>
      <c r="Q163" s="858">
        <f t="shared" si="35"/>
        <v>1.2857142857142858</v>
      </c>
      <c r="R163" s="1046">
        <v>0</v>
      </c>
      <c r="S163" s="544">
        <v>0</v>
      </c>
      <c r="T163" s="2013">
        <f t="shared" si="36"/>
        <v>100</v>
      </c>
      <c r="U163" s="2014"/>
      <c r="V163" s="600" t="s">
        <v>626</v>
      </c>
      <c r="W163" s="797"/>
      <c r="X163" s="569"/>
      <c r="Y163" s="451"/>
      <c r="Z163" s="451"/>
    </row>
    <row r="164" spans="1:27" s="260" customFormat="1" ht="168.75" customHeight="1" thickBot="1" x14ac:dyDescent="0.25">
      <c r="A164" s="2060">
        <v>37</v>
      </c>
      <c r="B164" s="2055">
        <v>1406003</v>
      </c>
      <c r="C164" s="2069" t="s">
        <v>43</v>
      </c>
      <c r="D164" s="2072" t="s">
        <v>42</v>
      </c>
      <c r="E164" s="2072" t="s">
        <v>44</v>
      </c>
      <c r="F164" s="2059" t="s">
        <v>27</v>
      </c>
      <c r="G164" s="546" t="s">
        <v>204</v>
      </c>
      <c r="H164" s="750" t="s">
        <v>205</v>
      </c>
      <c r="I164" s="750" t="s">
        <v>206</v>
      </c>
      <c r="J164" s="546" t="s">
        <v>207</v>
      </c>
      <c r="K164" s="756">
        <v>1</v>
      </c>
      <c r="L164" s="597">
        <v>41671</v>
      </c>
      <c r="M164" s="597">
        <v>41790</v>
      </c>
      <c r="N164" s="598">
        <f t="shared" ref="N164:N170" si="42">+(M164-L164)/7</f>
        <v>17</v>
      </c>
      <c r="O164" s="544">
        <v>1</v>
      </c>
      <c r="P164" s="1026">
        <f t="shared" si="41"/>
        <v>1</v>
      </c>
      <c r="Q164" s="858">
        <f t="shared" si="35"/>
        <v>17</v>
      </c>
      <c r="R164" s="1046">
        <v>0</v>
      </c>
      <c r="S164" s="544">
        <v>0</v>
      </c>
      <c r="T164" s="2013">
        <f t="shared" si="36"/>
        <v>1</v>
      </c>
      <c r="U164" s="2014"/>
      <c r="V164" s="600"/>
      <c r="W164" s="797"/>
      <c r="X164" s="569"/>
      <c r="Y164" s="451"/>
      <c r="AA164" s="1135" t="s">
        <v>1349</v>
      </c>
    </row>
    <row r="165" spans="1:27" s="260" customFormat="1" ht="94.5" customHeight="1" thickBot="1" x14ac:dyDescent="0.25">
      <c r="A165" s="2123"/>
      <c r="B165" s="2056"/>
      <c r="C165" s="2071"/>
      <c r="D165" s="2074"/>
      <c r="E165" s="2074"/>
      <c r="F165" s="2050"/>
      <c r="G165" s="546" t="s">
        <v>208</v>
      </c>
      <c r="H165" s="750" t="s">
        <v>205</v>
      </c>
      <c r="I165" s="546" t="s">
        <v>194</v>
      </c>
      <c r="J165" s="546" t="s">
        <v>195</v>
      </c>
      <c r="K165" s="756">
        <v>1</v>
      </c>
      <c r="L165" s="571">
        <v>41654</v>
      </c>
      <c r="M165" s="571">
        <v>41685</v>
      </c>
      <c r="N165" s="598">
        <f t="shared" si="42"/>
        <v>4.4285714285714288</v>
      </c>
      <c r="O165" s="544">
        <v>100</v>
      </c>
      <c r="P165" s="1026">
        <f t="shared" si="41"/>
        <v>1</v>
      </c>
      <c r="Q165" s="858">
        <f t="shared" si="35"/>
        <v>4.4285714285714288</v>
      </c>
      <c r="R165" s="1046">
        <v>0</v>
      </c>
      <c r="S165" s="544">
        <v>0</v>
      </c>
      <c r="T165" s="2013">
        <f t="shared" si="36"/>
        <v>100</v>
      </c>
      <c r="U165" s="2014"/>
      <c r="V165" s="600" t="s">
        <v>667</v>
      </c>
      <c r="W165" s="797"/>
      <c r="X165" s="569"/>
      <c r="Y165" s="451"/>
      <c r="Z165" s="451"/>
    </row>
    <row r="166" spans="1:27" s="260" customFormat="1" ht="94.5" customHeight="1" thickBot="1" x14ac:dyDescent="0.25">
      <c r="A166" s="2060">
        <v>38</v>
      </c>
      <c r="B166" s="2062">
        <v>1404013</v>
      </c>
      <c r="C166" s="2072" t="s">
        <v>56</v>
      </c>
      <c r="D166" s="2125" t="s">
        <v>58</v>
      </c>
      <c r="E166" s="2125" t="s">
        <v>57</v>
      </c>
      <c r="F166" s="2059" t="s">
        <v>27</v>
      </c>
      <c r="G166" s="546" t="s">
        <v>185</v>
      </c>
      <c r="H166" s="546" t="s">
        <v>186</v>
      </c>
      <c r="I166" s="546" t="s">
        <v>187</v>
      </c>
      <c r="J166" s="546" t="s">
        <v>188</v>
      </c>
      <c r="K166" s="756">
        <v>1</v>
      </c>
      <c r="L166" s="571">
        <v>41671</v>
      </c>
      <c r="M166" s="571">
        <v>41882</v>
      </c>
      <c r="N166" s="598">
        <f t="shared" si="42"/>
        <v>30.142857142857142</v>
      </c>
      <c r="O166" s="1028">
        <v>0.9</v>
      </c>
      <c r="P166" s="1026">
        <f t="shared" si="41"/>
        <v>0.9</v>
      </c>
      <c r="Q166" s="858">
        <f t="shared" si="35"/>
        <v>27.12857142857143</v>
      </c>
      <c r="R166" s="1046">
        <f t="shared" si="37"/>
        <v>0</v>
      </c>
      <c r="S166" s="544">
        <v>0</v>
      </c>
      <c r="T166" s="2013">
        <f t="shared" si="36"/>
        <v>0.9</v>
      </c>
      <c r="U166" s="2014"/>
      <c r="V166" s="600"/>
      <c r="W166" s="797"/>
      <c r="X166" s="569"/>
      <c r="Y166" s="451"/>
      <c r="AA166" s="1077" t="s">
        <v>1350</v>
      </c>
    </row>
    <row r="167" spans="1:27" s="260" customFormat="1" ht="108.75" thickBot="1" x14ac:dyDescent="0.25">
      <c r="A167" s="2067"/>
      <c r="B167" s="2068"/>
      <c r="C167" s="2073"/>
      <c r="D167" s="2126"/>
      <c r="E167" s="2126"/>
      <c r="F167" s="2049"/>
      <c r="G167" s="546" t="s">
        <v>189</v>
      </c>
      <c r="H167" s="546" t="s">
        <v>190</v>
      </c>
      <c r="I167" s="546" t="s">
        <v>534</v>
      </c>
      <c r="J167" s="546" t="s">
        <v>192</v>
      </c>
      <c r="K167" s="756">
        <v>1</v>
      </c>
      <c r="L167" s="571">
        <v>41821</v>
      </c>
      <c r="M167" s="571">
        <v>41882</v>
      </c>
      <c r="N167" s="598">
        <f t="shared" si="42"/>
        <v>8.7142857142857135</v>
      </c>
      <c r="O167" s="544">
        <v>0</v>
      </c>
      <c r="P167" s="608"/>
      <c r="Q167" s="858">
        <f t="shared" si="35"/>
        <v>0</v>
      </c>
      <c r="R167" s="1046">
        <f t="shared" si="37"/>
        <v>0</v>
      </c>
      <c r="S167" s="544">
        <v>0</v>
      </c>
      <c r="T167" s="2013">
        <f t="shared" si="36"/>
        <v>0</v>
      </c>
      <c r="U167" s="2014"/>
      <c r="V167" s="600"/>
      <c r="W167" s="797"/>
      <c r="X167" s="569"/>
      <c r="Y167" s="451"/>
      <c r="Z167" s="451"/>
    </row>
    <row r="168" spans="1:27" s="260" customFormat="1" ht="98.25" customHeight="1" thickBot="1" x14ac:dyDescent="0.25">
      <c r="A168" s="2067"/>
      <c r="B168" s="2068"/>
      <c r="C168" s="2073"/>
      <c r="D168" s="2126"/>
      <c r="E168" s="2126"/>
      <c r="F168" s="2049"/>
      <c r="G168" s="546" t="s">
        <v>193</v>
      </c>
      <c r="H168" s="546" t="s">
        <v>190</v>
      </c>
      <c r="I168" s="546" t="s">
        <v>194</v>
      </c>
      <c r="J168" s="546" t="s">
        <v>195</v>
      </c>
      <c r="K168" s="599">
        <v>1</v>
      </c>
      <c r="L168" s="597">
        <v>41654</v>
      </c>
      <c r="M168" s="597">
        <v>41685</v>
      </c>
      <c r="N168" s="598">
        <f t="shared" si="42"/>
        <v>4.4285714285714288</v>
      </c>
      <c r="O168" s="544">
        <v>100</v>
      </c>
      <c r="P168" s="608">
        <v>1</v>
      </c>
      <c r="Q168" s="858">
        <f t="shared" si="35"/>
        <v>4.4285714285714288</v>
      </c>
      <c r="R168" s="1046">
        <v>0</v>
      </c>
      <c r="S168" s="544">
        <v>0</v>
      </c>
      <c r="T168" s="2013">
        <f t="shared" si="36"/>
        <v>100</v>
      </c>
      <c r="U168" s="2014"/>
      <c r="V168" s="600" t="s">
        <v>667</v>
      </c>
      <c r="W168" s="797"/>
      <c r="X168" s="569"/>
      <c r="Y168" s="451"/>
      <c r="Z168" s="451"/>
    </row>
    <row r="169" spans="1:27" s="260" customFormat="1" ht="72.75" thickBot="1" x14ac:dyDescent="0.25">
      <c r="A169" s="2067"/>
      <c r="B169" s="2068"/>
      <c r="C169" s="2124"/>
      <c r="D169" s="2127"/>
      <c r="E169" s="2126"/>
      <c r="F169" s="2050"/>
      <c r="G169" s="546" t="s">
        <v>209</v>
      </c>
      <c r="H169" s="546" t="s">
        <v>210</v>
      </c>
      <c r="I169" s="546" t="s">
        <v>211</v>
      </c>
      <c r="J169" s="546" t="s">
        <v>212</v>
      </c>
      <c r="K169" s="756">
        <v>6</v>
      </c>
      <c r="L169" s="571">
        <v>41671</v>
      </c>
      <c r="M169" s="870">
        <v>41790</v>
      </c>
      <c r="N169" s="598">
        <f t="shared" si="42"/>
        <v>17</v>
      </c>
      <c r="O169" s="544">
        <v>7</v>
      </c>
      <c r="P169" s="1026">
        <f t="shared" ref="P169" si="43">IF(O169/K169&gt;1,1,+O169/K169)</f>
        <v>1</v>
      </c>
      <c r="Q169" s="858">
        <f t="shared" si="35"/>
        <v>17</v>
      </c>
      <c r="R169" s="1046">
        <f t="shared" si="37"/>
        <v>17</v>
      </c>
      <c r="S169" s="544">
        <v>0</v>
      </c>
      <c r="T169" s="2013">
        <f t="shared" si="36"/>
        <v>7</v>
      </c>
      <c r="U169" s="2014"/>
      <c r="V169" s="600"/>
      <c r="W169" s="797"/>
      <c r="X169" s="569"/>
      <c r="Y169" s="451"/>
      <c r="Z169" s="451"/>
      <c r="AA169" s="1134" t="s">
        <v>1351</v>
      </c>
    </row>
    <row r="170" spans="1:27" s="260" customFormat="1" ht="409.6" thickBot="1" x14ac:dyDescent="0.25">
      <c r="A170" s="584">
        <v>39</v>
      </c>
      <c r="B170" s="584">
        <v>1406003</v>
      </c>
      <c r="C170" s="585" t="s">
        <v>394</v>
      </c>
      <c r="D170" s="586" t="s">
        <v>127</v>
      </c>
      <c r="E170" s="586" t="s">
        <v>128</v>
      </c>
      <c r="F170" s="587" t="s">
        <v>33</v>
      </c>
      <c r="G170" s="588" t="s">
        <v>395</v>
      </c>
      <c r="H170" s="588" t="s">
        <v>396</v>
      </c>
      <c r="I170" s="588" t="s">
        <v>397</v>
      </c>
      <c r="J170" s="589" t="s">
        <v>398</v>
      </c>
      <c r="K170" s="587">
        <v>1</v>
      </c>
      <c r="L170" s="590">
        <v>41671</v>
      </c>
      <c r="M170" s="590">
        <v>41820</v>
      </c>
      <c r="N170" s="591">
        <f t="shared" si="42"/>
        <v>21.285714285714285</v>
      </c>
      <c r="O170" s="544">
        <v>10</v>
      </c>
      <c r="P170" s="608">
        <v>0.1</v>
      </c>
      <c r="Q170" s="858">
        <f t="shared" si="35"/>
        <v>2.1285714285714286</v>
      </c>
      <c r="R170" s="1046">
        <f t="shared" si="37"/>
        <v>2.1285714285714286</v>
      </c>
      <c r="S170" s="544">
        <v>0</v>
      </c>
      <c r="T170" s="2013">
        <f t="shared" si="36"/>
        <v>10</v>
      </c>
      <c r="U170" s="2014"/>
      <c r="V170" s="600"/>
      <c r="W170" s="817" t="s">
        <v>681</v>
      </c>
      <c r="X170" s="815" t="s">
        <v>1013</v>
      </c>
      <c r="Y170" s="768" t="s">
        <v>1307</v>
      </c>
      <c r="Z170" s="768" t="s">
        <v>1308</v>
      </c>
      <c r="AA170" s="768" t="s">
        <v>1309</v>
      </c>
    </row>
    <row r="171" spans="1:27" s="260" customFormat="1" ht="216.75" thickBot="1" x14ac:dyDescent="0.25">
      <c r="A171" s="611">
        <v>40</v>
      </c>
      <c r="B171" s="611">
        <v>1406003</v>
      </c>
      <c r="C171" s="761" t="s">
        <v>215</v>
      </c>
      <c r="D171" s="762" t="s">
        <v>55</v>
      </c>
      <c r="E171" s="763" t="s">
        <v>213</v>
      </c>
      <c r="F171" s="610" t="s">
        <v>27</v>
      </c>
      <c r="G171" s="750" t="s">
        <v>196</v>
      </c>
      <c r="H171" s="750" t="s">
        <v>197</v>
      </c>
      <c r="I171" s="764" t="s">
        <v>198</v>
      </c>
      <c r="J171" s="750" t="s">
        <v>199</v>
      </c>
      <c r="K171" s="599">
        <v>1</v>
      </c>
      <c r="L171" s="597">
        <v>41671</v>
      </c>
      <c r="M171" s="597">
        <v>41912</v>
      </c>
      <c r="N171" s="598">
        <f>+(M171-L171)/7</f>
        <v>34.428571428571431</v>
      </c>
      <c r="O171" s="1028">
        <v>0.1</v>
      </c>
      <c r="P171" s="1076">
        <f t="shared" ref="P171:P177" si="44">IF(O171/K171&gt;1,1,+O171/K171)</f>
        <v>0.1</v>
      </c>
      <c r="Q171" s="858">
        <f t="shared" si="35"/>
        <v>3.4428571428571431</v>
      </c>
      <c r="R171" s="1046">
        <f t="shared" si="37"/>
        <v>0</v>
      </c>
      <c r="S171" s="544">
        <v>0</v>
      </c>
      <c r="T171" s="2013">
        <f t="shared" si="36"/>
        <v>0.1</v>
      </c>
      <c r="U171" s="2014"/>
      <c r="V171" s="600"/>
      <c r="W171" s="797"/>
      <c r="X171" s="569"/>
      <c r="Y171" s="451"/>
      <c r="Z171" s="451"/>
      <c r="AA171" s="1079" t="s">
        <v>1243</v>
      </c>
    </row>
    <row r="172" spans="1:27" s="260" customFormat="1" ht="300.75" thickBot="1" x14ac:dyDescent="0.25">
      <c r="A172" s="539">
        <v>41</v>
      </c>
      <c r="B172" s="539">
        <v>2302005</v>
      </c>
      <c r="C172" s="765" t="s">
        <v>307</v>
      </c>
      <c r="D172" s="766" t="s">
        <v>74</v>
      </c>
      <c r="E172" s="766" t="s">
        <v>75</v>
      </c>
      <c r="F172" s="617" t="s">
        <v>275</v>
      </c>
      <c r="G172" s="546" t="s">
        <v>276</v>
      </c>
      <c r="H172" s="546" t="s">
        <v>277</v>
      </c>
      <c r="I172" s="551" t="s">
        <v>278</v>
      </c>
      <c r="J172" s="551" t="s">
        <v>278</v>
      </c>
      <c r="K172" s="567">
        <v>1</v>
      </c>
      <c r="L172" s="571">
        <v>41671</v>
      </c>
      <c r="M172" s="571">
        <v>42035</v>
      </c>
      <c r="N172" s="767">
        <f>+(M172-L172)/7</f>
        <v>52</v>
      </c>
      <c r="O172" s="1028">
        <v>0.08</v>
      </c>
      <c r="P172" s="1076">
        <f t="shared" si="44"/>
        <v>0.08</v>
      </c>
      <c r="Q172" s="858">
        <f t="shared" si="35"/>
        <v>4.16</v>
      </c>
      <c r="R172" s="1046">
        <f t="shared" si="37"/>
        <v>0</v>
      </c>
      <c r="S172" s="544">
        <v>0</v>
      </c>
      <c r="T172" s="2013">
        <f t="shared" si="36"/>
        <v>0.08</v>
      </c>
      <c r="U172" s="2014"/>
      <c r="V172" s="600"/>
      <c r="W172" s="604" t="s">
        <v>690</v>
      </c>
      <c r="X172" s="768" t="s">
        <v>1025</v>
      </c>
      <c r="Y172" s="832" t="s">
        <v>1076</v>
      </c>
      <c r="Z172" s="546" t="s">
        <v>1345</v>
      </c>
      <c r="AA172" s="546" t="s">
        <v>1346</v>
      </c>
    </row>
    <row r="173" spans="1:27" s="260" customFormat="1" ht="228.75" customHeight="1" thickBot="1" x14ac:dyDescent="0.25">
      <c r="A173" s="2099">
        <v>42</v>
      </c>
      <c r="B173" s="2099">
        <v>2302001</v>
      </c>
      <c r="C173" s="2114" t="s">
        <v>63</v>
      </c>
      <c r="D173" s="2012" t="s">
        <v>64</v>
      </c>
      <c r="E173" s="2012" t="s">
        <v>65</v>
      </c>
      <c r="F173" s="2012" t="s">
        <v>30</v>
      </c>
      <c r="G173" s="769" t="s">
        <v>232</v>
      </c>
      <c r="H173" s="2107" t="s">
        <v>233</v>
      </c>
      <c r="I173" s="548" t="s">
        <v>541</v>
      </c>
      <c r="J173" s="548" t="s">
        <v>542</v>
      </c>
      <c r="K173" s="615">
        <v>1</v>
      </c>
      <c r="L173" s="595">
        <v>41640</v>
      </c>
      <c r="M173" s="816">
        <v>41759</v>
      </c>
      <c r="N173" s="596">
        <f>ROUND(((M173-L173)/7),0)</f>
        <v>17</v>
      </c>
      <c r="O173" s="544">
        <v>1</v>
      </c>
      <c r="P173" s="1076">
        <f t="shared" si="44"/>
        <v>1</v>
      </c>
      <c r="Q173" s="858">
        <v>0</v>
      </c>
      <c r="R173" s="1046">
        <f t="shared" si="37"/>
        <v>0</v>
      </c>
      <c r="S173" s="544">
        <v>0</v>
      </c>
      <c r="T173" s="2013">
        <f t="shared" si="36"/>
        <v>1</v>
      </c>
      <c r="U173" s="2014"/>
      <c r="V173" s="817" t="s">
        <v>634</v>
      </c>
      <c r="W173" s="817"/>
      <c r="X173" s="815" t="s">
        <v>1022</v>
      </c>
      <c r="Y173" s="814" t="s">
        <v>1045</v>
      </c>
      <c r="Z173" s="451"/>
    </row>
    <row r="174" spans="1:27" s="260" customFormat="1" ht="96.75" thickBot="1" x14ac:dyDescent="0.25">
      <c r="A174" s="2099"/>
      <c r="B174" s="2099"/>
      <c r="C174" s="2114"/>
      <c r="D174" s="2012"/>
      <c r="E174" s="2012"/>
      <c r="F174" s="2012"/>
      <c r="G174" s="769" t="s">
        <v>234</v>
      </c>
      <c r="H174" s="2108"/>
      <c r="I174" s="733" t="s">
        <v>235</v>
      </c>
      <c r="J174" s="733" t="s">
        <v>150</v>
      </c>
      <c r="K174" s="615">
        <v>1</v>
      </c>
      <c r="L174" s="595">
        <v>41760</v>
      </c>
      <c r="M174" s="816">
        <v>42124</v>
      </c>
      <c r="N174" s="596">
        <f>ROUND(((M174-L174)/7),0)</f>
        <v>52</v>
      </c>
      <c r="O174" s="544">
        <v>1</v>
      </c>
      <c r="P174" s="1076">
        <f t="shared" si="44"/>
        <v>1</v>
      </c>
      <c r="Q174" s="858">
        <f t="shared" si="35"/>
        <v>52</v>
      </c>
      <c r="R174" s="1046">
        <f t="shared" si="37"/>
        <v>0</v>
      </c>
      <c r="S174" s="544">
        <v>0</v>
      </c>
      <c r="T174" s="2013">
        <f t="shared" si="36"/>
        <v>1</v>
      </c>
      <c r="U174" s="2014"/>
      <c r="V174" s="600" t="s">
        <v>619</v>
      </c>
      <c r="W174" s="797"/>
      <c r="X174" s="815" t="s">
        <v>1023</v>
      </c>
      <c r="Y174" s="814" t="s">
        <v>1046</v>
      </c>
      <c r="Z174" s="451"/>
    </row>
    <row r="175" spans="1:27" s="260" customFormat="1" ht="72" customHeight="1" thickBot="1" x14ac:dyDescent="0.25">
      <c r="A175" s="2062">
        <v>43</v>
      </c>
      <c r="B175" s="2062">
        <v>1902002</v>
      </c>
      <c r="C175" s="2072" t="s">
        <v>59</v>
      </c>
      <c r="D175" s="2072" t="s">
        <v>60</v>
      </c>
      <c r="E175" s="2072" t="s">
        <v>61</v>
      </c>
      <c r="F175" s="2119" t="s">
        <v>29</v>
      </c>
      <c r="G175" s="2116" t="s">
        <v>164</v>
      </c>
      <c r="H175" s="2116" t="s">
        <v>152</v>
      </c>
      <c r="I175" s="546" t="s">
        <v>229</v>
      </c>
      <c r="J175" s="546" t="s">
        <v>153</v>
      </c>
      <c r="K175" s="617">
        <v>1</v>
      </c>
      <c r="L175" s="542">
        <v>41654</v>
      </c>
      <c r="M175" s="542">
        <v>41685</v>
      </c>
      <c r="N175" s="553">
        <f>+(M175-L175)/7</f>
        <v>4.4285714285714288</v>
      </c>
      <c r="O175" s="1032">
        <v>1</v>
      </c>
      <c r="P175" s="1076">
        <f t="shared" si="44"/>
        <v>1</v>
      </c>
      <c r="Q175" s="858">
        <f t="shared" si="35"/>
        <v>4.4285714285714288</v>
      </c>
      <c r="R175" s="1046">
        <f t="shared" si="37"/>
        <v>4.4285714285714288</v>
      </c>
      <c r="S175" s="544">
        <v>0</v>
      </c>
      <c r="T175" s="2013">
        <f t="shared" si="36"/>
        <v>1</v>
      </c>
      <c r="U175" s="2014"/>
      <c r="V175" s="603" t="s">
        <v>627</v>
      </c>
      <c r="W175" s="817" t="s">
        <v>671</v>
      </c>
      <c r="X175" s="1073"/>
      <c r="Y175" s="1073"/>
      <c r="Z175" s="1073"/>
      <c r="AA175" s="1071"/>
    </row>
    <row r="176" spans="1:27" s="260" customFormat="1" ht="168.75" thickBot="1" x14ac:dyDescent="0.3">
      <c r="A176" s="2154"/>
      <c r="B176" s="2068"/>
      <c r="C176" s="2073"/>
      <c r="D176" s="2073"/>
      <c r="E176" s="2073"/>
      <c r="F176" s="2120"/>
      <c r="G176" s="2117"/>
      <c r="H176" s="2117"/>
      <c r="I176" s="546" t="s">
        <v>230</v>
      </c>
      <c r="J176" s="546" t="s">
        <v>154</v>
      </c>
      <c r="K176" s="617">
        <v>29</v>
      </c>
      <c r="L176" s="542">
        <v>41687</v>
      </c>
      <c r="M176" s="542">
        <v>42035</v>
      </c>
      <c r="N176" s="554">
        <f>(+M176-L176)/7</f>
        <v>49.714285714285715</v>
      </c>
      <c r="O176" s="1032">
        <v>8</v>
      </c>
      <c r="P176" s="1076">
        <f t="shared" si="44"/>
        <v>0.27586206896551724</v>
      </c>
      <c r="Q176" s="858">
        <f t="shared" si="35"/>
        <v>13.714285714285714</v>
      </c>
      <c r="R176" s="1046">
        <f t="shared" si="37"/>
        <v>0</v>
      </c>
      <c r="S176" s="544">
        <v>0</v>
      </c>
      <c r="T176" s="2013">
        <f t="shared" si="36"/>
        <v>8</v>
      </c>
      <c r="U176" s="2014"/>
      <c r="V176" s="600"/>
      <c r="W176" s="795" t="s">
        <v>672</v>
      </c>
      <c r="X176" s="1074" t="s">
        <v>1232</v>
      </c>
      <c r="Y176" s="1075" t="s">
        <v>1233</v>
      </c>
      <c r="Z176" s="1075" t="s">
        <v>1234</v>
      </c>
      <c r="AA176" s="1072" t="s">
        <v>1238</v>
      </c>
    </row>
    <row r="177" spans="1:27" s="260" customFormat="1" ht="197.25" customHeight="1" thickBot="1" x14ac:dyDescent="0.25">
      <c r="A177" s="2155"/>
      <c r="B177" s="2063"/>
      <c r="C177" s="2074"/>
      <c r="D177" s="2074"/>
      <c r="E177" s="2074"/>
      <c r="F177" s="2121"/>
      <c r="G177" s="2118"/>
      <c r="H177" s="2118"/>
      <c r="I177" s="546" t="s">
        <v>231</v>
      </c>
      <c r="J177" s="546" t="s">
        <v>155</v>
      </c>
      <c r="K177" s="617">
        <v>35</v>
      </c>
      <c r="L177" s="542">
        <v>41699</v>
      </c>
      <c r="M177" s="542">
        <v>42050</v>
      </c>
      <c r="N177" s="554">
        <f>(+M177-L177)/7</f>
        <v>50.142857142857146</v>
      </c>
      <c r="O177" s="1032">
        <v>5</v>
      </c>
      <c r="P177" s="1076">
        <f t="shared" si="44"/>
        <v>0.14285714285714285</v>
      </c>
      <c r="Q177" s="858">
        <f t="shared" si="35"/>
        <v>7.1632653061224492</v>
      </c>
      <c r="R177" s="1046">
        <f t="shared" si="37"/>
        <v>0</v>
      </c>
      <c r="S177" s="544">
        <v>0</v>
      </c>
      <c r="T177" s="2013">
        <f t="shared" si="36"/>
        <v>5</v>
      </c>
      <c r="U177" s="2014"/>
      <c r="V177" s="600"/>
      <c r="W177" s="797"/>
      <c r="X177" s="1074" t="s">
        <v>1235</v>
      </c>
      <c r="Y177" s="1075" t="s">
        <v>1236</v>
      </c>
      <c r="Z177" s="1075" t="s">
        <v>1237</v>
      </c>
      <c r="AA177" s="1072" t="s">
        <v>1238</v>
      </c>
    </row>
    <row r="178" spans="1:27" s="260" customFormat="1" ht="312.75" thickBot="1" x14ac:dyDescent="0.25">
      <c r="A178" s="770">
        <v>44</v>
      </c>
      <c r="B178" s="771">
        <v>1802001</v>
      </c>
      <c r="C178" s="772" t="s">
        <v>308</v>
      </c>
      <c r="D178" s="773" t="s">
        <v>76</v>
      </c>
      <c r="E178" s="773" t="s">
        <v>279</v>
      </c>
      <c r="F178" s="613" t="s">
        <v>31</v>
      </c>
      <c r="G178" s="774" t="s">
        <v>331</v>
      </c>
      <c r="H178" s="775" t="s">
        <v>280</v>
      </c>
      <c r="I178" s="775" t="s">
        <v>281</v>
      </c>
      <c r="J178" s="775" t="s">
        <v>282</v>
      </c>
      <c r="K178" s="567">
        <v>1</v>
      </c>
      <c r="L178" s="571">
        <v>41671</v>
      </c>
      <c r="M178" s="571">
        <v>41820</v>
      </c>
      <c r="N178" s="767">
        <f t="shared" ref="N178:N187" si="45">+(M178-L178)/7</f>
        <v>21.285714285714285</v>
      </c>
      <c r="O178" s="544">
        <v>1</v>
      </c>
      <c r="P178" s="1026">
        <f t="shared" ref="P178:P182" si="46">IF(O178/K178&gt;1,1,+O178/K178)</f>
        <v>1</v>
      </c>
      <c r="Q178" s="858">
        <f t="shared" si="35"/>
        <v>21.285714285714285</v>
      </c>
      <c r="R178" s="1046">
        <f t="shared" si="37"/>
        <v>21.285714285714285</v>
      </c>
      <c r="S178" s="544">
        <v>0</v>
      </c>
      <c r="T178" s="2013">
        <f t="shared" si="36"/>
        <v>1</v>
      </c>
      <c r="U178" s="2014"/>
      <c r="V178" s="829" t="s">
        <v>1016</v>
      </c>
      <c r="W178" s="768" t="s">
        <v>691</v>
      </c>
      <c r="X178" s="768" t="s">
        <v>1026</v>
      </c>
      <c r="Y178" s="768" t="s">
        <v>1026</v>
      </c>
      <c r="Z178" s="768" t="s">
        <v>1205</v>
      </c>
      <c r="AA178" s="768" t="s">
        <v>1206</v>
      </c>
    </row>
    <row r="179" spans="1:27" s="260" customFormat="1" ht="60" customHeight="1" thickBot="1" x14ac:dyDescent="0.25">
      <c r="A179" s="2109">
        <v>45</v>
      </c>
      <c r="B179" s="2060">
        <v>1102001</v>
      </c>
      <c r="C179" s="2101" t="s">
        <v>78</v>
      </c>
      <c r="D179" s="2112" t="s">
        <v>77</v>
      </c>
      <c r="E179" s="2112" t="s">
        <v>79</v>
      </c>
      <c r="F179" s="2112" t="s">
        <v>31</v>
      </c>
      <c r="G179" s="583" t="s">
        <v>283</v>
      </c>
      <c r="H179" s="583" t="s">
        <v>284</v>
      </c>
      <c r="I179" s="775" t="s">
        <v>285</v>
      </c>
      <c r="J179" s="567" t="s">
        <v>286</v>
      </c>
      <c r="K179" s="567">
        <v>1</v>
      </c>
      <c r="L179" s="571">
        <v>41456</v>
      </c>
      <c r="M179" s="571">
        <v>41729</v>
      </c>
      <c r="N179" s="767">
        <f t="shared" si="45"/>
        <v>39</v>
      </c>
      <c r="O179" s="544">
        <v>1</v>
      </c>
      <c r="P179" s="1026">
        <f t="shared" si="46"/>
        <v>1</v>
      </c>
      <c r="Q179" s="858">
        <f t="shared" si="35"/>
        <v>39</v>
      </c>
      <c r="R179" s="1046">
        <f t="shared" si="37"/>
        <v>39</v>
      </c>
      <c r="S179" s="544">
        <v>0</v>
      </c>
      <c r="T179" s="2013">
        <f t="shared" si="36"/>
        <v>1</v>
      </c>
      <c r="U179" s="2014"/>
      <c r="V179" s="1034" t="s">
        <v>1207</v>
      </c>
      <c r="W179" s="768" t="s">
        <v>1208</v>
      </c>
      <c r="X179" s="768" t="s">
        <v>1209</v>
      </c>
      <c r="Y179" s="768" t="s">
        <v>1052</v>
      </c>
      <c r="Z179" s="768" t="s">
        <v>1052</v>
      </c>
      <c r="AA179" s="768" t="s">
        <v>1052</v>
      </c>
    </row>
    <row r="180" spans="1:27" s="260" customFormat="1" ht="228.75" thickBot="1" x14ac:dyDescent="0.25">
      <c r="A180" s="2110"/>
      <c r="B180" s="2061"/>
      <c r="C180" s="2111"/>
      <c r="D180" s="2113"/>
      <c r="E180" s="2113"/>
      <c r="F180" s="2113"/>
      <c r="G180" s="574" t="s">
        <v>287</v>
      </c>
      <c r="H180" s="583" t="s">
        <v>288</v>
      </c>
      <c r="I180" s="775" t="s">
        <v>289</v>
      </c>
      <c r="J180" s="567" t="s">
        <v>290</v>
      </c>
      <c r="K180" s="567">
        <v>1</v>
      </c>
      <c r="L180" s="571">
        <v>41730</v>
      </c>
      <c r="M180" s="571">
        <v>41759</v>
      </c>
      <c r="N180" s="767">
        <f t="shared" si="45"/>
        <v>4.1428571428571432</v>
      </c>
      <c r="O180" s="544">
        <v>1</v>
      </c>
      <c r="P180" s="1026">
        <f t="shared" si="46"/>
        <v>1</v>
      </c>
      <c r="Q180" s="858">
        <f t="shared" si="35"/>
        <v>4.1428571428571432</v>
      </c>
      <c r="R180" s="1046">
        <f t="shared" si="37"/>
        <v>4.1428571428571432</v>
      </c>
      <c r="S180" s="544">
        <v>0</v>
      </c>
      <c r="T180" s="2013">
        <f t="shared" si="36"/>
        <v>1</v>
      </c>
      <c r="U180" s="2014"/>
      <c r="V180" s="829" t="s">
        <v>1016</v>
      </c>
      <c r="W180" s="829" t="s">
        <v>1016</v>
      </c>
      <c r="X180" s="738" t="s">
        <v>1210</v>
      </c>
      <c r="Y180" s="738" t="s">
        <v>1053</v>
      </c>
      <c r="Z180" s="768" t="s">
        <v>1211</v>
      </c>
      <c r="AA180" s="768" t="s">
        <v>1211</v>
      </c>
    </row>
    <row r="181" spans="1:27" s="260" customFormat="1" ht="48" customHeight="1" thickBot="1" x14ac:dyDescent="0.25">
      <c r="A181" s="2104">
        <v>46</v>
      </c>
      <c r="B181" s="2099">
        <v>1102001</v>
      </c>
      <c r="C181" s="2100" t="s">
        <v>309</v>
      </c>
      <c r="D181" s="2106" t="s">
        <v>80</v>
      </c>
      <c r="E181" s="2106" t="s">
        <v>81</v>
      </c>
      <c r="F181" s="2012" t="s">
        <v>31</v>
      </c>
      <c r="G181" s="583" t="s">
        <v>291</v>
      </c>
      <c r="H181" s="583" t="s">
        <v>292</v>
      </c>
      <c r="I181" s="775" t="s">
        <v>293</v>
      </c>
      <c r="J181" s="567" t="s">
        <v>266</v>
      </c>
      <c r="K181" s="567">
        <v>1</v>
      </c>
      <c r="L181" s="571">
        <v>41671</v>
      </c>
      <c r="M181" s="571">
        <v>41820</v>
      </c>
      <c r="N181" s="776">
        <f t="shared" si="45"/>
        <v>21.285714285714285</v>
      </c>
      <c r="O181" s="544">
        <v>1</v>
      </c>
      <c r="P181" s="1026">
        <f t="shared" si="46"/>
        <v>1</v>
      </c>
      <c r="Q181" s="858">
        <f t="shared" si="35"/>
        <v>21.285714285714285</v>
      </c>
      <c r="R181" s="1046">
        <f t="shared" si="37"/>
        <v>21.285714285714285</v>
      </c>
      <c r="S181" s="544">
        <v>0</v>
      </c>
      <c r="T181" s="2013">
        <f t="shared" si="36"/>
        <v>1</v>
      </c>
      <c r="U181" s="2014"/>
      <c r="V181" s="829" t="s">
        <v>1016</v>
      </c>
      <c r="W181" s="768" t="s">
        <v>692</v>
      </c>
      <c r="X181" s="768" t="s">
        <v>1027</v>
      </c>
      <c r="Y181" s="768" t="s">
        <v>1054</v>
      </c>
      <c r="Z181" s="768" t="s">
        <v>1212</v>
      </c>
      <c r="AA181" s="768" t="s">
        <v>1213</v>
      </c>
    </row>
    <row r="182" spans="1:27" s="260" customFormat="1" ht="36.75" thickBot="1" x14ac:dyDescent="0.25">
      <c r="A182" s="2105"/>
      <c r="B182" s="2099"/>
      <c r="C182" s="2100"/>
      <c r="D182" s="2106"/>
      <c r="E182" s="2106"/>
      <c r="F182" s="2012"/>
      <c r="G182" s="583" t="s">
        <v>294</v>
      </c>
      <c r="H182" s="583" t="s">
        <v>295</v>
      </c>
      <c r="I182" s="775" t="s">
        <v>296</v>
      </c>
      <c r="J182" s="567" t="s">
        <v>290</v>
      </c>
      <c r="K182" s="567">
        <v>1</v>
      </c>
      <c r="L182" s="571">
        <v>41821</v>
      </c>
      <c r="M182" s="571">
        <v>41851</v>
      </c>
      <c r="N182" s="776">
        <f t="shared" si="45"/>
        <v>4.2857142857142856</v>
      </c>
      <c r="O182" s="544">
        <v>0</v>
      </c>
      <c r="P182" s="1026">
        <f t="shared" si="46"/>
        <v>0</v>
      </c>
      <c r="Q182" s="858">
        <f t="shared" si="35"/>
        <v>0</v>
      </c>
      <c r="R182" s="1046">
        <f t="shared" si="37"/>
        <v>0</v>
      </c>
      <c r="S182" s="544">
        <v>0</v>
      </c>
      <c r="T182" s="2013">
        <f t="shared" si="36"/>
        <v>0</v>
      </c>
      <c r="U182" s="2014"/>
      <c r="V182" s="829" t="s">
        <v>1016</v>
      </c>
      <c r="W182" s="829" t="s">
        <v>1016</v>
      </c>
      <c r="X182" s="829" t="s">
        <v>1016</v>
      </c>
      <c r="Y182" s="829" t="s">
        <v>1016</v>
      </c>
      <c r="Z182" s="829" t="s">
        <v>1016</v>
      </c>
      <c r="AA182" s="829" t="s">
        <v>1016</v>
      </c>
    </row>
    <row r="183" spans="1:27" s="260" customFormat="1" ht="240.75" thickBot="1" x14ac:dyDescent="0.25">
      <c r="A183" s="539">
        <v>47</v>
      </c>
      <c r="B183" s="539">
        <v>1902003</v>
      </c>
      <c r="C183" s="546" t="s">
        <v>494</v>
      </c>
      <c r="D183" s="546" t="s">
        <v>47</v>
      </c>
      <c r="E183" s="777" t="s">
        <v>48</v>
      </c>
      <c r="F183" s="826" t="s">
        <v>537</v>
      </c>
      <c r="G183" s="774" t="s">
        <v>495</v>
      </c>
      <c r="H183" s="616" t="s">
        <v>492</v>
      </c>
      <c r="I183" s="774" t="s">
        <v>538</v>
      </c>
      <c r="J183" s="774" t="s">
        <v>493</v>
      </c>
      <c r="K183" s="617">
        <v>1</v>
      </c>
      <c r="L183" s="571">
        <v>41640</v>
      </c>
      <c r="M183" s="778">
        <v>42004</v>
      </c>
      <c r="N183" s="767">
        <f t="shared" si="45"/>
        <v>52</v>
      </c>
      <c r="O183" s="544">
        <v>0</v>
      </c>
      <c r="P183" s="608"/>
      <c r="Q183" s="858">
        <f t="shared" si="35"/>
        <v>0</v>
      </c>
      <c r="R183" s="1046">
        <f t="shared" si="37"/>
        <v>0</v>
      </c>
      <c r="S183" s="544">
        <v>0</v>
      </c>
      <c r="T183" s="2013">
        <f t="shared" si="36"/>
        <v>0</v>
      </c>
      <c r="U183" s="2014"/>
      <c r="V183" s="600"/>
      <c r="W183" s="797"/>
      <c r="X183" s="569"/>
      <c r="Y183" s="451"/>
      <c r="Z183" s="451"/>
    </row>
    <row r="184" spans="1:27" s="260" customFormat="1" ht="132.75" thickBot="1" x14ac:dyDescent="0.25">
      <c r="A184" s="779">
        <v>48</v>
      </c>
      <c r="B184" s="779">
        <v>1902003</v>
      </c>
      <c r="C184" s="780" t="s">
        <v>50</v>
      </c>
      <c r="D184" s="750" t="s">
        <v>49</v>
      </c>
      <c r="E184" s="781" t="s">
        <v>51</v>
      </c>
      <c r="F184" s="854" t="s">
        <v>524</v>
      </c>
      <c r="G184" s="781" t="s">
        <v>525</v>
      </c>
      <c r="H184" s="781" t="s">
        <v>526</v>
      </c>
      <c r="I184" s="781" t="s">
        <v>527</v>
      </c>
      <c r="J184" s="781" t="s">
        <v>528</v>
      </c>
      <c r="K184" s="782">
        <v>1</v>
      </c>
      <c r="L184" s="783">
        <v>41671</v>
      </c>
      <c r="M184" s="653">
        <v>42004</v>
      </c>
      <c r="N184" s="544">
        <f t="shared" si="45"/>
        <v>47.571428571428569</v>
      </c>
      <c r="O184" s="544">
        <v>0</v>
      </c>
      <c r="P184" s="608"/>
      <c r="Q184" s="858">
        <f t="shared" si="35"/>
        <v>0</v>
      </c>
      <c r="R184" s="1046">
        <f t="shared" si="37"/>
        <v>0</v>
      </c>
      <c r="S184" s="544">
        <v>0</v>
      </c>
      <c r="T184" s="2013">
        <f t="shared" si="36"/>
        <v>0</v>
      </c>
      <c r="U184" s="2014"/>
      <c r="V184" s="600"/>
      <c r="W184" s="797"/>
      <c r="X184" s="569"/>
      <c r="Y184" s="451"/>
      <c r="Z184" s="451"/>
    </row>
    <row r="185" spans="1:27" s="260" customFormat="1" ht="228.75" thickBot="1" x14ac:dyDescent="0.25">
      <c r="A185" s="2099">
        <v>49</v>
      </c>
      <c r="B185" s="2099">
        <v>1902003</v>
      </c>
      <c r="C185" s="2100" t="s">
        <v>83</v>
      </c>
      <c r="D185" s="2102" t="s">
        <v>82</v>
      </c>
      <c r="E185" s="2102" t="s">
        <v>86</v>
      </c>
      <c r="F185" s="2059" t="s">
        <v>260</v>
      </c>
      <c r="G185" s="583" t="s">
        <v>297</v>
      </c>
      <c r="H185" s="775" t="s">
        <v>298</v>
      </c>
      <c r="I185" s="775" t="s">
        <v>299</v>
      </c>
      <c r="J185" s="567" t="s">
        <v>300</v>
      </c>
      <c r="K185" s="567">
        <v>1</v>
      </c>
      <c r="L185" s="571">
        <v>41699</v>
      </c>
      <c r="M185" s="571">
        <v>42004</v>
      </c>
      <c r="N185" s="767">
        <f t="shared" si="45"/>
        <v>43.571428571428569</v>
      </c>
      <c r="O185" s="544">
        <v>0</v>
      </c>
      <c r="P185" s="608"/>
      <c r="Q185" s="858">
        <f t="shared" si="35"/>
        <v>0</v>
      </c>
      <c r="R185" s="1046">
        <f t="shared" si="37"/>
        <v>0</v>
      </c>
      <c r="S185" s="544">
        <v>0</v>
      </c>
      <c r="T185" s="2013">
        <f t="shared" si="36"/>
        <v>0</v>
      </c>
      <c r="U185" s="2014"/>
      <c r="V185" s="600"/>
      <c r="W185" s="797"/>
      <c r="X185" s="815" t="s">
        <v>1092</v>
      </c>
      <c r="Y185" s="849"/>
      <c r="Z185" s="451"/>
    </row>
    <row r="186" spans="1:27" s="294" customFormat="1" ht="48.75" thickBot="1" x14ac:dyDescent="0.25">
      <c r="A186" s="2062"/>
      <c r="B186" s="2062"/>
      <c r="C186" s="2101"/>
      <c r="D186" s="2103"/>
      <c r="E186" s="2103"/>
      <c r="F186" s="2049"/>
      <c r="G186" s="743" t="s">
        <v>301</v>
      </c>
      <c r="H186" s="775" t="s">
        <v>298</v>
      </c>
      <c r="I186" s="775" t="s">
        <v>302</v>
      </c>
      <c r="J186" s="610" t="s">
        <v>303</v>
      </c>
      <c r="K186" s="751">
        <v>1</v>
      </c>
      <c r="L186" s="571">
        <v>42005</v>
      </c>
      <c r="M186" s="571">
        <v>42124</v>
      </c>
      <c r="N186" s="784">
        <f t="shared" si="45"/>
        <v>17</v>
      </c>
      <c r="O186" s="544">
        <v>0</v>
      </c>
      <c r="P186" s="608"/>
      <c r="Q186" s="858">
        <f t="shared" si="35"/>
        <v>0</v>
      </c>
      <c r="R186" s="1046">
        <f t="shared" si="37"/>
        <v>0</v>
      </c>
      <c r="S186" s="544">
        <v>0</v>
      </c>
      <c r="T186" s="2013">
        <f t="shared" si="36"/>
        <v>0</v>
      </c>
      <c r="U186" s="2014"/>
      <c r="V186" s="785"/>
      <c r="W186" s="846"/>
      <c r="X186" s="570"/>
      <c r="Y186" s="298"/>
      <c r="Z186" s="298"/>
    </row>
    <row r="187" spans="1:27" s="260" customFormat="1" ht="120" customHeight="1" thickBot="1" x14ac:dyDescent="0.25">
      <c r="A187" s="612">
        <v>50</v>
      </c>
      <c r="B187" s="559"/>
      <c r="C187" s="560" t="s">
        <v>332</v>
      </c>
      <c r="D187" s="560" t="s">
        <v>333</v>
      </c>
      <c r="E187" s="560" t="s">
        <v>334</v>
      </c>
      <c r="F187" s="561" t="s">
        <v>335</v>
      </c>
      <c r="G187" s="562" t="s">
        <v>486</v>
      </c>
      <c r="H187" s="562" t="s">
        <v>336</v>
      </c>
      <c r="I187" s="562" t="s">
        <v>337</v>
      </c>
      <c r="J187" s="563"/>
      <c r="K187" s="564">
        <v>1</v>
      </c>
      <c r="L187" s="565">
        <v>41564</v>
      </c>
      <c r="M187" s="565">
        <v>41564</v>
      </c>
      <c r="N187" s="566">
        <f t="shared" si="45"/>
        <v>0</v>
      </c>
      <c r="O187" s="544">
        <v>100</v>
      </c>
      <c r="P187" s="608">
        <v>1</v>
      </c>
      <c r="Q187" s="858">
        <f t="shared" si="35"/>
        <v>0</v>
      </c>
      <c r="R187" s="1046">
        <f t="shared" si="37"/>
        <v>0</v>
      </c>
      <c r="S187" s="544">
        <v>0</v>
      </c>
      <c r="T187" s="2013">
        <f t="shared" si="36"/>
        <v>100</v>
      </c>
      <c r="U187" s="2014"/>
      <c r="V187" s="605" t="s">
        <v>641</v>
      </c>
      <c r="W187" s="797"/>
      <c r="X187" s="569"/>
      <c r="Y187" s="451"/>
      <c r="Z187" s="451"/>
    </row>
    <row r="188" spans="1:27" ht="15.75" thickBot="1" x14ac:dyDescent="0.3">
      <c r="A188" s="2227" t="s">
        <v>1244</v>
      </c>
      <c r="B188" s="2228"/>
      <c r="C188" s="2228"/>
      <c r="D188" s="1053"/>
      <c r="E188" s="1053"/>
      <c r="F188" s="1054"/>
      <c r="G188" s="1055"/>
      <c r="H188" s="1056"/>
      <c r="I188" s="1057"/>
      <c r="J188" s="1055"/>
      <c r="K188" s="1058"/>
      <c r="L188" s="1059"/>
      <c r="M188" s="1060"/>
      <c r="N188" s="1061"/>
      <c r="O188" s="1053"/>
      <c r="P188" s="1062"/>
      <c r="Q188" s="1053"/>
      <c r="R188" s="1063"/>
      <c r="S188" s="1064"/>
      <c r="T188" s="1064"/>
      <c r="U188" s="1064"/>
      <c r="V188" s="1064"/>
      <c r="W188" s="1064"/>
      <c r="X188" s="1064"/>
      <c r="Y188" s="1064"/>
      <c r="Z188" s="1064"/>
      <c r="AA188" s="1065"/>
    </row>
    <row r="189" spans="1:27" ht="276.75" thickBot="1" x14ac:dyDescent="0.3">
      <c r="A189" s="973">
        <v>1</v>
      </c>
      <c r="B189" s="974"/>
      <c r="C189" s="975" t="s">
        <v>1093</v>
      </c>
      <c r="D189" s="976" t="s">
        <v>1094</v>
      </c>
      <c r="E189" s="977" t="s">
        <v>1095</v>
      </c>
      <c r="F189" s="978" t="s">
        <v>1096</v>
      </c>
      <c r="G189" s="979" t="s">
        <v>1097</v>
      </c>
      <c r="H189" s="979" t="s">
        <v>1098</v>
      </c>
      <c r="I189" s="979" t="s">
        <v>1099</v>
      </c>
      <c r="J189" s="980" t="s">
        <v>1100</v>
      </c>
      <c r="K189" s="980">
        <v>4</v>
      </c>
      <c r="L189" s="981">
        <v>41820</v>
      </c>
      <c r="M189" s="981">
        <v>42004</v>
      </c>
      <c r="N189" s="982">
        <v>24</v>
      </c>
      <c r="O189" s="882"/>
      <c r="P189" s="1026">
        <f t="shared" ref="P189:P218" si="47">IF(O189/K189&gt;1,1,+O189/K189)</f>
        <v>0</v>
      </c>
      <c r="Q189" s="858">
        <f t="shared" ref="Q189:Q218" si="48">+N189*P189</f>
        <v>0</v>
      </c>
      <c r="R189" s="1046">
        <f t="shared" ref="R189:R218" si="49">IF(M189&lt;=$C$10,Q189,0)</f>
        <v>0</v>
      </c>
      <c r="S189" s="544">
        <v>0</v>
      </c>
      <c r="T189" s="2013">
        <f t="shared" ref="T189:T218" si="50">IF($D$11&gt;=N189,O189,0)</f>
        <v>0</v>
      </c>
      <c r="U189" s="2014"/>
      <c r="V189" s="972"/>
      <c r="W189" s="972"/>
      <c r="X189" s="972"/>
      <c r="Y189" s="972"/>
      <c r="Z189" s="972"/>
    </row>
    <row r="190" spans="1:27" ht="276.75" thickBot="1" x14ac:dyDescent="0.3">
      <c r="A190" s="973">
        <v>1</v>
      </c>
      <c r="B190" s="974"/>
      <c r="C190" s="975" t="s">
        <v>1093</v>
      </c>
      <c r="D190" s="976" t="s">
        <v>1094</v>
      </c>
      <c r="E190" s="977" t="s">
        <v>1095</v>
      </c>
      <c r="F190" s="978" t="s">
        <v>1096</v>
      </c>
      <c r="G190" s="983" t="s">
        <v>1101</v>
      </c>
      <c r="H190" s="983" t="s">
        <v>1102</v>
      </c>
      <c r="I190" s="983" t="s">
        <v>1103</v>
      </c>
      <c r="J190" s="984" t="s">
        <v>1006</v>
      </c>
      <c r="K190" s="984">
        <v>12</v>
      </c>
      <c r="L190" s="985">
        <v>41820</v>
      </c>
      <c r="M190" s="985">
        <v>42185</v>
      </c>
      <c r="N190" s="986">
        <f>+(M190-L190)/7</f>
        <v>52.142857142857146</v>
      </c>
      <c r="O190" s="882">
        <v>0</v>
      </c>
      <c r="P190" s="1026">
        <f t="shared" si="47"/>
        <v>0</v>
      </c>
      <c r="Q190" s="858">
        <f t="shared" si="48"/>
        <v>0</v>
      </c>
      <c r="R190" s="1046">
        <f t="shared" si="49"/>
        <v>0</v>
      </c>
      <c r="S190" s="544">
        <v>0</v>
      </c>
      <c r="T190" s="2013">
        <f t="shared" si="50"/>
        <v>0</v>
      </c>
      <c r="U190" s="2014"/>
      <c r="V190" s="972"/>
      <c r="W190" s="972"/>
      <c r="X190" s="972"/>
      <c r="Y190" s="972"/>
      <c r="Z190" s="972"/>
    </row>
    <row r="191" spans="1:27" ht="409.6" thickBot="1" x14ac:dyDescent="0.3">
      <c r="A191" s="987">
        <v>2</v>
      </c>
      <c r="B191" s="988"/>
      <c r="C191" s="983" t="s">
        <v>1104</v>
      </c>
      <c r="D191" s="989" t="s">
        <v>1105</v>
      </c>
      <c r="E191" s="989" t="s">
        <v>1106</v>
      </c>
      <c r="F191" s="990" t="s">
        <v>1107</v>
      </c>
      <c r="G191" s="983" t="s">
        <v>1108</v>
      </c>
      <c r="H191" s="983" t="s">
        <v>1109</v>
      </c>
      <c r="I191" s="983" t="s">
        <v>1110</v>
      </c>
      <c r="J191" s="984" t="s">
        <v>856</v>
      </c>
      <c r="K191" s="984">
        <v>12</v>
      </c>
      <c r="L191" s="991">
        <v>41791</v>
      </c>
      <c r="M191" s="991">
        <v>42094</v>
      </c>
      <c r="N191" s="988">
        <v>52</v>
      </c>
      <c r="O191" s="882">
        <v>0</v>
      </c>
      <c r="P191" s="1026">
        <f t="shared" si="47"/>
        <v>0</v>
      </c>
      <c r="Q191" s="858">
        <f t="shared" si="48"/>
        <v>0</v>
      </c>
      <c r="R191" s="1046">
        <f t="shared" si="49"/>
        <v>0</v>
      </c>
      <c r="S191" s="544">
        <v>0</v>
      </c>
      <c r="T191" s="2013">
        <f t="shared" si="50"/>
        <v>0</v>
      </c>
      <c r="U191" s="2014"/>
      <c r="V191" s="972"/>
      <c r="W191" s="972"/>
      <c r="X191" s="972"/>
      <c r="Y191" s="972"/>
      <c r="Z191" s="972"/>
      <c r="AA191" s="300" t="s">
        <v>1352</v>
      </c>
    </row>
    <row r="192" spans="1:27" ht="264.75" thickBot="1" x14ac:dyDescent="0.3">
      <c r="A192" s="992">
        <v>3</v>
      </c>
      <c r="B192" s="974"/>
      <c r="C192" s="993" t="s">
        <v>1111</v>
      </c>
      <c r="D192" s="994" t="s">
        <v>1112</v>
      </c>
      <c r="E192" s="995" t="s">
        <v>1113</v>
      </c>
      <c r="F192" s="978" t="s">
        <v>26</v>
      </c>
      <c r="G192" s="996" t="s">
        <v>1114</v>
      </c>
      <c r="H192" s="996" t="s">
        <v>1115</v>
      </c>
      <c r="I192" s="996" t="s">
        <v>1116</v>
      </c>
      <c r="J192" s="996" t="s">
        <v>1117</v>
      </c>
      <c r="K192" s="996">
        <v>1</v>
      </c>
      <c r="L192" s="997">
        <v>41793</v>
      </c>
      <c r="M192" s="997">
        <v>41881</v>
      </c>
      <c r="N192" s="998">
        <f>(M192-L192)/7</f>
        <v>12.571428571428571</v>
      </c>
      <c r="O192" s="882">
        <v>0</v>
      </c>
      <c r="P192" s="1026">
        <f t="shared" si="47"/>
        <v>0</v>
      </c>
      <c r="Q192" s="858">
        <f t="shared" si="48"/>
        <v>0</v>
      </c>
      <c r="R192" s="1046">
        <f t="shared" si="49"/>
        <v>0</v>
      </c>
      <c r="S192" s="544">
        <v>0</v>
      </c>
      <c r="T192" s="2013">
        <f t="shared" si="50"/>
        <v>0</v>
      </c>
      <c r="U192" s="2014"/>
      <c r="V192" s="972"/>
      <c r="W192" s="972"/>
      <c r="X192" s="972"/>
      <c r="Y192" s="972"/>
      <c r="Z192" s="972"/>
    </row>
    <row r="193" spans="1:27" ht="281.25" thickBot="1" x14ac:dyDescent="0.3">
      <c r="A193" s="987">
        <v>3</v>
      </c>
      <c r="B193" s="999"/>
      <c r="C193" s="1000" t="s">
        <v>1118</v>
      </c>
      <c r="D193" s="1001" t="s">
        <v>1112</v>
      </c>
      <c r="E193" s="1001" t="s">
        <v>1113</v>
      </c>
      <c r="F193" s="978" t="s">
        <v>26</v>
      </c>
      <c r="G193" s="996" t="s">
        <v>1114</v>
      </c>
      <c r="H193" s="996" t="s">
        <v>1115</v>
      </c>
      <c r="I193" s="996" t="s">
        <v>1116</v>
      </c>
      <c r="J193" s="996" t="s">
        <v>1117</v>
      </c>
      <c r="K193" s="1136">
        <v>1</v>
      </c>
      <c r="L193" s="997">
        <v>41793</v>
      </c>
      <c r="M193" s="997">
        <v>41881</v>
      </c>
      <c r="N193" s="998">
        <f>(M193-L193)/7</f>
        <v>12.571428571428571</v>
      </c>
      <c r="O193" s="882">
        <v>0</v>
      </c>
      <c r="P193" s="1026">
        <f>IF(O193/K193&gt;1,1,+O193/K193)</f>
        <v>0</v>
      </c>
      <c r="Q193" s="858">
        <f t="shared" si="48"/>
        <v>0</v>
      </c>
      <c r="R193" s="1046">
        <f t="shared" si="49"/>
        <v>0</v>
      </c>
      <c r="S193" s="544">
        <v>0</v>
      </c>
      <c r="T193" s="2013">
        <f t="shared" si="50"/>
        <v>0</v>
      </c>
      <c r="U193" s="2014"/>
      <c r="V193" s="972"/>
      <c r="W193" s="972"/>
      <c r="X193" s="972"/>
      <c r="Y193" s="972"/>
      <c r="Z193" s="972"/>
    </row>
    <row r="194" spans="1:27" ht="409.6" thickBot="1" x14ac:dyDescent="0.3">
      <c r="A194" s="992">
        <v>4</v>
      </c>
      <c r="B194" s="974"/>
      <c r="C194" s="1002" t="s">
        <v>1119</v>
      </c>
      <c r="D194" s="1002" t="s">
        <v>1120</v>
      </c>
      <c r="E194" s="995" t="s">
        <v>1121</v>
      </c>
      <c r="F194" s="978" t="s">
        <v>1122</v>
      </c>
      <c r="G194" s="983" t="s">
        <v>1123</v>
      </c>
      <c r="H194" s="1003" t="s">
        <v>1124</v>
      </c>
      <c r="I194" s="1003" t="s">
        <v>1125</v>
      </c>
      <c r="J194" s="990" t="s">
        <v>1126</v>
      </c>
      <c r="K194" s="988">
        <v>1</v>
      </c>
      <c r="L194" s="985">
        <v>42095</v>
      </c>
      <c r="M194" s="985">
        <v>42155</v>
      </c>
      <c r="N194" s="1004">
        <f>(M194-L194)/7</f>
        <v>8.5714285714285712</v>
      </c>
      <c r="O194" s="882">
        <v>0</v>
      </c>
      <c r="P194" s="1026">
        <f t="shared" si="47"/>
        <v>0</v>
      </c>
      <c r="Q194" s="858">
        <f t="shared" si="48"/>
        <v>0</v>
      </c>
      <c r="R194" s="1046">
        <f t="shared" si="49"/>
        <v>0</v>
      </c>
      <c r="S194" s="544">
        <v>0</v>
      </c>
      <c r="T194" s="2013">
        <f t="shared" si="50"/>
        <v>0</v>
      </c>
      <c r="U194" s="2014"/>
      <c r="V194" s="972"/>
      <c r="W194" s="972"/>
      <c r="X194" s="972"/>
      <c r="Y194" s="972"/>
      <c r="Z194" s="972"/>
    </row>
    <row r="195" spans="1:27" ht="409.6" thickBot="1" x14ac:dyDescent="0.3">
      <c r="A195" s="992">
        <v>4</v>
      </c>
      <c r="B195" s="1005"/>
      <c r="C195" s="1002" t="s">
        <v>1119</v>
      </c>
      <c r="D195" s="1002" t="s">
        <v>1120</v>
      </c>
      <c r="E195" s="995" t="s">
        <v>1121</v>
      </c>
      <c r="F195" s="978" t="s">
        <v>1122</v>
      </c>
      <c r="G195" s="983" t="s">
        <v>1127</v>
      </c>
      <c r="H195" s="1003" t="s">
        <v>1124</v>
      </c>
      <c r="I195" s="1003" t="s">
        <v>1125</v>
      </c>
      <c r="J195" s="990" t="s">
        <v>266</v>
      </c>
      <c r="K195" s="988">
        <v>1</v>
      </c>
      <c r="L195" s="985">
        <v>41851</v>
      </c>
      <c r="M195" s="985">
        <v>42004</v>
      </c>
      <c r="N195" s="1004">
        <f>(M195-L195)/7</f>
        <v>21.857142857142858</v>
      </c>
      <c r="O195" s="882"/>
      <c r="P195" s="1026">
        <f t="shared" si="47"/>
        <v>0</v>
      </c>
      <c r="Q195" s="858">
        <f t="shared" si="48"/>
        <v>0</v>
      </c>
      <c r="R195" s="1046">
        <f t="shared" si="49"/>
        <v>0</v>
      </c>
      <c r="S195" s="544">
        <v>0</v>
      </c>
      <c r="T195" s="2013">
        <f t="shared" si="50"/>
        <v>0</v>
      </c>
      <c r="U195" s="2014"/>
      <c r="V195" s="972"/>
      <c r="W195" s="972"/>
      <c r="X195" s="972"/>
      <c r="Y195" s="972"/>
      <c r="Z195" s="972"/>
    </row>
    <row r="196" spans="1:27" ht="409.6" thickBot="1" x14ac:dyDescent="0.3">
      <c r="A196" s="992">
        <v>4</v>
      </c>
      <c r="B196" s="1005"/>
      <c r="C196" s="1002" t="s">
        <v>1119</v>
      </c>
      <c r="D196" s="1002" t="s">
        <v>1120</v>
      </c>
      <c r="E196" s="995" t="s">
        <v>1121</v>
      </c>
      <c r="F196" s="978" t="s">
        <v>1122</v>
      </c>
      <c r="G196" s="990" t="s">
        <v>1128</v>
      </c>
      <c r="H196" s="1003" t="s">
        <v>1124</v>
      </c>
      <c r="I196" s="1003" t="s">
        <v>1125</v>
      </c>
      <c r="J196" s="990" t="s">
        <v>856</v>
      </c>
      <c r="K196" s="988">
        <v>1</v>
      </c>
      <c r="L196" s="985">
        <v>42095</v>
      </c>
      <c r="M196" s="985">
        <v>42155</v>
      </c>
      <c r="N196" s="1004">
        <f>(M196-L196)/7</f>
        <v>8.5714285714285712</v>
      </c>
      <c r="O196" s="882"/>
      <c r="P196" s="1026">
        <f t="shared" si="47"/>
        <v>0</v>
      </c>
      <c r="Q196" s="858">
        <f t="shared" si="48"/>
        <v>0</v>
      </c>
      <c r="R196" s="1046">
        <f t="shared" si="49"/>
        <v>0</v>
      </c>
      <c r="S196" s="544">
        <v>0</v>
      </c>
      <c r="T196" s="2013">
        <f t="shared" si="50"/>
        <v>0</v>
      </c>
      <c r="U196" s="2014"/>
      <c r="V196" s="972"/>
      <c r="W196" s="972"/>
      <c r="X196" s="972"/>
      <c r="Y196" s="972"/>
      <c r="Z196" s="972"/>
    </row>
    <row r="197" spans="1:27" ht="409.6" thickBot="1" x14ac:dyDescent="0.3">
      <c r="A197" s="992">
        <v>4</v>
      </c>
      <c r="B197" s="1005"/>
      <c r="C197" s="1002" t="s">
        <v>1119</v>
      </c>
      <c r="D197" s="1002" t="s">
        <v>1120</v>
      </c>
      <c r="E197" s="995" t="s">
        <v>1121</v>
      </c>
      <c r="F197" s="883" t="s">
        <v>1129</v>
      </c>
      <c r="G197" s="876" t="s">
        <v>1130</v>
      </c>
      <c r="H197" s="444" t="s">
        <v>1131</v>
      </c>
      <c r="I197" s="444" t="s">
        <v>1132</v>
      </c>
      <c r="J197" s="281" t="s">
        <v>1133</v>
      </c>
      <c r="K197" s="281">
        <v>1</v>
      </c>
      <c r="L197" s="273">
        <v>41821</v>
      </c>
      <c r="M197" s="273">
        <v>41912</v>
      </c>
      <c r="N197" s="281">
        <f>+(M197-L197)/7</f>
        <v>13</v>
      </c>
      <c r="O197" s="882"/>
      <c r="P197" s="1026">
        <f t="shared" si="47"/>
        <v>0</v>
      </c>
      <c r="Q197" s="858">
        <f t="shared" si="48"/>
        <v>0</v>
      </c>
      <c r="R197" s="1046">
        <f t="shared" si="49"/>
        <v>0</v>
      </c>
      <c r="S197" s="544">
        <v>0</v>
      </c>
      <c r="T197" s="2013">
        <f t="shared" si="50"/>
        <v>0</v>
      </c>
      <c r="U197" s="2014"/>
      <c r="V197" s="972"/>
      <c r="W197" s="972"/>
      <c r="X197" s="972"/>
      <c r="Y197" s="972"/>
      <c r="Z197" s="972"/>
    </row>
    <row r="198" spans="1:27" ht="409.6" thickBot="1" x14ac:dyDescent="0.3">
      <c r="A198" s="992">
        <v>4</v>
      </c>
      <c r="B198" s="1005"/>
      <c r="C198" s="1002" t="s">
        <v>1119</v>
      </c>
      <c r="D198" s="1002" t="s">
        <v>1120</v>
      </c>
      <c r="E198" s="995" t="s">
        <v>1121</v>
      </c>
      <c r="F198" s="883" t="s">
        <v>1129</v>
      </c>
      <c r="G198" s="425" t="s">
        <v>1134</v>
      </c>
      <c r="H198" s="444" t="s">
        <v>1135</v>
      </c>
      <c r="I198" s="444" t="s">
        <v>1136</v>
      </c>
      <c r="J198" s="281" t="s">
        <v>1137</v>
      </c>
      <c r="K198" s="281">
        <v>1</v>
      </c>
      <c r="L198" s="273">
        <v>41821</v>
      </c>
      <c r="M198" s="273">
        <v>41912</v>
      </c>
      <c r="N198" s="281">
        <f>+(M198-L198)/7</f>
        <v>13</v>
      </c>
      <c r="O198" s="882"/>
      <c r="P198" s="1026">
        <f t="shared" si="47"/>
        <v>0</v>
      </c>
      <c r="Q198" s="858">
        <f t="shared" si="48"/>
        <v>0</v>
      </c>
      <c r="R198" s="1046">
        <f t="shared" si="49"/>
        <v>0</v>
      </c>
      <c r="S198" s="544">
        <v>0</v>
      </c>
      <c r="T198" s="2013">
        <f t="shared" si="50"/>
        <v>0</v>
      </c>
      <c r="U198" s="2014"/>
      <c r="V198" s="972"/>
      <c r="W198" s="972"/>
      <c r="X198" s="972"/>
      <c r="Y198" s="972"/>
      <c r="Z198" s="972"/>
    </row>
    <row r="199" spans="1:27" ht="255.75" thickBot="1" x14ac:dyDescent="0.3">
      <c r="A199" s="1006">
        <v>5</v>
      </c>
      <c r="B199" s="2229"/>
      <c r="C199" s="1007" t="s">
        <v>1138</v>
      </c>
      <c r="D199" s="1008" t="s">
        <v>1139</v>
      </c>
      <c r="E199" s="1009" t="s">
        <v>1140</v>
      </c>
      <c r="F199" s="875" t="s">
        <v>1141</v>
      </c>
      <c r="G199" s="151" t="s">
        <v>1142</v>
      </c>
      <c r="H199" s="1010" t="s">
        <v>1143</v>
      </c>
      <c r="I199" s="1011" t="s">
        <v>1144</v>
      </c>
      <c r="J199" s="1011" t="s">
        <v>856</v>
      </c>
      <c r="K199" s="1011">
        <v>9</v>
      </c>
      <c r="L199" s="1012">
        <v>41699</v>
      </c>
      <c r="M199" s="1012">
        <v>41704</v>
      </c>
      <c r="N199" s="1070">
        <f>+(M199-L199)/30</f>
        <v>0.16666666666666666</v>
      </c>
      <c r="O199" s="1066">
        <v>9</v>
      </c>
      <c r="P199" s="1026">
        <f t="shared" si="47"/>
        <v>1</v>
      </c>
      <c r="Q199" s="858">
        <f t="shared" si="48"/>
        <v>0.16666666666666666</v>
      </c>
      <c r="R199" s="1046">
        <f t="shared" si="49"/>
        <v>0.16666666666666666</v>
      </c>
      <c r="S199" s="544">
        <v>0</v>
      </c>
      <c r="T199" s="2013">
        <f t="shared" si="50"/>
        <v>9</v>
      </c>
      <c r="U199" s="2014"/>
      <c r="V199" s="972"/>
      <c r="W199" s="972"/>
      <c r="X199" s="972"/>
      <c r="Y199" s="972"/>
      <c r="Z199" s="1025" t="s">
        <v>1214</v>
      </c>
      <c r="AA199" s="1025" t="s">
        <v>1215</v>
      </c>
    </row>
    <row r="200" spans="1:27" ht="255.75" thickBot="1" x14ac:dyDescent="0.3">
      <c r="A200" s="1006">
        <v>5</v>
      </c>
      <c r="B200" s="2230"/>
      <c r="C200" s="1007" t="s">
        <v>1138</v>
      </c>
      <c r="D200" s="1008" t="s">
        <v>1139</v>
      </c>
      <c r="E200" s="1009" t="s">
        <v>1140</v>
      </c>
      <c r="F200" s="875" t="s">
        <v>1145</v>
      </c>
      <c r="G200" s="151" t="s">
        <v>1146</v>
      </c>
      <c r="H200" s="1010" t="s">
        <v>1147</v>
      </c>
      <c r="I200" s="1011" t="s">
        <v>1148</v>
      </c>
      <c r="J200" s="1011" t="s">
        <v>1149</v>
      </c>
      <c r="K200" s="1011">
        <v>9</v>
      </c>
      <c r="L200" s="1012">
        <v>41704</v>
      </c>
      <c r="M200" s="1012">
        <v>41710</v>
      </c>
      <c r="N200" s="1070">
        <f t="shared" ref="N200:N218" si="51">+(M200-L200)/30</f>
        <v>0.2</v>
      </c>
      <c r="O200" s="1066">
        <v>9</v>
      </c>
      <c r="P200" s="1026">
        <f t="shared" si="47"/>
        <v>1</v>
      </c>
      <c r="Q200" s="858">
        <f t="shared" si="48"/>
        <v>0.2</v>
      </c>
      <c r="R200" s="1046">
        <f t="shared" si="49"/>
        <v>0.2</v>
      </c>
      <c r="S200" s="544">
        <v>0</v>
      </c>
      <c r="T200" s="2013">
        <f t="shared" si="50"/>
        <v>9</v>
      </c>
      <c r="U200" s="2014"/>
      <c r="V200" s="972"/>
      <c r="W200" s="972"/>
      <c r="X200" s="972"/>
      <c r="Y200" s="972"/>
      <c r="Z200" s="1025" t="s">
        <v>1216</v>
      </c>
      <c r="AA200" s="1025" t="s">
        <v>1215</v>
      </c>
    </row>
    <row r="201" spans="1:27" ht="255.75" thickBot="1" x14ac:dyDescent="0.3">
      <c r="A201" s="1006">
        <v>5</v>
      </c>
      <c r="B201" s="2230"/>
      <c r="C201" s="1007" t="s">
        <v>1138</v>
      </c>
      <c r="D201" s="1008" t="s">
        <v>1139</v>
      </c>
      <c r="E201" s="1009" t="s">
        <v>1140</v>
      </c>
      <c r="F201" s="1014" t="s">
        <v>1141</v>
      </c>
      <c r="G201" s="1015" t="s">
        <v>1150</v>
      </c>
      <c r="H201" s="2232" t="s">
        <v>1147</v>
      </c>
      <c r="I201" s="1015" t="s">
        <v>1148</v>
      </c>
      <c r="J201" s="1011" t="s">
        <v>1151</v>
      </c>
      <c r="K201" s="1016">
        <v>0.3</v>
      </c>
      <c r="L201" s="1012">
        <v>41710</v>
      </c>
      <c r="M201" s="1012">
        <v>41729</v>
      </c>
      <c r="N201" s="1070">
        <f t="shared" si="51"/>
        <v>0.6333333333333333</v>
      </c>
      <c r="O201" s="1067">
        <v>0.34</v>
      </c>
      <c r="P201" s="1026">
        <f t="shared" si="47"/>
        <v>1</v>
      </c>
      <c r="Q201" s="858">
        <f t="shared" si="48"/>
        <v>0.6333333333333333</v>
      </c>
      <c r="R201" s="1046">
        <f t="shared" si="49"/>
        <v>0.6333333333333333</v>
      </c>
      <c r="S201" s="544">
        <v>0</v>
      </c>
      <c r="T201" s="2013">
        <f t="shared" si="50"/>
        <v>0.34</v>
      </c>
      <c r="U201" s="2014"/>
      <c r="V201" s="972"/>
      <c r="W201" s="972"/>
      <c r="X201" s="972"/>
      <c r="Y201" s="972"/>
      <c r="Z201" s="1025" t="s">
        <v>1177</v>
      </c>
      <c r="AA201" s="1025" t="s">
        <v>1215</v>
      </c>
    </row>
    <row r="202" spans="1:27" ht="255.75" thickBot="1" x14ac:dyDescent="0.3">
      <c r="A202" s="1006">
        <v>5</v>
      </c>
      <c r="B202" s="2230"/>
      <c r="C202" s="1007" t="s">
        <v>1138</v>
      </c>
      <c r="D202" s="1008" t="s">
        <v>1139</v>
      </c>
      <c r="E202" s="1009" t="s">
        <v>1140</v>
      </c>
      <c r="F202" s="1017"/>
      <c r="G202" s="1015" t="s">
        <v>1150</v>
      </c>
      <c r="H202" s="2232"/>
      <c r="I202" s="1015" t="s">
        <v>1148</v>
      </c>
      <c r="J202" s="1011" t="s">
        <v>1152</v>
      </c>
      <c r="K202" s="1016">
        <v>0.2</v>
      </c>
      <c r="L202" s="1012">
        <v>41710</v>
      </c>
      <c r="M202" s="1012">
        <v>41729</v>
      </c>
      <c r="N202" s="1070">
        <f t="shared" si="51"/>
        <v>0.6333333333333333</v>
      </c>
      <c r="O202" s="1067">
        <v>0.28999999999999998</v>
      </c>
      <c r="P202" s="1026">
        <f t="shared" si="47"/>
        <v>1</v>
      </c>
      <c r="Q202" s="858">
        <f t="shared" si="48"/>
        <v>0.6333333333333333</v>
      </c>
      <c r="R202" s="1046">
        <f t="shared" si="49"/>
        <v>0.6333333333333333</v>
      </c>
      <c r="S202" s="544">
        <v>0</v>
      </c>
      <c r="T202" s="2013">
        <f t="shared" si="50"/>
        <v>0.28999999999999998</v>
      </c>
      <c r="U202" s="2014"/>
      <c r="V202" s="972"/>
      <c r="W202" s="972"/>
      <c r="X202" s="972"/>
      <c r="Y202" s="972"/>
      <c r="Z202" s="1025" t="s">
        <v>1178</v>
      </c>
      <c r="AA202" s="1025" t="s">
        <v>1215</v>
      </c>
    </row>
    <row r="203" spans="1:27" ht="255.75" thickBot="1" x14ac:dyDescent="0.3">
      <c r="A203" s="1006">
        <v>5</v>
      </c>
      <c r="B203" s="2230"/>
      <c r="C203" s="1007" t="s">
        <v>1138</v>
      </c>
      <c r="D203" s="1008" t="s">
        <v>1139</v>
      </c>
      <c r="E203" s="1009" t="s">
        <v>1140</v>
      </c>
      <c r="F203" s="875" t="s">
        <v>1153</v>
      </c>
      <c r="G203" s="151" t="s">
        <v>1154</v>
      </c>
      <c r="H203" s="1010" t="s">
        <v>1155</v>
      </c>
      <c r="I203" s="1011" t="s">
        <v>1156</v>
      </c>
      <c r="J203" s="1011" t="s">
        <v>1157</v>
      </c>
      <c r="K203" s="1011">
        <v>5</v>
      </c>
      <c r="L203" s="1012">
        <v>41761</v>
      </c>
      <c r="M203" s="1012">
        <v>41790</v>
      </c>
      <c r="N203" s="1070">
        <f t="shared" si="51"/>
        <v>0.96666666666666667</v>
      </c>
      <c r="O203" s="1066">
        <v>5</v>
      </c>
      <c r="P203" s="1026">
        <f t="shared" si="47"/>
        <v>1</v>
      </c>
      <c r="Q203" s="858">
        <f t="shared" si="48"/>
        <v>0.96666666666666667</v>
      </c>
      <c r="R203" s="1046">
        <f t="shared" si="49"/>
        <v>0.96666666666666667</v>
      </c>
      <c r="S203" s="544">
        <v>0</v>
      </c>
      <c r="T203" s="2013">
        <f t="shared" si="50"/>
        <v>5</v>
      </c>
      <c r="U203" s="2014"/>
      <c r="V203" s="972"/>
      <c r="W203" s="972"/>
      <c r="X203" s="972"/>
      <c r="Y203" s="972"/>
      <c r="Z203" s="1025" t="s">
        <v>1217</v>
      </c>
      <c r="AA203" s="1025" t="s">
        <v>1218</v>
      </c>
    </row>
    <row r="204" spans="1:27" ht="255.75" thickBot="1" x14ac:dyDescent="0.3">
      <c r="A204" s="1006">
        <v>5</v>
      </c>
      <c r="B204" s="2230"/>
      <c r="C204" s="1007" t="s">
        <v>1138</v>
      </c>
      <c r="D204" s="1008" t="s">
        <v>1139</v>
      </c>
      <c r="E204" s="1009" t="s">
        <v>1140</v>
      </c>
      <c r="F204" s="875" t="s">
        <v>1141</v>
      </c>
      <c r="G204" s="151" t="s">
        <v>1158</v>
      </c>
      <c r="H204" s="1010" t="s">
        <v>1143</v>
      </c>
      <c r="I204" s="1011" t="s">
        <v>1159</v>
      </c>
      <c r="J204" s="1011" t="s">
        <v>856</v>
      </c>
      <c r="K204" s="1011">
        <v>10</v>
      </c>
      <c r="L204" s="1012">
        <v>41791</v>
      </c>
      <c r="M204" s="1012">
        <v>41810</v>
      </c>
      <c r="N204" s="1070">
        <f t="shared" si="51"/>
        <v>0.6333333333333333</v>
      </c>
      <c r="O204" s="1068">
        <v>10</v>
      </c>
      <c r="P204" s="1026">
        <f t="shared" si="47"/>
        <v>1</v>
      </c>
      <c r="Q204" s="858">
        <f t="shared" si="48"/>
        <v>0.6333333333333333</v>
      </c>
      <c r="R204" s="1046">
        <f t="shared" si="49"/>
        <v>0.6333333333333333</v>
      </c>
      <c r="S204" s="544">
        <v>0</v>
      </c>
      <c r="T204" s="2013">
        <f t="shared" si="50"/>
        <v>10</v>
      </c>
      <c r="U204" s="2014"/>
      <c r="Z204" s="1051" t="s">
        <v>1219</v>
      </c>
      <c r="AA204" s="1051" t="s">
        <v>1220</v>
      </c>
    </row>
    <row r="205" spans="1:27" ht="255.75" thickBot="1" x14ac:dyDescent="0.3">
      <c r="A205" s="1006">
        <v>5</v>
      </c>
      <c r="B205" s="2230"/>
      <c r="C205" s="1007" t="s">
        <v>1138</v>
      </c>
      <c r="D205" s="1008" t="s">
        <v>1139</v>
      </c>
      <c r="E205" s="1009" t="s">
        <v>1140</v>
      </c>
      <c r="F205" s="875" t="s">
        <v>1160</v>
      </c>
      <c r="G205" s="1015" t="s">
        <v>1161</v>
      </c>
      <c r="H205" s="1018" t="s">
        <v>1147</v>
      </c>
      <c r="I205" s="1015" t="s">
        <v>1162</v>
      </c>
      <c r="J205" s="1011" t="s">
        <v>1163</v>
      </c>
      <c r="K205" s="1011">
        <f>39+4</f>
        <v>43</v>
      </c>
      <c r="L205" s="1012">
        <v>41811</v>
      </c>
      <c r="M205" s="1012">
        <v>41993</v>
      </c>
      <c r="N205" s="1013">
        <f t="shared" si="51"/>
        <v>6.0666666666666664</v>
      </c>
      <c r="O205" s="1068">
        <v>0</v>
      </c>
      <c r="P205" s="1026">
        <f t="shared" si="47"/>
        <v>0</v>
      </c>
      <c r="Q205" s="858">
        <f t="shared" si="48"/>
        <v>0</v>
      </c>
      <c r="R205" s="1046">
        <f t="shared" si="49"/>
        <v>0</v>
      </c>
      <c r="S205" s="544">
        <v>0</v>
      </c>
      <c r="T205" s="2013">
        <f t="shared" si="50"/>
        <v>0</v>
      </c>
      <c r="U205" s="2014"/>
      <c r="Z205" s="1051" t="s">
        <v>1219</v>
      </c>
      <c r="AA205" s="1051" t="s">
        <v>1221</v>
      </c>
    </row>
    <row r="206" spans="1:27" ht="255.75" thickBot="1" x14ac:dyDescent="0.3">
      <c r="A206" s="1006">
        <v>5</v>
      </c>
      <c r="B206" s="2230"/>
      <c r="C206" s="1007" t="s">
        <v>1138</v>
      </c>
      <c r="D206" s="1008" t="s">
        <v>1139</v>
      </c>
      <c r="E206" s="1009" t="s">
        <v>1140</v>
      </c>
      <c r="F206" s="875" t="s">
        <v>1164</v>
      </c>
      <c r="G206" s="1015" t="s">
        <v>1161</v>
      </c>
      <c r="H206" s="1018" t="s">
        <v>1147</v>
      </c>
      <c r="I206" s="1015" t="s">
        <v>1162</v>
      </c>
      <c r="J206" s="1011" t="s">
        <v>1163</v>
      </c>
      <c r="K206" s="1011">
        <v>10</v>
      </c>
      <c r="L206" s="1012">
        <v>41811</v>
      </c>
      <c r="M206" s="1012">
        <v>41993</v>
      </c>
      <c r="N206" s="1013">
        <f t="shared" si="51"/>
        <v>6.0666666666666664</v>
      </c>
      <c r="O206" s="1068">
        <v>0</v>
      </c>
      <c r="P206" s="1026">
        <f t="shared" si="47"/>
        <v>0</v>
      </c>
      <c r="Q206" s="858">
        <f t="shared" si="48"/>
        <v>0</v>
      </c>
      <c r="R206" s="1046">
        <f t="shared" si="49"/>
        <v>0</v>
      </c>
      <c r="S206" s="544">
        <v>0</v>
      </c>
      <c r="T206" s="2013">
        <f t="shared" si="50"/>
        <v>0</v>
      </c>
      <c r="U206" s="2014"/>
      <c r="Z206" s="1051" t="s">
        <v>1219</v>
      </c>
      <c r="AA206" s="1051" t="s">
        <v>1222</v>
      </c>
    </row>
    <row r="207" spans="1:27" ht="255.75" thickBot="1" x14ac:dyDescent="0.3">
      <c r="A207" s="1006">
        <v>5</v>
      </c>
      <c r="B207" s="2230"/>
      <c r="C207" s="1007" t="s">
        <v>1138</v>
      </c>
      <c r="D207" s="1008" t="s">
        <v>1139</v>
      </c>
      <c r="E207" s="1009" t="s">
        <v>1140</v>
      </c>
      <c r="F207" s="875" t="s">
        <v>1165</v>
      </c>
      <c r="G207" s="1015" t="s">
        <v>1161</v>
      </c>
      <c r="H207" s="1018" t="s">
        <v>1147</v>
      </c>
      <c r="I207" s="1015" t="s">
        <v>1162</v>
      </c>
      <c r="J207" s="1011" t="s">
        <v>1163</v>
      </c>
      <c r="K207" s="1011">
        <v>7</v>
      </c>
      <c r="L207" s="1012">
        <v>41811</v>
      </c>
      <c r="M207" s="1012">
        <v>41993</v>
      </c>
      <c r="N207" s="1013">
        <f t="shared" si="51"/>
        <v>6.0666666666666664</v>
      </c>
      <c r="O207" s="1068">
        <v>0</v>
      </c>
      <c r="P207" s="1026">
        <f t="shared" si="47"/>
        <v>0</v>
      </c>
      <c r="Q207" s="858">
        <f t="shared" si="48"/>
        <v>0</v>
      </c>
      <c r="R207" s="1046">
        <f t="shared" si="49"/>
        <v>0</v>
      </c>
      <c r="S207" s="544">
        <v>0</v>
      </c>
      <c r="T207" s="2013">
        <f t="shared" si="50"/>
        <v>0</v>
      </c>
      <c r="U207" s="2014"/>
      <c r="Z207" s="1051" t="s">
        <v>1219</v>
      </c>
      <c r="AA207" s="1051" t="s">
        <v>1223</v>
      </c>
    </row>
    <row r="208" spans="1:27" ht="255.75" thickBot="1" x14ac:dyDescent="0.3">
      <c r="A208" s="1006">
        <v>5</v>
      </c>
      <c r="B208" s="2230"/>
      <c r="C208" s="1007" t="s">
        <v>1138</v>
      </c>
      <c r="D208" s="1008" t="s">
        <v>1139</v>
      </c>
      <c r="E208" s="1009" t="s">
        <v>1140</v>
      </c>
      <c r="F208" s="875" t="s">
        <v>1166</v>
      </c>
      <c r="G208" s="1015" t="s">
        <v>1161</v>
      </c>
      <c r="H208" s="1018" t="s">
        <v>1147</v>
      </c>
      <c r="I208" s="1015" t="s">
        <v>1162</v>
      </c>
      <c r="J208" s="1011" t="s">
        <v>1163</v>
      </c>
      <c r="K208" s="1011">
        <v>6</v>
      </c>
      <c r="L208" s="1012">
        <v>41811</v>
      </c>
      <c r="M208" s="1012">
        <v>41993</v>
      </c>
      <c r="N208" s="1013">
        <f t="shared" si="51"/>
        <v>6.0666666666666664</v>
      </c>
      <c r="O208" s="1068">
        <v>4</v>
      </c>
      <c r="P208" s="1026">
        <f t="shared" si="47"/>
        <v>0.66666666666666663</v>
      </c>
      <c r="Q208" s="858">
        <f t="shared" si="48"/>
        <v>4.0444444444444443</v>
      </c>
      <c r="R208" s="1046">
        <f t="shared" si="49"/>
        <v>0</v>
      </c>
      <c r="S208" s="544">
        <v>0</v>
      </c>
      <c r="T208" s="2013">
        <f t="shared" si="50"/>
        <v>4</v>
      </c>
      <c r="U208" s="2014"/>
      <c r="Z208" s="1051" t="s">
        <v>1219</v>
      </c>
      <c r="AA208" s="1051" t="s">
        <v>1224</v>
      </c>
    </row>
    <row r="209" spans="1:27" ht="255.75" thickBot="1" x14ac:dyDescent="0.3">
      <c r="A209" s="1006">
        <v>5</v>
      </c>
      <c r="B209" s="2230"/>
      <c r="C209" s="1007" t="s">
        <v>1138</v>
      </c>
      <c r="D209" s="1008" t="s">
        <v>1139</v>
      </c>
      <c r="E209" s="1009" t="s">
        <v>1140</v>
      </c>
      <c r="F209" s="875" t="s">
        <v>1167</v>
      </c>
      <c r="G209" s="1015" t="s">
        <v>1161</v>
      </c>
      <c r="H209" s="1018" t="s">
        <v>1147</v>
      </c>
      <c r="I209" s="1015" t="s">
        <v>1162</v>
      </c>
      <c r="J209" s="1011" t="s">
        <v>1163</v>
      </c>
      <c r="K209" s="1011">
        <v>4</v>
      </c>
      <c r="L209" s="1012">
        <v>41811</v>
      </c>
      <c r="M209" s="1012">
        <v>41993</v>
      </c>
      <c r="N209" s="1013">
        <f t="shared" si="51"/>
        <v>6.0666666666666664</v>
      </c>
      <c r="O209" s="1068">
        <v>3</v>
      </c>
      <c r="P209" s="1026">
        <f t="shared" si="47"/>
        <v>0.75</v>
      </c>
      <c r="Q209" s="858">
        <f t="shared" si="48"/>
        <v>4.55</v>
      </c>
      <c r="R209" s="1046">
        <f t="shared" si="49"/>
        <v>0</v>
      </c>
      <c r="S209" s="544">
        <v>0</v>
      </c>
      <c r="T209" s="2013">
        <f t="shared" si="50"/>
        <v>3</v>
      </c>
      <c r="U209" s="2014"/>
      <c r="Z209" s="1051" t="s">
        <v>1219</v>
      </c>
      <c r="AA209" s="1051" t="s">
        <v>1225</v>
      </c>
    </row>
    <row r="210" spans="1:27" ht="255.75" thickBot="1" x14ac:dyDescent="0.3">
      <c r="A210" s="1006">
        <v>5</v>
      </c>
      <c r="B210" s="2230"/>
      <c r="C210" s="1007" t="s">
        <v>1138</v>
      </c>
      <c r="D210" s="1008" t="s">
        <v>1139</v>
      </c>
      <c r="E210" s="1009" t="s">
        <v>1140</v>
      </c>
      <c r="F210" s="875" t="s">
        <v>1168</v>
      </c>
      <c r="G210" s="1015" t="s">
        <v>1161</v>
      </c>
      <c r="H210" s="1018" t="s">
        <v>1147</v>
      </c>
      <c r="I210" s="1015" t="s">
        <v>1162</v>
      </c>
      <c r="J210" s="1011" t="s">
        <v>1163</v>
      </c>
      <c r="K210" s="1011">
        <v>51</v>
      </c>
      <c r="L210" s="1012">
        <v>41811</v>
      </c>
      <c r="M210" s="1012">
        <v>41993</v>
      </c>
      <c r="N210" s="1013">
        <f t="shared" si="51"/>
        <v>6.0666666666666664</v>
      </c>
      <c r="O210" s="1068">
        <v>2</v>
      </c>
      <c r="P210" s="1026">
        <f t="shared" si="47"/>
        <v>3.9215686274509803E-2</v>
      </c>
      <c r="Q210" s="858">
        <f t="shared" si="48"/>
        <v>0.23790849673202613</v>
      </c>
      <c r="R210" s="1046">
        <f t="shared" si="49"/>
        <v>0</v>
      </c>
      <c r="S210" s="544">
        <v>0</v>
      </c>
      <c r="T210" s="2013">
        <f t="shared" si="50"/>
        <v>2</v>
      </c>
      <c r="U210" s="2014"/>
      <c r="Z210" s="1051" t="s">
        <v>1219</v>
      </c>
      <c r="AA210" s="1051" t="s">
        <v>1226</v>
      </c>
    </row>
    <row r="211" spans="1:27" ht="255.75" thickBot="1" x14ac:dyDescent="0.3">
      <c r="A211" s="1006">
        <v>5</v>
      </c>
      <c r="B211" s="2230"/>
      <c r="C211" s="1007" t="s">
        <v>1138</v>
      </c>
      <c r="D211" s="1008" t="s">
        <v>1139</v>
      </c>
      <c r="E211" s="1009" t="s">
        <v>1140</v>
      </c>
      <c r="F211" s="875" t="s">
        <v>26</v>
      </c>
      <c r="G211" s="1015" t="s">
        <v>1161</v>
      </c>
      <c r="H211" s="1018" t="s">
        <v>1147</v>
      </c>
      <c r="I211" s="1015" t="s">
        <v>1162</v>
      </c>
      <c r="J211" s="1011" t="s">
        <v>1163</v>
      </c>
      <c r="K211" s="1011">
        <f>70+2</f>
        <v>72</v>
      </c>
      <c r="L211" s="1012">
        <v>41811</v>
      </c>
      <c r="M211" s="1012">
        <v>41993</v>
      </c>
      <c r="N211" s="1013">
        <f t="shared" si="51"/>
        <v>6.0666666666666664</v>
      </c>
      <c r="O211" s="1068">
        <v>0</v>
      </c>
      <c r="P211" s="1026">
        <f t="shared" si="47"/>
        <v>0</v>
      </c>
      <c r="Q211" s="858">
        <f t="shared" si="48"/>
        <v>0</v>
      </c>
      <c r="R211" s="1046">
        <f t="shared" si="49"/>
        <v>0</v>
      </c>
      <c r="S211" s="544">
        <v>0</v>
      </c>
      <c r="T211" s="2013">
        <f t="shared" si="50"/>
        <v>0</v>
      </c>
      <c r="U211" s="2014"/>
      <c r="Z211" s="1051" t="s">
        <v>1219</v>
      </c>
      <c r="AA211" s="1051" t="s">
        <v>1227</v>
      </c>
    </row>
    <row r="212" spans="1:27" ht="255.75" thickBot="1" x14ac:dyDescent="0.3">
      <c r="A212" s="1006">
        <v>5</v>
      </c>
      <c r="B212" s="2230"/>
      <c r="C212" s="1007" t="s">
        <v>1138</v>
      </c>
      <c r="D212" s="1008" t="s">
        <v>1139</v>
      </c>
      <c r="E212" s="1009" t="s">
        <v>1140</v>
      </c>
      <c r="F212" s="875" t="s">
        <v>1122</v>
      </c>
      <c r="G212" s="1015" t="s">
        <v>1161</v>
      </c>
      <c r="H212" s="1018" t="s">
        <v>1147</v>
      </c>
      <c r="I212" s="1015" t="s">
        <v>1162</v>
      </c>
      <c r="J212" s="1011" t="s">
        <v>1163</v>
      </c>
      <c r="K212" s="1011">
        <v>8</v>
      </c>
      <c r="L212" s="1012">
        <v>41811</v>
      </c>
      <c r="M212" s="1012">
        <v>41993</v>
      </c>
      <c r="N212" s="1013">
        <f t="shared" si="51"/>
        <v>6.0666666666666664</v>
      </c>
      <c r="O212" s="1068">
        <v>3</v>
      </c>
      <c r="P212" s="1026">
        <f t="shared" si="47"/>
        <v>0.375</v>
      </c>
      <c r="Q212" s="858">
        <f t="shared" si="48"/>
        <v>2.2749999999999999</v>
      </c>
      <c r="R212" s="1046">
        <f t="shared" si="49"/>
        <v>0</v>
      </c>
      <c r="S212" s="544">
        <v>0</v>
      </c>
      <c r="T212" s="2013">
        <f t="shared" si="50"/>
        <v>3</v>
      </c>
      <c r="U212" s="2014"/>
      <c r="Z212" s="1051" t="s">
        <v>1219</v>
      </c>
      <c r="AA212" s="1051" t="s">
        <v>1228</v>
      </c>
    </row>
    <row r="213" spans="1:27" ht="255.75" thickBot="1" x14ac:dyDescent="0.3">
      <c r="A213" s="1006">
        <v>5</v>
      </c>
      <c r="B213" s="2230"/>
      <c r="C213" s="1007" t="s">
        <v>1138</v>
      </c>
      <c r="D213" s="1008" t="s">
        <v>1139</v>
      </c>
      <c r="E213" s="1009" t="s">
        <v>1140</v>
      </c>
      <c r="F213" s="875" t="s">
        <v>29</v>
      </c>
      <c r="G213" s="1015" t="s">
        <v>1161</v>
      </c>
      <c r="H213" s="1018" t="s">
        <v>1147</v>
      </c>
      <c r="I213" s="1015" t="s">
        <v>1162</v>
      </c>
      <c r="J213" s="1011" t="s">
        <v>1163</v>
      </c>
      <c r="K213" s="1011">
        <v>5</v>
      </c>
      <c r="L213" s="1012">
        <v>41811</v>
      </c>
      <c r="M213" s="1012">
        <v>41993</v>
      </c>
      <c r="N213" s="1013">
        <f t="shared" si="51"/>
        <v>6.0666666666666664</v>
      </c>
      <c r="O213" s="1068">
        <v>3</v>
      </c>
      <c r="P213" s="1026">
        <f t="shared" si="47"/>
        <v>0.6</v>
      </c>
      <c r="Q213" s="858">
        <f t="shared" si="48"/>
        <v>3.6399999999999997</v>
      </c>
      <c r="R213" s="1046">
        <f t="shared" si="49"/>
        <v>0</v>
      </c>
      <c r="S213" s="544">
        <v>0</v>
      </c>
      <c r="T213" s="2013">
        <f t="shared" si="50"/>
        <v>3</v>
      </c>
      <c r="U213" s="2014"/>
      <c r="Z213" s="1051" t="s">
        <v>1219</v>
      </c>
      <c r="AA213" s="1051" t="s">
        <v>1229</v>
      </c>
    </row>
    <row r="214" spans="1:27" ht="255.75" thickBot="1" x14ac:dyDescent="0.3">
      <c r="A214" s="1006">
        <v>5</v>
      </c>
      <c r="B214" s="2230"/>
      <c r="C214" s="1007" t="s">
        <v>1138</v>
      </c>
      <c r="D214" s="1008" t="s">
        <v>1139</v>
      </c>
      <c r="E214" s="1009" t="s">
        <v>1140</v>
      </c>
      <c r="F214" s="875" t="s">
        <v>1169</v>
      </c>
      <c r="G214" s="1015" t="s">
        <v>1161</v>
      </c>
      <c r="H214" s="1018" t="s">
        <v>1147</v>
      </c>
      <c r="I214" s="1015" t="s">
        <v>1162</v>
      </c>
      <c r="J214" s="1011" t="s">
        <v>1163</v>
      </c>
      <c r="K214" s="1011">
        <v>2</v>
      </c>
      <c r="L214" s="1012">
        <v>41811</v>
      </c>
      <c r="M214" s="1012">
        <v>41993</v>
      </c>
      <c r="N214" s="1013">
        <f t="shared" si="51"/>
        <v>6.0666666666666664</v>
      </c>
      <c r="O214" s="1068">
        <v>0</v>
      </c>
      <c r="P214" s="1026">
        <f t="shared" si="47"/>
        <v>0</v>
      </c>
      <c r="Q214" s="858">
        <f t="shared" si="48"/>
        <v>0</v>
      </c>
      <c r="R214" s="1046">
        <f t="shared" si="49"/>
        <v>0</v>
      </c>
      <c r="S214" s="544">
        <v>0</v>
      </c>
      <c r="T214" s="2013">
        <f t="shared" si="50"/>
        <v>0</v>
      </c>
      <c r="U214" s="2014"/>
      <c r="Z214" s="1051" t="s">
        <v>1219</v>
      </c>
      <c r="AA214" s="1051" t="s">
        <v>1230</v>
      </c>
    </row>
    <row r="215" spans="1:27" ht="255.75" thickBot="1" x14ac:dyDescent="0.3">
      <c r="A215" s="1006">
        <v>5</v>
      </c>
      <c r="B215" s="2230"/>
      <c r="C215" s="1007" t="s">
        <v>1138</v>
      </c>
      <c r="D215" s="1008" t="s">
        <v>1139</v>
      </c>
      <c r="E215" s="1009" t="s">
        <v>1140</v>
      </c>
      <c r="F215" s="1891" t="s">
        <v>1170</v>
      </c>
      <c r="G215" s="1015" t="s">
        <v>1171</v>
      </c>
      <c r="H215" s="1018" t="s">
        <v>1147</v>
      </c>
      <c r="I215" s="1015" t="s">
        <v>1162</v>
      </c>
      <c r="J215" s="1011" t="s">
        <v>1172</v>
      </c>
      <c r="K215" s="1011">
        <v>61</v>
      </c>
      <c r="L215" s="1012">
        <v>41821</v>
      </c>
      <c r="M215" s="1012">
        <v>41993</v>
      </c>
      <c r="N215" s="1013">
        <f t="shared" si="51"/>
        <v>5.7333333333333334</v>
      </c>
      <c r="O215" s="1068">
        <v>0</v>
      </c>
      <c r="P215" s="1026">
        <f t="shared" si="47"/>
        <v>0</v>
      </c>
      <c r="Q215" s="858">
        <f t="shared" si="48"/>
        <v>0</v>
      </c>
      <c r="R215" s="1046">
        <f t="shared" si="49"/>
        <v>0</v>
      </c>
      <c r="S215" s="544">
        <v>0</v>
      </c>
      <c r="T215" s="2013">
        <f t="shared" si="50"/>
        <v>0</v>
      </c>
      <c r="U215" s="2014"/>
      <c r="Z215" s="1051" t="s">
        <v>1219</v>
      </c>
      <c r="AA215" s="1051" t="s">
        <v>1219</v>
      </c>
    </row>
    <row r="216" spans="1:27" ht="255.75" thickBot="1" x14ac:dyDescent="0.3">
      <c r="A216" s="1006">
        <v>5</v>
      </c>
      <c r="B216" s="2230"/>
      <c r="C216" s="1007" t="s">
        <v>1138</v>
      </c>
      <c r="D216" s="1008" t="s">
        <v>1139</v>
      </c>
      <c r="E216" s="1009" t="s">
        <v>1140</v>
      </c>
      <c r="F216" s="1891"/>
      <c r="G216" s="1015" t="s">
        <v>1171</v>
      </c>
      <c r="H216" s="1018" t="s">
        <v>1147</v>
      </c>
      <c r="I216" s="1015" t="s">
        <v>1162</v>
      </c>
      <c r="J216" s="1011" t="s">
        <v>1173</v>
      </c>
      <c r="K216" s="1011">
        <v>147</v>
      </c>
      <c r="L216" s="1012">
        <v>41821</v>
      </c>
      <c r="M216" s="1012">
        <v>41993</v>
      </c>
      <c r="N216" s="1013">
        <f t="shared" si="51"/>
        <v>5.7333333333333334</v>
      </c>
      <c r="O216" s="1068">
        <v>0</v>
      </c>
      <c r="P216" s="1026">
        <f t="shared" si="47"/>
        <v>0</v>
      </c>
      <c r="Q216" s="858">
        <f t="shared" si="48"/>
        <v>0</v>
      </c>
      <c r="R216" s="1046">
        <f t="shared" si="49"/>
        <v>0</v>
      </c>
      <c r="S216" s="544">
        <v>0</v>
      </c>
      <c r="T216" s="2013">
        <f t="shared" si="50"/>
        <v>0</v>
      </c>
      <c r="U216" s="2014"/>
      <c r="Z216" s="1051" t="s">
        <v>1219</v>
      </c>
      <c r="AA216" s="1051" t="s">
        <v>1219</v>
      </c>
    </row>
    <row r="217" spans="1:27" ht="255.75" thickBot="1" x14ac:dyDescent="0.3">
      <c r="A217" s="1006">
        <v>5</v>
      </c>
      <c r="B217" s="2230"/>
      <c r="C217" s="1007" t="s">
        <v>1138</v>
      </c>
      <c r="D217" s="1008" t="s">
        <v>1139</v>
      </c>
      <c r="E217" s="1009" t="s">
        <v>1140</v>
      </c>
      <c r="F217" s="877" t="s">
        <v>1170</v>
      </c>
      <c r="G217" s="1015" t="s">
        <v>1171</v>
      </c>
      <c r="H217" s="1018" t="s">
        <v>1147</v>
      </c>
      <c r="I217" s="1015" t="s">
        <v>1162</v>
      </c>
      <c r="J217" s="1011" t="s">
        <v>1163</v>
      </c>
      <c r="K217" s="877">
        <f>SUM(K215:K216)</f>
        <v>208</v>
      </c>
      <c r="L217" s="1012">
        <v>41835</v>
      </c>
      <c r="M217" s="1012">
        <v>42004</v>
      </c>
      <c r="N217" s="1013">
        <f t="shared" si="51"/>
        <v>5.6333333333333337</v>
      </c>
      <c r="O217" s="1068">
        <v>0</v>
      </c>
      <c r="P217" s="1026">
        <f t="shared" si="47"/>
        <v>0</v>
      </c>
      <c r="Q217" s="858">
        <f t="shared" si="48"/>
        <v>0</v>
      </c>
      <c r="R217" s="1046">
        <f t="shared" si="49"/>
        <v>0</v>
      </c>
      <c r="S217" s="544">
        <v>0</v>
      </c>
      <c r="T217" s="2013">
        <f t="shared" si="50"/>
        <v>0</v>
      </c>
      <c r="U217" s="2014"/>
      <c r="Z217" s="1051" t="s">
        <v>1219</v>
      </c>
      <c r="AA217" s="1051" t="s">
        <v>1219</v>
      </c>
    </row>
    <row r="218" spans="1:27" ht="255.75" thickBot="1" x14ac:dyDescent="0.3">
      <c r="A218" s="1006">
        <v>5</v>
      </c>
      <c r="B218" s="2231"/>
      <c r="C218" s="1019" t="s">
        <v>1138</v>
      </c>
      <c r="D218" s="1020" t="s">
        <v>1139</v>
      </c>
      <c r="E218" s="1021" t="s">
        <v>1140</v>
      </c>
      <c r="F218" s="14" t="s">
        <v>1170</v>
      </c>
      <c r="G218" s="59" t="s">
        <v>1174</v>
      </c>
      <c r="H218" s="59" t="s">
        <v>1175</v>
      </c>
      <c r="I218" s="1022" t="s">
        <v>1176</v>
      </c>
      <c r="J218" s="1022" t="s">
        <v>398</v>
      </c>
      <c r="K218" s="14">
        <v>2</v>
      </c>
      <c r="L218" s="1023">
        <v>41805</v>
      </c>
      <c r="M218" s="1023">
        <v>41881</v>
      </c>
      <c r="N218" s="1024">
        <f t="shared" si="51"/>
        <v>2.5333333333333332</v>
      </c>
      <c r="O218" s="1069">
        <v>0</v>
      </c>
      <c r="P218" s="1026">
        <f t="shared" si="47"/>
        <v>0</v>
      </c>
      <c r="Q218" s="858">
        <f t="shared" si="48"/>
        <v>0</v>
      </c>
      <c r="R218" s="1046">
        <f t="shared" si="49"/>
        <v>0</v>
      </c>
      <c r="S218" s="544">
        <v>0</v>
      </c>
      <c r="T218" s="2013">
        <f t="shared" si="50"/>
        <v>0</v>
      </c>
      <c r="U218" s="2014"/>
      <c r="Z218" s="1051" t="s">
        <v>1219</v>
      </c>
      <c r="AA218" s="1051" t="s">
        <v>1231</v>
      </c>
    </row>
    <row r="219" spans="1:27" x14ac:dyDescent="0.25">
      <c r="A219" s="882"/>
      <c r="B219" s="882"/>
      <c r="C219" s="882"/>
      <c r="D219" s="694"/>
      <c r="E219" s="694"/>
      <c r="F219" s="695"/>
      <c r="G219" s="968"/>
      <c r="H219" s="969"/>
      <c r="I219" s="968"/>
      <c r="J219" s="968"/>
      <c r="K219" s="968"/>
      <c r="L219" s="970"/>
      <c r="M219" s="971"/>
      <c r="N219" s="968"/>
    </row>
    <row r="220" spans="1:27" x14ac:dyDescent="0.25">
      <c r="A220" s="882"/>
      <c r="B220" s="882"/>
      <c r="C220" s="882"/>
      <c r="D220" s="694"/>
      <c r="E220" s="694"/>
      <c r="F220" s="695"/>
      <c r="G220" s="968"/>
      <c r="H220" s="969"/>
      <c r="I220" s="968"/>
      <c r="J220" s="968"/>
      <c r="K220" s="968"/>
      <c r="L220" s="970"/>
      <c r="M220" s="971"/>
      <c r="N220" s="968"/>
    </row>
    <row r="221" spans="1:27" x14ac:dyDescent="0.25">
      <c r="A221" s="882"/>
      <c r="B221" s="882"/>
      <c r="C221" s="882"/>
      <c r="D221" s="694"/>
      <c r="E221" s="694"/>
      <c r="F221" s="695"/>
      <c r="G221" s="968"/>
      <c r="H221" s="969"/>
      <c r="I221" s="968"/>
      <c r="J221" s="968"/>
      <c r="K221" s="968"/>
      <c r="L221" s="970"/>
      <c r="M221" s="971"/>
      <c r="N221" s="968"/>
    </row>
    <row r="222" spans="1:27" x14ac:dyDescent="0.25">
      <c r="A222" s="882"/>
      <c r="B222" s="882"/>
      <c r="C222" s="882"/>
      <c r="D222" s="694"/>
      <c r="E222" s="694"/>
      <c r="F222" s="695"/>
      <c r="G222" s="968"/>
      <c r="H222" s="969"/>
      <c r="I222" s="968"/>
      <c r="J222" s="968"/>
      <c r="K222" s="968"/>
      <c r="L222" s="970"/>
      <c r="M222" s="971"/>
      <c r="N222" s="968"/>
    </row>
    <row r="223" spans="1:27" x14ac:dyDescent="0.25">
      <c r="A223" s="882"/>
      <c r="B223" s="882"/>
      <c r="C223" s="882"/>
      <c r="D223" s="694"/>
      <c r="E223" s="694"/>
      <c r="F223" s="695"/>
      <c r="G223" s="968"/>
      <c r="H223" s="969"/>
      <c r="I223" s="968"/>
      <c r="J223" s="968"/>
      <c r="K223" s="968"/>
      <c r="L223" s="970"/>
      <c r="M223" s="971"/>
      <c r="N223" s="968"/>
    </row>
    <row r="224" spans="1:27" x14ac:dyDescent="0.25">
      <c r="A224" s="882"/>
      <c r="B224" s="882"/>
      <c r="C224" s="882"/>
      <c r="D224" s="694"/>
      <c r="E224" s="694"/>
      <c r="F224" s="695"/>
      <c r="G224" s="968"/>
      <c r="H224" s="969"/>
      <c r="I224" s="968"/>
      <c r="J224" s="968"/>
      <c r="K224" s="968"/>
      <c r="L224" s="970"/>
      <c r="M224" s="971"/>
      <c r="N224" s="968"/>
    </row>
    <row r="225" spans="1:14" x14ac:dyDescent="0.25">
      <c r="A225" s="882"/>
      <c r="B225" s="882"/>
      <c r="C225" s="882"/>
      <c r="D225" s="694"/>
      <c r="E225" s="694"/>
      <c r="F225" s="695"/>
      <c r="G225" s="968"/>
      <c r="H225" s="969"/>
      <c r="I225" s="968"/>
      <c r="J225" s="968"/>
      <c r="K225" s="968"/>
      <c r="L225" s="970"/>
      <c r="M225" s="971"/>
      <c r="N225" s="968"/>
    </row>
    <row r="226" spans="1:14" x14ac:dyDescent="0.25">
      <c r="C226" s="2008" t="s">
        <v>647</v>
      </c>
      <c r="D226" s="2008"/>
      <c r="E226" s="2008"/>
      <c r="F226" s="2008"/>
      <c r="G226" s="537"/>
    </row>
    <row r="227" spans="1:14" x14ac:dyDescent="0.25">
      <c r="C227" s="2008" t="s">
        <v>648</v>
      </c>
      <c r="D227" s="2008"/>
      <c r="E227" s="2008"/>
      <c r="F227" s="2008"/>
      <c r="G227" s="537"/>
    </row>
    <row r="228" spans="1:14" x14ac:dyDescent="0.25">
      <c r="C228" s="2009" t="s">
        <v>649</v>
      </c>
      <c r="D228" s="2009"/>
      <c r="E228" s="880" t="s">
        <v>650</v>
      </c>
      <c r="F228" s="530">
        <f>+S224</f>
        <v>0</v>
      </c>
      <c r="G228" s="537"/>
    </row>
    <row r="229" spans="1:14" x14ac:dyDescent="0.25">
      <c r="C229" s="2009" t="s">
        <v>651</v>
      </c>
      <c r="D229" s="2009"/>
      <c r="E229" s="880" t="s">
        <v>652</v>
      </c>
      <c r="F229" s="530">
        <f>+N224</f>
        <v>0</v>
      </c>
      <c r="G229" s="855" t="s">
        <v>1080</v>
      </c>
    </row>
    <row r="230" spans="1:14" x14ac:dyDescent="0.25">
      <c r="C230" s="2009" t="s">
        <v>653</v>
      </c>
      <c r="D230" s="2009"/>
      <c r="E230" s="531" t="s">
        <v>654</v>
      </c>
      <c r="F230" s="532">
        <f>IF(R224=0,0,+R224/F228)</f>
        <v>0</v>
      </c>
      <c r="G230" s="532" t="e">
        <f>IF(#REF!=0,0,+#REF!/F228)</f>
        <v>#REF!</v>
      </c>
    </row>
    <row r="231" spans="1:14" x14ac:dyDescent="0.25">
      <c r="C231" s="2009" t="s">
        <v>655</v>
      </c>
      <c r="D231" s="2009"/>
      <c r="E231" s="531" t="s">
        <v>656</v>
      </c>
      <c r="F231" s="532">
        <f>IF(R224=0,0,+R224/F229)</f>
        <v>0</v>
      </c>
      <c r="G231" s="532" t="e">
        <f>IF(#REF!=0,0,+#REF!/F229)</f>
        <v>#REF!</v>
      </c>
    </row>
    <row r="232" spans="1:14" x14ac:dyDescent="0.25">
      <c r="C232" s="533"/>
      <c r="D232" s="533"/>
      <c r="E232" s="534"/>
      <c r="F232" s="534"/>
      <c r="G232" s="537"/>
    </row>
    <row r="233" spans="1:14" x14ac:dyDescent="0.25">
      <c r="C233" s="535"/>
      <c r="D233" s="536"/>
      <c r="E233" s="536"/>
      <c r="F233" s="533"/>
      <c r="G233" s="537"/>
    </row>
    <row r="234" spans="1:14" ht="15" customHeight="1" x14ac:dyDescent="0.25">
      <c r="C234" s="535"/>
      <c r="D234" s="2010" t="s">
        <v>5</v>
      </c>
      <c r="E234" s="2010"/>
      <c r="F234" s="533"/>
      <c r="G234" s="537"/>
    </row>
    <row r="235" spans="1:14" x14ac:dyDescent="0.25">
      <c r="C235" s="535"/>
      <c r="D235" s="2011" t="s">
        <v>657</v>
      </c>
      <c r="E235" s="2011"/>
      <c r="F235" s="881"/>
      <c r="G235" s="537"/>
    </row>
    <row r="236" spans="1:14" x14ac:dyDescent="0.25">
      <c r="C236" s="538"/>
      <c r="D236" s="538"/>
      <c r="E236" s="538"/>
      <c r="F236" s="538"/>
      <c r="G236" s="537"/>
    </row>
    <row r="237" spans="1:14" x14ac:dyDescent="0.25">
      <c r="C237" s="538"/>
      <c r="D237" s="538"/>
      <c r="E237" s="538"/>
      <c r="F237" s="538"/>
      <c r="G237" s="537"/>
    </row>
    <row r="238" spans="1:14" x14ac:dyDescent="0.25">
      <c r="C238" s="538"/>
      <c r="D238" s="538"/>
      <c r="E238" s="538"/>
      <c r="F238" s="538"/>
      <c r="G238" s="537"/>
    </row>
    <row r="239" spans="1:14" x14ac:dyDescent="0.25">
      <c r="C239" s="538"/>
      <c r="D239" s="538"/>
      <c r="E239" s="538"/>
      <c r="F239" s="538"/>
      <c r="G239" s="537"/>
    </row>
    <row r="240" spans="1:14" x14ac:dyDescent="0.25">
      <c r="C240" s="538"/>
      <c r="D240" s="538"/>
      <c r="E240" s="538"/>
      <c r="F240" s="538"/>
      <c r="G240" s="537"/>
    </row>
    <row r="241" spans="3:7" x14ac:dyDescent="0.25">
      <c r="C241" s="538"/>
      <c r="D241" s="538"/>
      <c r="E241" s="538"/>
      <c r="F241" s="538"/>
      <c r="G241" s="537"/>
    </row>
  </sheetData>
  <autoFilter ref="A11:X218">
    <filterColumn colId="19" showButton="0"/>
  </autoFilter>
  <sortState ref="A11:N60">
    <sortCondition ref="A11:A60"/>
  </sortState>
  <mergeCells count="490">
    <mergeCell ref="T202:U202"/>
    <mergeCell ref="T203:U203"/>
    <mergeCell ref="Z102:Z103"/>
    <mergeCell ref="T189:U189"/>
    <mergeCell ref="T190:U190"/>
    <mergeCell ref="T191:U191"/>
    <mergeCell ref="T192:U192"/>
    <mergeCell ref="T193:U193"/>
    <mergeCell ref="T194:U194"/>
    <mergeCell ref="T195:U195"/>
    <mergeCell ref="T196:U196"/>
    <mergeCell ref="Y102:Y103"/>
    <mergeCell ref="X102:X103"/>
    <mergeCell ref="T108:U108"/>
    <mergeCell ref="T109:U109"/>
    <mergeCell ref="T110:U110"/>
    <mergeCell ref="T111:U111"/>
    <mergeCell ref="T112:U112"/>
    <mergeCell ref="T113:U113"/>
    <mergeCell ref="T114:U114"/>
    <mergeCell ref="T115:U115"/>
    <mergeCell ref="T116:U116"/>
    <mergeCell ref="T117:U117"/>
    <mergeCell ref="T118:U118"/>
    <mergeCell ref="T204:U204"/>
    <mergeCell ref="T205:U205"/>
    <mergeCell ref="T206:U206"/>
    <mergeCell ref="T207:U207"/>
    <mergeCell ref="T208:U208"/>
    <mergeCell ref="T209:U209"/>
    <mergeCell ref="T210:U210"/>
    <mergeCell ref="A188:C188"/>
    <mergeCell ref="B199:B218"/>
    <mergeCell ref="H201:H202"/>
    <mergeCell ref="F215:F216"/>
    <mergeCell ref="T211:U211"/>
    <mergeCell ref="T212:U212"/>
    <mergeCell ref="T213:U213"/>
    <mergeCell ref="T214:U214"/>
    <mergeCell ref="T215:U215"/>
    <mergeCell ref="T216:U216"/>
    <mergeCell ref="T217:U217"/>
    <mergeCell ref="T218:U218"/>
    <mergeCell ref="T197:U197"/>
    <mergeCell ref="T198:U198"/>
    <mergeCell ref="T199:U199"/>
    <mergeCell ref="T200:U200"/>
    <mergeCell ref="T201:U201"/>
    <mergeCell ref="G102:G104"/>
    <mergeCell ref="H102:H104"/>
    <mergeCell ref="A94:A96"/>
    <mergeCell ref="B94:B96"/>
    <mergeCell ref="C94:C96"/>
    <mergeCell ref="D94:D96"/>
    <mergeCell ref="E94:E96"/>
    <mergeCell ref="F94:F96"/>
    <mergeCell ref="G94:G96"/>
    <mergeCell ref="H94:H96"/>
    <mergeCell ref="A99:A101"/>
    <mergeCell ref="B99:B101"/>
    <mergeCell ref="C99:C101"/>
    <mergeCell ref="D99:D101"/>
    <mergeCell ref="E99:E101"/>
    <mergeCell ref="F99:F101"/>
    <mergeCell ref="G99:G101"/>
    <mergeCell ref="H99:H101"/>
    <mergeCell ref="T94:U94"/>
    <mergeCell ref="T95:U95"/>
    <mergeCell ref="T96:U96"/>
    <mergeCell ref="T97:U97"/>
    <mergeCell ref="T98:U98"/>
    <mergeCell ref="G88:G90"/>
    <mergeCell ref="H88:H90"/>
    <mergeCell ref="A91:A92"/>
    <mergeCell ref="B91:B92"/>
    <mergeCell ref="C91:C92"/>
    <mergeCell ref="D91:D92"/>
    <mergeCell ref="E91:E92"/>
    <mergeCell ref="F91:F92"/>
    <mergeCell ref="G91:G92"/>
    <mergeCell ref="H91:H92"/>
    <mergeCell ref="H81:H84"/>
    <mergeCell ref="A85:A87"/>
    <mergeCell ref="B85:B87"/>
    <mergeCell ref="C85:C87"/>
    <mergeCell ref="D85:D87"/>
    <mergeCell ref="E85:E87"/>
    <mergeCell ref="F85:F87"/>
    <mergeCell ref="G85:G87"/>
    <mergeCell ref="H85:H87"/>
    <mergeCell ref="M9:N9"/>
    <mergeCell ref="A175:A177"/>
    <mergeCell ref="B175:B177"/>
    <mergeCell ref="C175:C177"/>
    <mergeCell ref="D175:D177"/>
    <mergeCell ref="E175:E177"/>
    <mergeCell ref="F175:F177"/>
    <mergeCell ref="G175:G177"/>
    <mergeCell ref="H175:H177"/>
    <mergeCell ref="A76:A77"/>
    <mergeCell ref="B76:B77"/>
    <mergeCell ref="C76:C77"/>
    <mergeCell ref="D76:D77"/>
    <mergeCell ref="E76:E77"/>
    <mergeCell ref="F76:F77"/>
    <mergeCell ref="G76:G77"/>
    <mergeCell ref="H76:H77"/>
    <mergeCell ref="A81:A84"/>
    <mergeCell ref="B81:B84"/>
    <mergeCell ref="C81:C84"/>
    <mergeCell ref="D81:D84"/>
    <mergeCell ref="E81:E84"/>
    <mergeCell ref="F81:F84"/>
    <mergeCell ref="G81:G84"/>
    <mergeCell ref="H126:H127"/>
    <mergeCell ref="A128:A134"/>
    <mergeCell ref="B128:B134"/>
    <mergeCell ref="C128:C134"/>
    <mergeCell ref="D128:D132"/>
    <mergeCell ref="E128:E134"/>
    <mergeCell ref="D133:D134"/>
    <mergeCell ref="A126:A127"/>
    <mergeCell ref="B126:B127"/>
    <mergeCell ref="C126:C127"/>
    <mergeCell ref="D126:D127"/>
    <mergeCell ref="E126:E127"/>
    <mergeCell ref="A138:A142"/>
    <mergeCell ref="B138:B142"/>
    <mergeCell ref="C138:C142"/>
    <mergeCell ref="D138:D142"/>
    <mergeCell ref="E138:E142"/>
    <mergeCell ref="A136:A137"/>
    <mergeCell ref="B136:B137"/>
    <mergeCell ref="C136:C137"/>
    <mergeCell ref="D136:D137"/>
    <mergeCell ref="E136:E137"/>
    <mergeCell ref="A166:A169"/>
    <mergeCell ref="B166:B169"/>
    <mergeCell ref="C166:C169"/>
    <mergeCell ref="D166:D169"/>
    <mergeCell ref="E166:E169"/>
    <mergeCell ref="F143:F145"/>
    <mergeCell ref="A146:A149"/>
    <mergeCell ref="B146:B149"/>
    <mergeCell ref="C146:C149"/>
    <mergeCell ref="D146:D149"/>
    <mergeCell ref="E146:E149"/>
    <mergeCell ref="A143:A145"/>
    <mergeCell ref="B143:B145"/>
    <mergeCell ref="C143:C145"/>
    <mergeCell ref="D143:D145"/>
    <mergeCell ref="E143:E145"/>
    <mergeCell ref="F166:F169"/>
    <mergeCell ref="A164:A165"/>
    <mergeCell ref="C164:C165"/>
    <mergeCell ref="D164:D165"/>
    <mergeCell ref="E164:E165"/>
    <mergeCell ref="F164:F165"/>
    <mergeCell ref="F159:F160"/>
    <mergeCell ref="A161:A163"/>
    <mergeCell ref="B161:B163"/>
    <mergeCell ref="C161:C163"/>
    <mergeCell ref="D161:D163"/>
    <mergeCell ref="E161:E163"/>
    <mergeCell ref="F161:F163"/>
    <mergeCell ref="A159:A160"/>
    <mergeCell ref="B159:B160"/>
    <mergeCell ref="C159:C160"/>
    <mergeCell ref="D159:D160"/>
    <mergeCell ref="E159:E160"/>
    <mergeCell ref="T11:U11"/>
    <mergeCell ref="F181:F182"/>
    <mergeCell ref="A185:A186"/>
    <mergeCell ref="B185:B186"/>
    <mergeCell ref="C185:C186"/>
    <mergeCell ref="D185:D186"/>
    <mergeCell ref="E185:E186"/>
    <mergeCell ref="F185:F186"/>
    <mergeCell ref="A181:A182"/>
    <mergeCell ref="B181:B182"/>
    <mergeCell ref="C181:C182"/>
    <mergeCell ref="D181:D182"/>
    <mergeCell ref="E181:E182"/>
    <mergeCell ref="F173:F174"/>
    <mergeCell ref="H173:H174"/>
    <mergeCell ref="A179:A180"/>
    <mergeCell ref="B179:B180"/>
    <mergeCell ref="C179:C180"/>
    <mergeCell ref="D179:D180"/>
    <mergeCell ref="E179:E180"/>
    <mergeCell ref="F179:F180"/>
    <mergeCell ref="A173:A174"/>
    <mergeCell ref="B173:B174"/>
    <mergeCell ref="C173:C174"/>
    <mergeCell ref="A2:F2"/>
    <mergeCell ref="A1:F1"/>
    <mergeCell ref="A79:A80"/>
    <mergeCell ref="B79:B80"/>
    <mergeCell ref="C79:C80"/>
    <mergeCell ref="D79:D80"/>
    <mergeCell ref="E79:E80"/>
    <mergeCell ref="A107:A108"/>
    <mergeCell ref="B107:B108"/>
    <mergeCell ref="C107:C108"/>
    <mergeCell ref="D107:D108"/>
    <mergeCell ref="E107:E108"/>
    <mergeCell ref="F107:F108"/>
    <mergeCell ref="A88:A90"/>
    <mergeCell ref="B88:B90"/>
    <mergeCell ref="C88:C90"/>
    <mergeCell ref="D88:D90"/>
    <mergeCell ref="E88:E90"/>
    <mergeCell ref="F88:F90"/>
    <mergeCell ref="A102:A104"/>
    <mergeCell ref="B102:B104"/>
    <mergeCell ref="C102:C104"/>
    <mergeCell ref="D102:D104"/>
    <mergeCell ref="E102:E104"/>
    <mergeCell ref="B164:B165"/>
    <mergeCell ref="A3:F3"/>
    <mergeCell ref="A109:A110"/>
    <mergeCell ref="B109:B110"/>
    <mergeCell ref="C109:C110"/>
    <mergeCell ref="D109:D110"/>
    <mergeCell ref="E109:E110"/>
    <mergeCell ref="F153:F156"/>
    <mergeCell ref="A157:A158"/>
    <mergeCell ref="B157:B158"/>
    <mergeCell ref="C157:C158"/>
    <mergeCell ref="D157:D158"/>
    <mergeCell ref="E157:E158"/>
    <mergeCell ref="F157:F158"/>
    <mergeCell ref="A153:A156"/>
    <mergeCell ref="B153:B156"/>
    <mergeCell ref="C153:C156"/>
    <mergeCell ref="D153:D156"/>
    <mergeCell ref="E153:E156"/>
    <mergeCell ref="A150:A152"/>
    <mergeCell ref="B150:B152"/>
    <mergeCell ref="C150:C152"/>
    <mergeCell ref="D150:D152"/>
    <mergeCell ref="E150:E152"/>
    <mergeCell ref="A114:A115"/>
    <mergeCell ref="B114:B115"/>
    <mergeCell ref="C114:C115"/>
    <mergeCell ref="D114:D115"/>
    <mergeCell ref="E114:E115"/>
    <mergeCell ref="F114:F115"/>
    <mergeCell ref="A116:A117"/>
    <mergeCell ref="B116:B117"/>
    <mergeCell ref="C116:C117"/>
    <mergeCell ref="D116:D117"/>
    <mergeCell ref="E116:E117"/>
    <mergeCell ref="F116:F117"/>
    <mergeCell ref="A124:A125"/>
    <mergeCell ref="B124:B125"/>
    <mergeCell ref="C124:C125"/>
    <mergeCell ref="D124:D125"/>
    <mergeCell ref="E124:E125"/>
    <mergeCell ref="F124:F125"/>
    <mergeCell ref="A120:A121"/>
    <mergeCell ref="B120:B121"/>
    <mergeCell ref="C120:C121"/>
    <mergeCell ref="D120:D121"/>
    <mergeCell ref="E120:E121"/>
    <mergeCell ref="F120:F121"/>
    <mergeCell ref="A122:A123"/>
    <mergeCell ref="B122:B123"/>
    <mergeCell ref="C122:C123"/>
    <mergeCell ref="D122:D123"/>
    <mergeCell ref="E122:E123"/>
    <mergeCell ref="F122:F123"/>
    <mergeCell ref="A105:A106"/>
    <mergeCell ref="B105:B106"/>
    <mergeCell ref="C105:C106"/>
    <mergeCell ref="D105:D106"/>
    <mergeCell ref="E105:E106"/>
    <mergeCell ref="F105:F106"/>
    <mergeCell ref="B111:B112"/>
    <mergeCell ref="C111:C112"/>
    <mergeCell ref="F79:F80"/>
    <mergeCell ref="F109:F110"/>
    <mergeCell ref="A111:A113"/>
    <mergeCell ref="D111:D113"/>
    <mergeCell ref="E111:E113"/>
    <mergeCell ref="F111:F113"/>
    <mergeCell ref="F102:F104"/>
    <mergeCell ref="T76:U76"/>
    <mergeCell ref="T77:U77"/>
    <mergeCell ref="T78:U78"/>
    <mergeCell ref="T79:U79"/>
    <mergeCell ref="T80:U80"/>
    <mergeCell ref="T81:U81"/>
    <mergeCell ref="T82:U82"/>
    <mergeCell ref="T83:U83"/>
    <mergeCell ref="T84:U84"/>
    <mergeCell ref="T85:U85"/>
    <mergeCell ref="T86:U86"/>
    <mergeCell ref="T87:U87"/>
    <mergeCell ref="T88:U88"/>
    <mergeCell ref="T89:U89"/>
    <mergeCell ref="T90:U90"/>
    <mergeCell ref="T91:U91"/>
    <mergeCell ref="T92:U92"/>
    <mergeCell ref="T93:U93"/>
    <mergeCell ref="T99:U99"/>
    <mergeCell ref="T100:U100"/>
    <mergeCell ref="T101:U101"/>
    <mergeCell ref="T102:U102"/>
    <mergeCell ref="T103:U103"/>
    <mergeCell ref="T104:U104"/>
    <mergeCell ref="T105:U105"/>
    <mergeCell ref="T106:U106"/>
    <mergeCell ref="T107:U107"/>
    <mergeCell ref="T119:U119"/>
    <mergeCell ref="T120:U120"/>
    <mergeCell ref="T121:U121"/>
    <mergeCell ref="T122:U122"/>
    <mergeCell ref="T123:U123"/>
    <mergeCell ref="T124:U124"/>
    <mergeCell ref="T125:U125"/>
    <mergeCell ref="T126:U126"/>
    <mergeCell ref="T127:U127"/>
    <mergeCell ref="T128:U128"/>
    <mergeCell ref="T129:U129"/>
    <mergeCell ref="T130:U130"/>
    <mergeCell ref="T131:U131"/>
    <mergeCell ref="T132:U132"/>
    <mergeCell ref="T133:U133"/>
    <mergeCell ref="T134:U134"/>
    <mergeCell ref="T135:U135"/>
    <mergeCell ref="T136:U136"/>
    <mergeCell ref="T137:U137"/>
    <mergeCell ref="T138:U138"/>
    <mergeCell ref="T139:U139"/>
    <mergeCell ref="T140:U140"/>
    <mergeCell ref="T141:U141"/>
    <mergeCell ref="T142:U142"/>
    <mergeCell ref="T143:U143"/>
    <mergeCell ref="T144:U144"/>
    <mergeCell ref="T145:U145"/>
    <mergeCell ref="T146:U146"/>
    <mergeCell ref="T147:U147"/>
    <mergeCell ref="T148:U148"/>
    <mergeCell ref="T149:U149"/>
    <mergeCell ref="T150:U150"/>
    <mergeCell ref="T151:U151"/>
    <mergeCell ref="T152:U152"/>
    <mergeCell ref="T153:U153"/>
    <mergeCell ref="T154:U154"/>
    <mergeCell ref="T155:U155"/>
    <mergeCell ref="T156:U156"/>
    <mergeCell ref="T157:U157"/>
    <mergeCell ref="T158:U158"/>
    <mergeCell ref="T159:U159"/>
    <mergeCell ref="T160:U160"/>
    <mergeCell ref="T161:U161"/>
    <mergeCell ref="T162:U162"/>
    <mergeCell ref="T163:U163"/>
    <mergeCell ref="T164:U164"/>
    <mergeCell ref="T165:U165"/>
    <mergeCell ref="T166:U166"/>
    <mergeCell ref="T167:U167"/>
    <mergeCell ref="T168:U168"/>
    <mergeCell ref="T169:U169"/>
    <mergeCell ref="T170:U170"/>
    <mergeCell ref="T171:U171"/>
    <mergeCell ref="T172:U172"/>
    <mergeCell ref="T173:U173"/>
    <mergeCell ref="T174:U174"/>
    <mergeCell ref="T184:U184"/>
    <mergeCell ref="T185:U185"/>
    <mergeCell ref="T186:U186"/>
    <mergeCell ref="T187:U187"/>
    <mergeCell ref="T175:U175"/>
    <mergeCell ref="T176:U176"/>
    <mergeCell ref="T177:U177"/>
    <mergeCell ref="T178:U178"/>
    <mergeCell ref="T179:U179"/>
    <mergeCell ref="T180:U180"/>
    <mergeCell ref="T181:U181"/>
    <mergeCell ref="T182:U182"/>
    <mergeCell ref="T183:U183"/>
    <mergeCell ref="E9:F9"/>
    <mergeCell ref="C226:F226"/>
    <mergeCell ref="C227:F227"/>
    <mergeCell ref="C228:D228"/>
    <mergeCell ref="C229:D229"/>
    <mergeCell ref="C230:D230"/>
    <mergeCell ref="C231:D231"/>
    <mergeCell ref="D234:E234"/>
    <mergeCell ref="D235:E235"/>
    <mergeCell ref="D173:D174"/>
    <mergeCell ref="E173:E174"/>
    <mergeCell ref="F126:F127"/>
    <mergeCell ref="F26:F27"/>
    <mergeCell ref="A55:A59"/>
    <mergeCell ref="B55:B59"/>
    <mergeCell ref="C55:C59"/>
    <mergeCell ref="D55:D59"/>
    <mergeCell ref="E55:E59"/>
    <mergeCell ref="F55:F59"/>
    <mergeCell ref="A60:A62"/>
    <mergeCell ref="B60:B62"/>
    <mergeCell ref="C60:C62"/>
    <mergeCell ref="D60:D62"/>
    <mergeCell ref="A12:A16"/>
    <mergeCell ref="B12:B16"/>
    <mergeCell ref="C12:C16"/>
    <mergeCell ref="D12:D16"/>
    <mergeCell ref="E12:E16"/>
    <mergeCell ref="F12:F16"/>
    <mergeCell ref="G12:G16"/>
    <mergeCell ref="H12:H16"/>
    <mergeCell ref="A20:A22"/>
    <mergeCell ref="B20:B22"/>
    <mergeCell ref="C20:C22"/>
    <mergeCell ref="D20:D22"/>
    <mergeCell ref="E20:E22"/>
    <mergeCell ref="A26:A27"/>
    <mergeCell ref="B26:B27"/>
    <mergeCell ref="C26:C27"/>
    <mergeCell ref="D26:D27"/>
    <mergeCell ref="E26:E27"/>
    <mergeCell ref="G26:G27"/>
    <mergeCell ref="H26:H27"/>
    <mergeCell ref="A28:A29"/>
    <mergeCell ref="B28:B29"/>
    <mergeCell ref="C28:C29"/>
    <mergeCell ref="D28:D29"/>
    <mergeCell ref="E28:E29"/>
    <mergeCell ref="G28:G29"/>
    <mergeCell ref="H28:H29"/>
    <mergeCell ref="A30:A31"/>
    <mergeCell ref="B30:B31"/>
    <mergeCell ref="C30:C31"/>
    <mergeCell ref="D30:D31"/>
    <mergeCell ref="E30:E31"/>
    <mergeCell ref="F30:F31"/>
    <mergeCell ref="G30:G31"/>
    <mergeCell ref="H30:H31"/>
    <mergeCell ref="A32:A35"/>
    <mergeCell ref="B32:B35"/>
    <mergeCell ref="C32:C35"/>
    <mergeCell ref="D32:D35"/>
    <mergeCell ref="E32:E35"/>
    <mergeCell ref="F32:F35"/>
    <mergeCell ref="G32:G35"/>
    <mergeCell ref="H32:H35"/>
    <mergeCell ref="A36:A38"/>
    <mergeCell ref="B36:B38"/>
    <mergeCell ref="C36:C38"/>
    <mergeCell ref="D36:D38"/>
    <mergeCell ref="E36:E38"/>
    <mergeCell ref="A41:A43"/>
    <mergeCell ref="B41:B43"/>
    <mergeCell ref="C41:C43"/>
    <mergeCell ref="D41:D43"/>
    <mergeCell ref="E41:E43"/>
    <mergeCell ref="A45:A46"/>
    <mergeCell ref="B45:B46"/>
    <mergeCell ref="C45:C46"/>
    <mergeCell ref="D45:D46"/>
    <mergeCell ref="E45:E46"/>
    <mergeCell ref="F45:F46"/>
    <mergeCell ref="A49:A54"/>
    <mergeCell ref="B49:B54"/>
    <mergeCell ref="C49:C54"/>
    <mergeCell ref="D49:D54"/>
    <mergeCell ref="E49:E54"/>
    <mergeCell ref="A71:A73"/>
    <mergeCell ref="B71:B73"/>
    <mergeCell ref="C71:C73"/>
    <mergeCell ref="D71:D73"/>
    <mergeCell ref="E71:E73"/>
    <mergeCell ref="F71:F73"/>
    <mergeCell ref="E60:E62"/>
    <mergeCell ref="F60:F62"/>
    <mergeCell ref="A63:A65"/>
    <mergeCell ref="B63:B65"/>
    <mergeCell ref="C63:C65"/>
    <mergeCell ref="D63:D65"/>
    <mergeCell ref="E63:E65"/>
    <mergeCell ref="F63:F65"/>
    <mergeCell ref="A68:A70"/>
    <mergeCell ref="B68:B70"/>
    <mergeCell ref="C68:C70"/>
    <mergeCell ref="D68:D70"/>
    <mergeCell ref="E68:E70"/>
    <mergeCell ref="F68:F70"/>
  </mergeCells>
  <dataValidations count="5">
    <dataValidation type="decimal" operator="greaterThan" allowBlank="1" showInputMessage="1" showErrorMessage="1" sqref="P183:P187 P156 P115 P82:P84 P148:P154 P167:P168 P170 O15:O16 O35 O20:O21 O32:O33">
      <formula1>0</formula1>
    </dataValidation>
    <dataValidation type="date" operator="notEqual" allowBlank="1" showInputMessage="1" showErrorMessage="1" errorTitle="Entrada no válida" error="Por favor escriba una fecha válida (AAAA/MM/DD)" promptTitle="Ingrese una fecha (AAAA/MM/DD)" prompt="_x000a_Registre la FECHA PROGRAMADA para la terminación de la actividad._x000a_(FORMATO AAAA/MM/DD)" sqref="M55:M75">
      <formula1>-99</formula1>
    </dataValidation>
    <dataValidation type="date" operator="notEqual" allowBlank="1" showInputMessage="1" showErrorMessage="1" errorTitle="Entrada no válida" error="Por favor escriba una fecha válida (AAAA/MM/DD)" promptTitle="Ingrese una fecha (AAAA/MM/DD)" prompt="_x000a_Registre la FECHA PROGRAMADA para el inicio de la actividad._x000a_(FORMATO AAAA/MM/DD)" sqref="L55:L75">
      <formula1>-99</formula1>
    </dataValidation>
    <dataValidation type="textLength" allowBlank="1" showInputMessage="1" showErrorMessage="1" error="Escriba un texto _x000a_Maximo 390 Caracteres" promptTitle="Cualquier contenido_x000a_Maximo 390 Caracteres" prompt="_x000a_Registre DE MANERA BREVE la Unidad de Medida de la actividad._x000a_(Ej.: Informes, jornadas de capacitación, etc.)_x000a_(MÁX. 390 CARACTERES)" sqref="AA58 AC55">
      <formula1>0</formula1>
      <formula2>390</formula2>
    </dataValidation>
    <dataValidation type="whole" operator="greaterThanOrEqual" allowBlank="1" showInputMessage="1" showErrorMessage="1" sqref="K35 O12 K12:K18 K20:K21 K32:K33">
      <formula1>1</formula1>
    </dataValidation>
  </dataValidations>
  <hyperlinks>
    <hyperlink ref="C189" location="_ftn1" display="_ftn1"/>
    <hyperlink ref="C190" location="_ftn1" display="_ftn1"/>
    <hyperlink ref="E199" location="_ftn1" display="_ftn1"/>
    <hyperlink ref="E200" location="_ftn1" display="_ftn1"/>
    <hyperlink ref="E201" location="_ftn1" display="_ftn1"/>
    <hyperlink ref="E202" location="_ftn1" display="_ftn1"/>
    <hyperlink ref="E203" location="_ftn1" display="_ftn1"/>
    <hyperlink ref="E204" location="_ftn1" display="_ftn1"/>
    <hyperlink ref="E205" location="_ftn1" display="_ftn1"/>
    <hyperlink ref="E206" location="_ftn1" display="_ftn1"/>
    <hyperlink ref="E207" location="_ftn1" display="_ftn1"/>
    <hyperlink ref="E208" location="_ftn1" display="_ftn1"/>
    <hyperlink ref="E209" location="_ftn1" display="_ftn1"/>
    <hyperlink ref="E210" location="_ftn1" display="_ftn1"/>
    <hyperlink ref="E211" location="_ftn1" display="_ftn1"/>
    <hyperlink ref="E212" location="_ftn1" display="_ftn1"/>
    <hyperlink ref="E213" location="_ftn1" display="_ftn1"/>
    <hyperlink ref="E214" location="_ftn1" display="_ftn1"/>
    <hyperlink ref="E215" location="_ftn1" display="_ftn1"/>
    <hyperlink ref="E216" location="_ftn1" display="_ftn1"/>
    <hyperlink ref="E217" location="_ftn1" display="_ftn1"/>
    <hyperlink ref="E218" location="_ftn1" display="_ftn1"/>
  </hyperlinks>
  <pageMargins left="0.2" right="0.22" top="0.26" bottom="0.31496062992125984" header="0.31496062992125984" footer="0.31496062992125984"/>
  <pageSetup paperSize="5" scale="60" fitToWidth="2" fitToHeight="0" orientation="landscape" r:id="rId1"/>
  <drawing r:id="rId2"/>
  <legacyDrawing r:id="rId3"/>
  <oleObjects>
    <mc:AlternateContent xmlns:mc="http://schemas.openxmlformats.org/markup-compatibility/2006">
      <mc:Choice Requires="x14">
        <oleObject progId="AcroExch.Document.7" dvAspect="DVASPECT_ICON" shapeId="9248" r:id="rId4">
          <objectPr defaultSize="0" autoPict="0" r:id="rId5">
            <anchor moveWithCells="1">
              <from>
                <xdr:col>26</xdr:col>
                <xdr:colOff>2219325</xdr:colOff>
                <xdr:row>158</xdr:row>
                <xdr:rowOff>295275</xdr:rowOff>
              </from>
              <to>
                <xdr:col>26</xdr:col>
                <xdr:colOff>2962275</xdr:colOff>
                <xdr:row>158</xdr:row>
                <xdr:rowOff>857250</xdr:rowOff>
              </to>
            </anchor>
          </objectPr>
        </oleObject>
      </mc:Choice>
      <mc:Fallback>
        <oleObject progId="AcroExch.Document.7" dvAspect="DVASPECT_ICON" shapeId="9248" r:id="rId4"/>
      </mc:Fallback>
    </mc:AlternateContent>
    <mc:AlternateContent xmlns:mc="http://schemas.openxmlformats.org/markup-compatibility/2006">
      <mc:Choice Requires="x14">
        <oleObject progId="Paquete" dvAspect="DVASPECT_ICON" shapeId="9249" r:id="rId6">
          <objectPr defaultSize="0" r:id="rId7">
            <anchor moveWithCells="1">
              <from>
                <xdr:col>26</xdr:col>
                <xdr:colOff>3505200</xdr:colOff>
                <xdr:row>142</xdr:row>
                <xdr:rowOff>847725</xdr:rowOff>
              </from>
              <to>
                <xdr:col>27</xdr:col>
                <xdr:colOff>0</xdr:colOff>
                <xdr:row>143</xdr:row>
                <xdr:rowOff>0</xdr:rowOff>
              </to>
            </anchor>
          </objectPr>
        </oleObject>
      </mc:Choice>
      <mc:Fallback>
        <oleObject progId="Paquete" dvAspect="DVASPECT_ICON" shapeId="9249" r:id="rId6"/>
      </mc:Fallback>
    </mc:AlternateContent>
    <mc:AlternateContent xmlns:mc="http://schemas.openxmlformats.org/markup-compatibility/2006">
      <mc:Choice Requires="x14">
        <oleObject progId="Paquete" dvAspect="DVASPECT_ICON" shapeId="9250" r:id="rId8">
          <objectPr defaultSize="0" r:id="rId9">
            <anchor moveWithCells="1">
              <from>
                <xdr:col>26</xdr:col>
                <xdr:colOff>2543175</xdr:colOff>
                <xdr:row>142</xdr:row>
                <xdr:rowOff>828675</xdr:rowOff>
              </from>
              <to>
                <xdr:col>26</xdr:col>
                <xdr:colOff>3457575</xdr:colOff>
                <xdr:row>142</xdr:row>
                <xdr:rowOff>1514475</xdr:rowOff>
              </to>
            </anchor>
          </objectPr>
        </oleObject>
      </mc:Choice>
      <mc:Fallback>
        <oleObject progId="Paquete" dvAspect="DVASPECT_ICON" shapeId="9250" r:id="rId8"/>
      </mc:Fallback>
    </mc:AlternateContent>
    <mc:AlternateContent xmlns:mc="http://schemas.openxmlformats.org/markup-compatibility/2006">
      <mc:Choice Requires="x14">
        <oleObject progId="Paquete" dvAspect="DVASPECT_ICON" shapeId="9251" r:id="rId10">
          <objectPr defaultSize="0" r:id="rId9">
            <anchor moveWithCells="1">
              <from>
                <xdr:col>26</xdr:col>
                <xdr:colOff>1600200</xdr:colOff>
                <xdr:row>142</xdr:row>
                <xdr:rowOff>838200</xdr:rowOff>
              </from>
              <to>
                <xdr:col>26</xdr:col>
                <xdr:colOff>2514600</xdr:colOff>
                <xdr:row>142</xdr:row>
                <xdr:rowOff>1524000</xdr:rowOff>
              </to>
            </anchor>
          </objectPr>
        </oleObject>
      </mc:Choice>
      <mc:Fallback>
        <oleObject progId="Paquete" dvAspect="DVASPECT_ICON" shapeId="9251" r:id="rId10"/>
      </mc:Fallback>
    </mc:AlternateContent>
    <mc:AlternateContent xmlns:mc="http://schemas.openxmlformats.org/markup-compatibility/2006">
      <mc:Choice Requires="x14">
        <oleObject progId="Word.Document.12" dvAspect="DVASPECT_ICON" shapeId="9252" r:id="rId11">
          <objectPr defaultSize="0" r:id="rId12">
            <anchor moveWithCells="1">
              <from>
                <xdr:col>21</xdr:col>
                <xdr:colOff>0</xdr:colOff>
                <xdr:row>177</xdr:row>
                <xdr:rowOff>0</xdr:rowOff>
              </from>
              <to>
                <xdr:col>21</xdr:col>
                <xdr:colOff>914400</xdr:colOff>
                <xdr:row>177</xdr:row>
                <xdr:rowOff>685800</xdr:rowOff>
              </to>
            </anchor>
          </objectPr>
        </oleObject>
      </mc:Choice>
      <mc:Fallback>
        <oleObject progId="Word.Document.12" dvAspect="DVASPECT_ICON" shapeId="9252" r:id="rId11"/>
      </mc:Fallback>
    </mc:AlternateContent>
    <mc:AlternateContent xmlns:mc="http://schemas.openxmlformats.org/markup-compatibility/2006">
      <mc:Choice Requires="x14">
        <oleObject progId="Paquete" shapeId="9253" r:id="rId13">
          <objectPr defaultSize="0" r:id="rId14">
            <anchor moveWithCells="1">
              <from>
                <xdr:col>26</xdr:col>
                <xdr:colOff>3600450</xdr:colOff>
                <xdr:row>177</xdr:row>
                <xdr:rowOff>3495675</xdr:rowOff>
              </from>
              <to>
                <xdr:col>26</xdr:col>
                <xdr:colOff>4257675</xdr:colOff>
                <xdr:row>177</xdr:row>
                <xdr:rowOff>3905250</xdr:rowOff>
              </to>
            </anchor>
          </objectPr>
        </oleObject>
      </mc:Choice>
      <mc:Fallback>
        <oleObject progId="Paquete" shapeId="9253" r:id="rId13"/>
      </mc:Fallback>
    </mc:AlternateContent>
    <mc:AlternateContent xmlns:mc="http://schemas.openxmlformats.org/markup-compatibility/2006">
      <mc:Choice Requires="x14">
        <oleObject progId="Document" dvAspect="DVASPECT_ICON" shapeId="9254" r:id="rId15">
          <objectPr defaultSize="0" r:id="rId16">
            <anchor moveWithCells="1">
              <from>
                <xdr:col>25</xdr:col>
                <xdr:colOff>2381250</xdr:colOff>
                <xdr:row>169</xdr:row>
                <xdr:rowOff>4362450</xdr:rowOff>
              </from>
              <to>
                <xdr:col>25</xdr:col>
                <xdr:colOff>3248025</xdr:colOff>
                <xdr:row>169</xdr:row>
                <xdr:rowOff>5010150</xdr:rowOff>
              </to>
            </anchor>
          </objectPr>
        </oleObject>
      </mc:Choice>
      <mc:Fallback>
        <oleObject progId="Document" dvAspect="DVASPECT_ICON" shapeId="9254" r:id="rId15"/>
      </mc:Fallback>
    </mc:AlternateContent>
    <mc:AlternateContent xmlns:mc="http://schemas.openxmlformats.org/markup-compatibility/2006">
      <mc:Choice Requires="x14">
        <oleObject progId="Acrobat Document" dvAspect="DVASPECT_ICON" shapeId="9255" r:id="rId17">
          <objectPr defaultSize="0" autoPict="0" r:id="rId18">
            <anchor moveWithCells="1">
              <from>
                <xdr:col>26</xdr:col>
                <xdr:colOff>0</xdr:colOff>
                <xdr:row>169</xdr:row>
                <xdr:rowOff>0</xdr:rowOff>
              </from>
              <to>
                <xdr:col>26</xdr:col>
                <xdr:colOff>561975</xdr:colOff>
                <xdr:row>169</xdr:row>
                <xdr:rowOff>419100</xdr:rowOff>
              </to>
            </anchor>
          </objectPr>
        </oleObject>
      </mc:Choice>
      <mc:Fallback>
        <oleObject progId="Acrobat Document" dvAspect="DVASPECT_ICON" shapeId="9255" r:id="rId17"/>
      </mc:Fallback>
    </mc:AlternateContent>
    <mc:AlternateContent xmlns:mc="http://schemas.openxmlformats.org/markup-compatibility/2006">
      <mc:Choice Requires="x14">
        <oleObject progId="Acrobat Document" dvAspect="DVASPECT_ICON" shapeId="9256" r:id="rId19">
          <objectPr defaultSize="0" autoPict="0" r:id="rId20">
            <anchor moveWithCells="1">
              <from>
                <xdr:col>25</xdr:col>
                <xdr:colOff>2705100</xdr:colOff>
                <xdr:row>84</xdr:row>
                <xdr:rowOff>942975</xdr:rowOff>
              </from>
              <to>
                <xdr:col>25</xdr:col>
                <xdr:colOff>3305175</xdr:colOff>
                <xdr:row>84</xdr:row>
                <xdr:rowOff>1390650</xdr:rowOff>
              </to>
            </anchor>
          </objectPr>
        </oleObject>
      </mc:Choice>
      <mc:Fallback>
        <oleObject progId="Acrobat Document" dvAspect="DVASPECT_ICON" shapeId="9256" r:id="rId19"/>
      </mc:Fallback>
    </mc:AlternateContent>
    <mc:AlternateContent xmlns:mc="http://schemas.openxmlformats.org/markup-compatibility/2006">
      <mc:Choice Requires="x14">
        <oleObject progId="Acrobat Document" dvAspect="DVASPECT_ICON" shapeId="9257" r:id="rId21">
          <objectPr defaultSize="0" autoPict="0" r:id="rId22">
            <anchor moveWithCells="1">
              <from>
                <xdr:col>26</xdr:col>
                <xdr:colOff>66675</xdr:colOff>
                <xdr:row>84</xdr:row>
                <xdr:rowOff>57150</xdr:rowOff>
              </from>
              <to>
                <xdr:col>26</xdr:col>
                <xdr:colOff>476250</xdr:colOff>
                <xdr:row>84</xdr:row>
                <xdr:rowOff>361950</xdr:rowOff>
              </to>
            </anchor>
          </objectPr>
        </oleObject>
      </mc:Choice>
      <mc:Fallback>
        <oleObject progId="Acrobat Document" dvAspect="DVASPECT_ICON" shapeId="9257" r:id="rId21"/>
      </mc:Fallback>
    </mc:AlternateContent>
    <mc:AlternateContent xmlns:mc="http://schemas.openxmlformats.org/markup-compatibility/2006">
      <mc:Choice Requires="x14">
        <oleObject progId="Documento" dvAspect="DVASPECT_ICON" shapeId="9258" r:id="rId23">
          <objectPr defaultSize="0" autoPict="0" r:id="rId24">
            <anchor moveWithCells="1">
              <from>
                <xdr:col>25</xdr:col>
                <xdr:colOff>2400300</xdr:colOff>
                <xdr:row>80</xdr:row>
                <xdr:rowOff>704850</xdr:rowOff>
              </from>
              <to>
                <xdr:col>25</xdr:col>
                <xdr:colOff>2905125</xdr:colOff>
                <xdr:row>80</xdr:row>
                <xdr:rowOff>1085850</xdr:rowOff>
              </to>
            </anchor>
          </objectPr>
        </oleObject>
      </mc:Choice>
      <mc:Fallback>
        <oleObject progId="Documento" dvAspect="DVASPECT_ICON" shapeId="9258" r:id="rId23"/>
      </mc:Fallback>
    </mc:AlternateContent>
    <mc:AlternateContent xmlns:mc="http://schemas.openxmlformats.org/markup-compatibility/2006">
      <mc:Choice Requires="x14">
        <oleObject progId="Package" dvAspect="DVASPECT_ICON" shapeId="9259" r:id="rId25">
          <objectPr defaultSize="0" autoPict="0" r:id="rId26">
            <anchor moveWithCells="1" sizeWithCells="1">
              <from>
                <xdr:col>25</xdr:col>
                <xdr:colOff>2571750</xdr:colOff>
                <xdr:row>80</xdr:row>
                <xdr:rowOff>1104900</xdr:rowOff>
              </from>
              <to>
                <xdr:col>25</xdr:col>
                <xdr:colOff>3181350</xdr:colOff>
                <xdr:row>80</xdr:row>
                <xdr:rowOff>1495425</xdr:rowOff>
              </to>
            </anchor>
          </objectPr>
        </oleObject>
      </mc:Choice>
      <mc:Fallback>
        <oleObject progId="Package" dvAspect="DVASPECT_ICON" shapeId="9259" r:id="rId25"/>
      </mc:Fallback>
    </mc:AlternateContent>
    <mc:AlternateContent xmlns:mc="http://schemas.openxmlformats.org/markup-compatibility/2006">
      <mc:Choice Requires="x14">
        <oleObject progId="Documento" dvAspect="DVASPECT_ICON" shapeId="9260" r:id="rId27">
          <objectPr defaultSize="0" autoPict="0" r:id="rId28">
            <anchor moveWithCells="1">
              <from>
                <xdr:col>26</xdr:col>
                <xdr:colOff>2343150</xdr:colOff>
                <xdr:row>80</xdr:row>
                <xdr:rowOff>771525</xdr:rowOff>
              </from>
              <to>
                <xdr:col>26</xdr:col>
                <xdr:colOff>2781300</xdr:colOff>
                <xdr:row>80</xdr:row>
                <xdr:rowOff>1104900</xdr:rowOff>
              </to>
            </anchor>
          </objectPr>
        </oleObject>
      </mc:Choice>
      <mc:Fallback>
        <oleObject progId="Documento" dvAspect="DVASPECT_ICON" shapeId="9260" r:id="rId27"/>
      </mc:Fallback>
    </mc:AlternateContent>
    <mc:AlternateContent xmlns:mc="http://schemas.openxmlformats.org/markup-compatibility/2006">
      <mc:Choice Requires="x14">
        <oleObject progId="Hoja de cálculo" dvAspect="DVASPECT_ICON" shapeId="9261" r:id="rId29">
          <objectPr defaultSize="0" autoPict="0" r:id="rId30">
            <anchor moveWithCells="1">
              <from>
                <xdr:col>26</xdr:col>
                <xdr:colOff>3019425</xdr:colOff>
                <xdr:row>80</xdr:row>
                <xdr:rowOff>781050</xdr:rowOff>
              </from>
              <to>
                <xdr:col>26</xdr:col>
                <xdr:colOff>3448050</xdr:colOff>
                <xdr:row>80</xdr:row>
                <xdr:rowOff>1104900</xdr:rowOff>
              </to>
            </anchor>
          </objectPr>
        </oleObject>
      </mc:Choice>
      <mc:Fallback>
        <oleObject progId="Hoja de cálculo" dvAspect="DVASPECT_ICON" shapeId="9261" r:id="rId29"/>
      </mc:Fallback>
    </mc:AlternateContent>
    <mc:AlternateContent xmlns:mc="http://schemas.openxmlformats.org/markup-compatibility/2006">
      <mc:Choice Requires="x14">
        <oleObject progId="Hoja de cálculo" dvAspect="DVASPECT_ICON" shapeId="9262" r:id="rId31">
          <objectPr defaultSize="0" autoPict="0" r:id="rId30">
            <anchor moveWithCells="1">
              <from>
                <xdr:col>26</xdr:col>
                <xdr:colOff>3467100</xdr:colOff>
                <xdr:row>80</xdr:row>
                <xdr:rowOff>800100</xdr:rowOff>
              </from>
              <to>
                <xdr:col>26</xdr:col>
                <xdr:colOff>3905250</xdr:colOff>
                <xdr:row>81</xdr:row>
                <xdr:rowOff>19050</xdr:rowOff>
              </to>
            </anchor>
          </objectPr>
        </oleObject>
      </mc:Choice>
      <mc:Fallback>
        <oleObject progId="Hoja de cálculo" dvAspect="DVASPECT_ICON" shapeId="9262" r:id="rId31"/>
      </mc:Fallback>
    </mc:AlternateContent>
    <mc:AlternateContent xmlns:mc="http://schemas.openxmlformats.org/markup-compatibility/2006">
      <mc:Choice Requires="x14">
        <oleObject progId="Hoja de cálculo" dvAspect="DVASPECT_ICON" shapeId="9263" r:id="rId32">
          <objectPr defaultSize="0" autoPict="0" r:id="rId33">
            <anchor moveWithCells="1">
              <from>
                <xdr:col>26</xdr:col>
                <xdr:colOff>3990975</xdr:colOff>
                <xdr:row>80</xdr:row>
                <xdr:rowOff>781050</xdr:rowOff>
              </from>
              <to>
                <xdr:col>27</xdr:col>
                <xdr:colOff>28575</xdr:colOff>
                <xdr:row>81</xdr:row>
                <xdr:rowOff>9525</xdr:rowOff>
              </to>
            </anchor>
          </objectPr>
        </oleObject>
      </mc:Choice>
      <mc:Fallback>
        <oleObject progId="Hoja de cálculo" dvAspect="DVASPECT_ICON" shapeId="9263" r:id="rId32"/>
      </mc:Fallback>
    </mc:AlternateContent>
    <mc:AlternateContent xmlns:mc="http://schemas.openxmlformats.org/markup-compatibility/2006">
      <mc:Choice Requires="x14">
        <oleObject progId="Acrobat Document" dvAspect="DVASPECT_ICON" shapeId="9264" r:id="rId34">
          <objectPr defaultSize="0" autoPict="0" r:id="rId35">
            <anchor moveWithCells="1">
              <from>
                <xdr:col>25</xdr:col>
                <xdr:colOff>2657475</xdr:colOff>
                <xdr:row>75</xdr:row>
                <xdr:rowOff>800100</xdr:rowOff>
              </from>
              <to>
                <xdr:col>25</xdr:col>
                <xdr:colOff>3114675</xdr:colOff>
                <xdr:row>76</xdr:row>
                <xdr:rowOff>161925</xdr:rowOff>
              </to>
            </anchor>
          </objectPr>
        </oleObject>
      </mc:Choice>
      <mc:Fallback>
        <oleObject progId="Acrobat Document" dvAspect="DVASPECT_ICON" shapeId="9264" r:id="rId34"/>
      </mc:Fallback>
    </mc:AlternateContent>
    <mc:AlternateContent xmlns:mc="http://schemas.openxmlformats.org/markup-compatibility/2006">
      <mc:Choice Requires="x14">
        <oleObject progId="Acrobat Document" dvAspect="DVASPECT_ICON" shapeId="9265" r:id="rId36">
          <objectPr defaultSize="0" autoPict="0" r:id="rId35">
            <anchor moveWithCells="1">
              <from>
                <xdr:col>26</xdr:col>
                <xdr:colOff>2581275</xdr:colOff>
                <xdr:row>75</xdr:row>
                <xdr:rowOff>800100</xdr:rowOff>
              </from>
              <to>
                <xdr:col>26</xdr:col>
                <xdr:colOff>3038475</xdr:colOff>
                <xdr:row>76</xdr:row>
                <xdr:rowOff>161925</xdr:rowOff>
              </to>
            </anchor>
          </objectPr>
        </oleObject>
      </mc:Choice>
      <mc:Fallback>
        <oleObject progId="Acrobat Document" dvAspect="DVASPECT_ICON" shapeId="9265" r:id="rId36"/>
      </mc:Fallback>
    </mc:AlternateContent>
    <mc:AlternateContent xmlns:mc="http://schemas.openxmlformats.org/markup-compatibility/2006">
      <mc:Choice Requires="x14">
        <oleObject progId="Acrobat Document" dvAspect="DVASPECT_ICON" shapeId="9267" r:id="rId37">
          <objectPr defaultSize="0" autoPict="0" r:id="rId38">
            <anchor moveWithCells="1">
              <from>
                <xdr:col>26</xdr:col>
                <xdr:colOff>3914775</xdr:colOff>
                <xdr:row>79</xdr:row>
                <xdr:rowOff>914400</xdr:rowOff>
              </from>
              <to>
                <xdr:col>26</xdr:col>
                <xdr:colOff>4391025</xdr:colOff>
                <xdr:row>79</xdr:row>
                <xdr:rowOff>1276350</xdr:rowOff>
              </to>
            </anchor>
          </objectPr>
        </oleObject>
      </mc:Choice>
      <mc:Fallback>
        <oleObject progId="Acrobat Document" dvAspect="DVASPECT_ICON" shapeId="9267" r:id="rId37"/>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AK240"/>
  <sheetViews>
    <sheetView topLeftCell="A12" zoomScale="90" zoomScaleNormal="90" workbookViewId="0">
      <selection activeCell="A12" sqref="A12"/>
    </sheetView>
  </sheetViews>
  <sheetFormatPr baseColWidth="10" defaultColWidth="11.42578125" defaultRowHeight="15" x14ac:dyDescent="0.25"/>
  <cols>
    <col min="1" max="1" width="19.28515625" style="300" customWidth="1"/>
    <col min="2" max="2" width="14.42578125" style="300" customWidth="1"/>
    <col min="3" max="3" width="31" style="300" customWidth="1"/>
    <col min="4" max="4" width="20.85546875" style="300" customWidth="1"/>
    <col min="5" max="5" width="26.5703125" style="300" customWidth="1"/>
    <col min="6" max="6" width="11.85546875" style="300" customWidth="1"/>
    <col min="7" max="7" width="22.42578125" style="966" customWidth="1"/>
    <col min="8" max="8" width="25.28515625" style="966" hidden="1" customWidth="1"/>
    <col min="9" max="9" width="22.85546875" style="966" customWidth="1"/>
    <col min="10" max="10" width="20.7109375" style="966" customWidth="1"/>
    <col min="11" max="11" width="11.28515625" style="966" customWidth="1"/>
    <col min="12" max="12" width="13.28515625" style="525" bestFit="1" customWidth="1"/>
    <col min="13" max="13" width="11.85546875" style="525" customWidth="1"/>
    <col min="14" max="14" width="9.85546875" style="966" customWidth="1"/>
    <col min="15" max="15" width="9.42578125" style="300" customWidth="1"/>
    <col min="16" max="16" width="9.5703125" style="609" customWidth="1"/>
    <col min="17" max="17" width="14.28515625" style="300" customWidth="1"/>
    <col min="18" max="18" width="14.28515625" style="1050" customWidth="1"/>
    <col min="19" max="21" width="11.42578125" style="300" customWidth="1"/>
    <col min="22" max="22" width="22.85546875" style="300" customWidth="1"/>
    <col min="23" max="23" width="23.7109375" style="300" customWidth="1"/>
    <col min="24" max="24" width="55.28515625" style="300" customWidth="1"/>
    <col min="25" max="25" width="57.7109375" style="300" customWidth="1"/>
    <col min="26" max="26" width="54" style="300" customWidth="1"/>
    <col min="27" max="27" width="66.28515625" style="300" customWidth="1"/>
    <col min="28" max="33" width="11.42578125" style="300"/>
    <col min="34" max="34" width="11.42578125" style="300" customWidth="1"/>
    <col min="35" max="16384" width="11.42578125" style="300"/>
  </cols>
  <sheetData>
    <row r="1" spans="1:27" s="247" customFormat="1" ht="23.25" customHeight="1" x14ac:dyDescent="0.25">
      <c r="A1" s="2057" t="s">
        <v>0</v>
      </c>
      <c r="B1" s="2058"/>
      <c r="C1" s="2058"/>
      <c r="D1" s="2058"/>
      <c r="E1" s="2058"/>
      <c r="F1" s="2058"/>
      <c r="G1" s="245"/>
      <c r="H1" s="245"/>
      <c r="I1" s="245"/>
      <c r="J1" s="245"/>
      <c r="K1" s="245"/>
      <c r="L1" s="523"/>
      <c r="M1" s="861"/>
      <c r="N1" s="246"/>
      <c r="O1" s="44"/>
      <c r="P1" s="606"/>
      <c r="R1" s="1040"/>
    </row>
    <row r="2" spans="1:27" s="247" customFormat="1" ht="23.25" customHeight="1" x14ac:dyDescent="0.25">
      <c r="A2" s="2057" t="s">
        <v>1</v>
      </c>
      <c r="B2" s="2058"/>
      <c r="C2" s="2058"/>
      <c r="D2" s="2058"/>
      <c r="E2" s="2058"/>
      <c r="F2" s="2058"/>
      <c r="G2" s="245"/>
      <c r="H2" s="245"/>
      <c r="I2" s="245"/>
      <c r="J2" s="245"/>
      <c r="K2" s="245"/>
      <c r="L2" s="523"/>
      <c r="M2" s="861"/>
      <c r="N2" s="246"/>
      <c r="O2" s="44"/>
      <c r="P2" s="606"/>
      <c r="R2" s="1040"/>
    </row>
    <row r="3" spans="1:27" s="247" customFormat="1" ht="23.25" customHeight="1" x14ac:dyDescent="0.25">
      <c r="A3" s="2057" t="s">
        <v>2</v>
      </c>
      <c r="B3" s="2058"/>
      <c r="C3" s="2058"/>
      <c r="D3" s="2058"/>
      <c r="E3" s="2058"/>
      <c r="F3" s="2058"/>
      <c r="G3" s="248"/>
      <c r="H3" s="248"/>
      <c r="I3" s="248"/>
      <c r="J3" s="248"/>
      <c r="K3" s="248"/>
      <c r="L3" s="524"/>
      <c r="M3" s="862"/>
      <c r="N3" s="249"/>
      <c r="O3" s="44"/>
      <c r="P3" s="606"/>
      <c r="R3" s="1040"/>
    </row>
    <row r="4" spans="1:27" s="250" customFormat="1" ht="23.25" customHeight="1" x14ac:dyDescent="0.25">
      <c r="A4" s="2" t="s">
        <v>3</v>
      </c>
      <c r="B4" s="2"/>
      <c r="E4" s="2"/>
      <c r="F4" s="2"/>
      <c r="G4" s="74"/>
      <c r="H4" s="74"/>
      <c r="I4" s="74"/>
      <c r="J4" s="74"/>
      <c r="K4" s="965"/>
      <c r="L4" s="527"/>
      <c r="M4" s="863"/>
      <c r="N4" s="74"/>
      <c r="O4" s="48"/>
      <c r="P4" s="607"/>
      <c r="R4" s="1041"/>
    </row>
    <row r="5" spans="1:27" s="250" customFormat="1" ht="23.25" customHeight="1" x14ac:dyDescent="0.25">
      <c r="A5" s="2" t="s">
        <v>4</v>
      </c>
      <c r="B5" s="2" t="s">
        <v>5</v>
      </c>
      <c r="E5" s="2"/>
      <c r="F5" s="3"/>
      <c r="G5" s="74"/>
      <c r="H5" s="74"/>
      <c r="I5" s="75"/>
      <c r="J5" s="75"/>
      <c r="K5" s="965"/>
      <c r="L5" s="528"/>
      <c r="M5" s="864"/>
      <c r="N5" s="75"/>
      <c r="O5" s="48"/>
      <c r="P5" s="607"/>
      <c r="R5" s="1041"/>
    </row>
    <row r="6" spans="1:27" s="250" customFormat="1" ht="23.25" customHeight="1" x14ac:dyDescent="0.25">
      <c r="A6" s="2" t="s">
        <v>6</v>
      </c>
      <c r="B6" s="4" t="s">
        <v>134</v>
      </c>
      <c r="E6" s="4"/>
      <c r="F6" s="2"/>
      <c r="G6" s="75"/>
      <c r="H6" s="75"/>
      <c r="I6" s="74"/>
      <c r="J6" s="74"/>
      <c r="K6" s="965"/>
      <c r="L6" s="527"/>
      <c r="M6" s="863"/>
      <c r="N6" s="74"/>
      <c r="O6" s="48"/>
      <c r="P6" s="607"/>
      <c r="R6" s="1041"/>
    </row>
    <row r="7" spans="1:27" s="250" customFormat="1" ht="22.5" customHeight="1" x14ac:dyDescent="0.25">
      <c r="A7" s="2" t="s">
        <v>131</v>
      </c>
      <c r="B7" s="5"/>
      <c r="E7" s="5"/>
      <c r="F7" s="2"/>
      <c r="G7" s="75"/>
      <c r="H7" s="75"/>
      <c r="I7" s="74"/>
      <c r="J7" s="74"/>
      <c r="K7" s="965"/>
      <c r="L7" s="527"/>
      <c r="M7" s="863"/>
      <c r="N7" s="74"/>
      <c r="O7" s="48"/>
      <c r="P7" s="607"/>
      <c r="R7" s="1041"/>
    </row>
    <row r="8" spans="1:27" s="250" customFormat="1" ht="22.5" customHeight="1" x14ac:dyDescent="0.25">
      <c r="A8" s="2" t="s">
        <v>133</v>
      </c>
      <c r="B8" s="5"/>
      <c r="E8" s="5"/>
      <c r="F8" s="2"/>
      <c r="G8" s="75"/>
      <c r="H8" s="75"/>
      <c r="I8" s="74"/>
      <c r="J8" s="74"/>
      <c r="K8" s="965"/>
      <c r="L8" s="527"/>
      <c r="M8" s="863"/>
      <c r="N8" s="74"/>
      <c r="O8" s="48"/>
      <c r="P8" s="607"/>
      <c r="R8" s="1041"/>
    </row>
    <row r="9" spans="1:27" s="250" customFormat="1" ht="22.5" customHeight="1" x14ac:dyDescent="0.25">
      <c r="A9" s="3" t="s">
        <v>132</v>
      </c>
      <c r="B9" s="15"/>
      <c r="D9" s="526">
        <v>41661</v>
      </c>
      <c r="E9" s="2007"/>
      <c r="F9" s="2007"/>
      <c r="G9" s="76"/>
      <c r="H9" s="76"/>
      <c r="I9" s="965"/>
      <c r="J9" s="965"/>
      <c r="K9" s="965"/>
      <c r="L9" s="529"/>
      <c r="M9" s="2152"/>
      <c r="N9" s="2153"/>
      <c r="O9" s="48"/>
      <c r="P9" s="607"/>
      <c r="R9" s="1041"/>
    </row>
    <row r="10" spans="1:27" s="250" customFormat="1" ht="22.5" customHeight="1" thickBot="1" x14ac:dyDescent="0.3">
      <c r="A10" s="3" t="s">
        <v>1081</v>
      </c>
      <c r="B10" s="15"/>
      <c r="C10" s="857">
        <v>41820</v>
      </c>
      <c r="D10" s="526"/>
      <c r="E10" s="967"/>
      <c r="F10" s="967"/>
      <c r="G10" s="76"/>
      <c r="H10" s="76"/>
      <c r="I10" s="965"/>
      <c r="J10" s="965"/>
      <c r="K10" s="965"/>
      <c r="L10" s="529"/>
      <c r="M10" s="865"/>
      <c r="N10" s="966"/>
      <c r="O10" s="48"/>
      <c r="P10" s="607"/>
      <c r="R10" s="1041"/>
    </row>
    <row r="11" spans="1:27" s="252" customFormat="1" ht="66" customHeight="1" thickBot="1" x14ac:dyDescent="0.3">
      <c r="A11" s="911" t="s">
        <v>129</v>
      </c>
      <c r="B11" s="885" t="s">
        <v>7</v>
      </c>
      <c r="C11" s="912" t="s">
        <v>130</v>
      </c>
      <c r="D11" s="964" t="s">
        <v>8</v>
      </c>
      <c r="E11" s="964" t="s">
        <v>9</v>
      </c>
      <c r="F11" s="914" t="s">
        <v>10</v>
      </c>
      <c r="G11" s="915" t="s">
        <v>11</v>
      </c>
      <c r="H11" s="916" t="s">
        <v>12</v>
      </c>
      <c r="I11" s="917" t="s">
        <v>13</v>
      </c>
      <c r="J11" s="918" t="s">
        <v>14</v>
      </c>
      <c r="K11" s="919" t="s">
        <v>15</v>
      </c>
      <c r="L11" s="920" t="s">
        <v>16</v>
      </c>
      <c r="M11" s="921" t="s">
        <v>17</v>
      </c>
      <c r="N11" s="922" t="s">
        <v>18</v>
      </c>
      <c r="O11" s="964" t="s">
        <v>19</v>
      </c>
      <c r="P11" s="923" t="s">
        <v>20</v>
      </c>
      <c r="Q11" s="924" t="s">
        <v>21</v>
      </c>
      <c r="R11" s="1042" t="s">
        <v>22</v>
      </c>
      <c r="S11" s="914" t="s">
        <v>23</v>
      </c>
      <c r="T11" s="2098" t="s">
        <v>24</v>
      </c>
      <c r="U11" s="2098"/>
      <c r="V11" s="914" t="s">
        <v>1068</v>
      </c>
      <c r="W11" s="964" t="s">
        <v>668</v>
      </c>
      <c r="X11" s="964" t="s">
        <v>1005</v>
      </c>
      <c r="Y11" s="964" t="s">
        <v>1042</v>
      </c>
      <c r="Z11" s="925" t="s">
        <v>1088</v>
      </c>
      <c r="AA11" s="925" t="s">
        <v>1179</v>
      </c>
    </row>
    <row r="12" spans="1:27" s="625" customFormat="1" ht="66" customHeight="1" thickBot="1" x14ac:dyDescent="0.3">
      <c r="A12" s="1140" t="s">
        <v>698</v>
      </c>
      <c r="B12" s="1141" t="s">
        <v>699</v>
      </c>
      <c r="C12" s="1140" t="s">
        <v>700</v>
      </c>
      <c r="D12" s="1140" t="s">
        <v>701</v>
      </c>
      <c r="E12" s="1140" t="s">
        <v>702</v>
      </c>
      <c r="F12" s="1140" t="s">
        <v>703</v>
      </c>
      <c r="G12" s="1148" t="s">
        <v>704</v>
      </c>
      <c r="H12" s="1148" t="s">
        <v>705</v>
      </c>
      <c r="I12" s="959" t="s">
        <v>706</v>
      </c>
      <c r="J12" s="959" t="s">
        <v>707</v>
      </c>
      <c r="K12" s="959">
        <v>12</v>
      </c>
      <c r="L12" s="887">
        <v>40542</v>
      </c>
      <c r="M12" s="888">
        <v>40908</v>
      </c>
      <c r="N12" s="889">
        <f t="shared" ref="N12" si="0">+(M12-L12)/7</f>
        <v>52.285714285714285</v>
      </c>
      <c r="O12" s="959">
        <v>12</v>
      </c>
      <c r="P12" s="890">
        <v>1</v>
      </c>
      <c r="Q12" s="889">
        <f t="shared" ref="Q12:Q18" si="1">+N12*P12</f>
        <v>52.285714285714285</v>
      </c>
      <c r="R12" s="1043">
        <f>IF(M12&lt;=$C$10,Q12,0)</f>
        <v>52.285714285714285</v>
      </c>
      <c r="S12" s="955">
        <f>IF($C$10&gt;=L12,N12,0)</f>
        <v>52.285714285714285</v>
      </c>
      <c r="T12" s="622"/>
      <c r="U12" s="623"/>
      <c r="V12" s="622"/>
      <c r="W12" s="624"/>
    </row>
    <row r="13" spans="1:27" s="625" customFormat="1" ht="66" customHeight="1" thickBot="1" x14ac:dyDescent="0.3">
      <c r="A13" s="1140" t="s">
        <v>698</v>
      </c>
      <c r="B13" s="1141" t="s">
        <v>699</v>
      </c>
      <c r="C13" s="1140" t="s">
        <v>700</v>
      </c>
      <c r="D13" s="1140" t="s">
        <v>701</v>
      </c>
      <c r="E13" s="1140" t="s">
        <v>702</v>
      </c>
      <c r="F13" s="1140" t="s">
        <v>703</v>
      </c>
      <c r="G13" s="1148" t="s">
        <v>704</v>
      </c>
      <c r="H13" s="1149"/>
      <c r="I13" s="956" t="s">
        <v>708</v>
      </c>
      <c r="J13" s="956" t="s">
        <v>709</v>
      </c>
      <c r="K13" s="626">
        <v>1</v>
      </c>
      <c r="L13" s="619">
        <v>40909</v>
      </c>
      <c r="M13" s="866">
        <v>41639</v>
      </c>
      <c r="N13" s="620">
        <f>+(M13-L13)/7</f>
        <v>104.28571428571429</v>
      </c>
      <c r="O13" s="627">
        <v>1</v>
      </c>
      <c r="P13" s="628">
        <f t="shared" ref="P13:P38" si="2">IF(O13/K13&gt;1,1,+O13/K13)</f>
        <v>1</v>
      </c>
      <c r="Q13" s="889">
        <f t="shared" si="1"/>
        <v>104.28571428571429</v>
      </c>
      <c r="R13" s="1043">
        <f t="shared" ref="R13:R76" si="3">IF(M13&lt;=$C$10,Q13,0)</f>
        <v>104.28571428571429</v>
      </c>
      <c r="S13" s="955">
        <f t="shared" ref="S13:S76" si="4">IF($C$10&gt;=L13,N13,0)</f>
        <v>104.28571428571429</v>
      </c>
      <c r="T13" s="622"/>
      <c r="U13" s="623"/>
      <c r="V13" s="622"/>
      <c r="W13" s="624"/>
    </row>
    <row r="14" spans="1:27" s="625" customFormat="1" ht="66" customHeight="1" thickBot="1" x14ac:dyDescent="0.3">
      <c r="A14" s="1140" t="s">
        <v>698</v>
      </c>
      <c r="B14" s="1141" t="s">
        <v>699</v>
      </c>
      <c r="C14" s="1140" t="s">
        <v>700</v>
      </c>
      <c r="D14" s="1140" t="s">
        <v>701</v>
      </c>
      <c r="E14" s="1140" t="s">
        <v>702</v>
      </c>
      <c r="F14" s="1140" t="s">
        <v>703</v>
      </c>
      <c r="G14" s="1148" t="s">
        <v>704</v>
      </c>
      <c r="H14" s="1149"/>
      <c r="I14" s="956" t="s">
        <v>710</v>
      </c>
      <c r="J14" s="956" t="s">
        <v>711</v>
      </c>
      <c r="K14" s="626">
        <v>1</v>
      </c>
      <c r="L14" s="629">
        <v>40909</v>
      </c>
      <c r="M14" s="866">
        <v>41639</v>
      </c>
      <c r="N14" s="620">
        <f>+(M14-L14)/7</f>
        <v>104.28571428571429</v>
      </c>
      <c r="O14" s="956">
        <v>100</v>
      </c>
      <c r="P14" s="628">
        <f t="shared" si="2"/>
        <v>1</v>
      </c>
      <c r="Q14" s="889">
        <f t="shared" si="1"/>
        <v>104.28571428571429</v>
      </c>
      <c r="R14" s="1043">
        <f t="shared" si="3"/>
        <v>104.28571428571429</v>
      </c>
      <c r="S14" s="955">
        <f t="shared" si="4"/>
        <v>104.28571428571429</v>
      </c>
      <c r="T14" s="622"/>
      <c r="U14" s="623"/>
      <c r="V14" s="622"/>
      <c r="W14" s="624"/>
    </row>
    <row r="15" spans="1:27" s="625" customFormat="1" ht="66" customHeight="1" thickBot="1" x14ac:dyDescent="0.3">
      <c r="A15" s="1140" t="s">
        <v>698</v>
      </c>
      <c r="B15" s="1141" t="s">
        <v>699</v>
      </c>
      <c r="C15" s="1140" t="s">
        <v>700</v>
      </c>
      <c r="D15" s="1140" t="s">
        <v>701</v>
      </c>
      <c r="E15" s="1140" t="s">
        <v>702</v>
      </c>
      <c r="F15" s="1140" t="s">
        <v>703</v>
      </c>
      <c r="G15" s="1148" t="s">
        <v>704</v>
      </c>
      <c r="H15" s="1149"/>
      <c r="I15" s="956" t="s">
        <v>712</v>
      </c>
      <c r="J15" s="956" t="s">
        <v>713</v>
      </c>
      <c r="K15" s="956">
        <v>12</v>
      </c>
      <c r="L15" s="629">
        <v>40546</v>
      </c>
      <c r="M15" s="867">
        <v>40908</v>
      </c>
      <c r="N15" s="620">
        <f t="shared" ref="N15:N16" si="5">+(M15-L15)/7</f>
        <v>51.714285714285715</v>
      </c>
      <c r="O15" s="630">
        <v>12</v>
      </c>
      <c r="P15" s="628">
        <f t="shared" si="2"/>
        <v>1</v>
      </c>
      <c r="Q15" s="889">
        <f t="shared" si="1"/>
        <v>51.714285714285715</v>
      </c>
      <c r="R15" s="1043">
        <f t="shared" si="3"/>
        <v>51.714285714285715</v>
      </c>
      <c r="S15" s="955">
        <f t="shared" si="4"/>
        <v>51.714285714285715</v>
      </c>
      <c r="T15" s="622"/>
      <c r="U15" s="623"/>
      <c r="V15" s="622"/>
      <c r="W15" s="624"/>
    </row>
    <row r="16" spans="1:27" s="625" customFormat="1" ht="66" customHeight="1" x14ac:dyDescent="0.25">
      <c r="A16" s="1140" t="s">
        <v>698</v>
      </c>
      <c r="B16" s="1141" t="s">
        <v>699</v>
      </c>
      <c r="C16" s="1140" t="s">
        <v>700</v>
      </c>
      <c r="D16" s="1140" t="s">
        <v>701</v>
      </c>
      <c r="E16" s="1140" t="s">
        <v>702</v>
      </c>
      <c r="F16" s="1140" t="s">
        <v>703</v>
      </c>
      <c r="G16" s="1148" t="s">
        <v>704</v>
      </c>
      <c r="H16" s="960"/>
      <c r="I16" s="956" t="s">
        <v>714</v>
      </c>
      <c r="J16" s="956" t="s">
        <v>715</v>
      </c>
      <c r="K16" s="956">
        <v>12</v>
      </c>
      <c r="L16" s="629">
        <v>40546</v>
      </c>
      <c r="M16" s="867">
        <v>40908</v>
      </c>
      <c r="N16" s="620">
        <f t="shared" si="5"/>
        <v>51.714285714285715</v>
      </c>
      <c r="O16" s="630">
        <v>12</v>
      </c>
      <c r="P16" s="628">
        <f t="shared" si="2"/>
        <v>1</v>
      </c>
      <c r="Q16" s="889">
        <f t="shared" si="1"/>
        <v>51.714285714285715</v>
      </c>
      <c r="R16" s="1043">
        <f t="shared" si="3"/>
        <v>51.714285714285715</v>
      </c>
      <c r="S16" s="955">
        <f t="shared" si="4"/>
        <v>51.714285714285715</v>
      </c>
      <c r="T16" s="622"/>
      <c r="U16" s="623"/>
      <c r="V16" s="622"/>
      <c r="W16" s="624"/>
    </row>
    <row r="17" spans="1:23" s="625" customFormat="1" ht="66" customHeight="1" x14ac:dyDescent="0.25">
      <c r="A17" s="956" t="s">
        <v>716</v>
      </c>
      <c r="B17" s="956" t="s">
        <v>699</v>
      </c>
      <c r="C17" s="631" t="s">
        <v>717</v>
      </c>
      <c r="D17" s="956" t="s">
        <v>718</v>
      </c>
      <c r="E17" s="956" t="s">
        <v>719</v>
      </c>
      <c r="F17" s="956" t="s">
        <v>720</v>
      </c>
      <c r="G17" s="956" t="s">
        <v>721</v>
      </c>
      <c r="H17" s="956" t="s">
        <v>722</v>
      </c>
      <c r="I17" s="632" t="s">
        <v>723</v>
      </c>
      <c r="J17" s="956" t="s">
        <v>724</v>
      </c>
      <c r="K17" s="626">
        <v>1</v>
      </c>
      <c r="L17" s="633">
        <v>40575</v>
      </c>
      <c r="M17" s="866">
        <v>41639</v>
      </c>
      <c r="N17" s="620">
        <f>+(M17-L17)/7</f>
        <v>152</v>
      </c>
      <c r="O17" s="956">
        <v>100</v>
      </c>
      <c r="P17" s="628">
        <f t="shared" si="2"/>
        <v>1</v>
      </c>
      <c r="Q17" s="620">
        <f t="shared" si="1"/>
        <v>152</v>
      </c>
      <c r="R17" s="1043">
        <f t="shared" si="3"/>
        <v>152</v>
      </c>
      <c r="S17" s="955">
        <f t="shared" si="4"/>
        <v>152</v>
      </c>
      <c r="T17" s="622"/>
      <c r="U17" s="623"/>
      <c r="V17" s="622"/>
      <c r="W17" s="624"/>
    </row>
    <row r="18" spans="1:23" s="625" customFormat="1" ht="66" customHeight="1" x14ac:dyDescent="0.25">
      <c r="A18" s="634" t="s">
        <v>725</v>
      </c>
      <c r="B18" s="956" t="s">
        <v>726</v>
      </c>
      <c r="C18" s="634" t="s">
        <v>727</v>
      </c>
      <c r="D18" s="634" t="s">
        <v>728</v>
      </c>
      <c r="E18" s="634" t="s">
        <v>729</v>
      </c>
      <c r="F18" s="956" t="s">
        <v>720</v>
      </c>
      <c r="G18" s="956" t="s">
        <v>730</v>
      </c>
      <c r="H18" s="956" t="s">
        <v>731</v>
      </c>
      <c r="I18" s="956" t="s">
        <v>732</v>
      </c>
      <c r="J18" s="956" t="s">
        <v>733</v>
      </c>
      <c r="K18" s="956">
        <v>1</v>
      </c>
      <c r="L18" s="633">
        <v>40575</v>
      </c>
      <c r="M18" s="866">
        <v>41639</v>
      </c>
      <c r="N18" s="620">
        <f>+(M18-L18)/7</f>
        <v>152</v>
      </c>
      <c r="O18" s="956">
        <v>100</v>
      </c>
      <c r="P18" s="628">
        <f t="shared" si="2"/>
        <v>1</v>
      </c>
      <c r="Q18" s="620">
        <f t="shared" si="1"/>
        <v>152</v>
      </c>
      <c r="R18" s="1043">
        <f t="shared" si="3"/>
        <v>152</v>
      </c>
      <c r="S18" s="955">
        <f t="shared" si="4"/>
        <v>152</v>
      </c>
      <c r="T18" s="622"/>
      <c r="U18" s="623"/>
      <c r="V18" s="622"/>
      <c r="W18" s="624"/>
    </row>
    <row r="19" spans="1:23" s="625" customFormat="1" ht="66" customHeight="1" x14ac:dyDescent="0.25">
      <c r="A19" s="957">
        <v>1</v>
      </c>
      <c r="B19" s="956" t="s">
        <v>734</v>
      </c>
      <c r="C19" s="631" t="s">
        <v>978</v>
      </c>
      <c r="D19" s="956" t="s">
        <v>735</v>
      </c>
      <c r="E19" s="958" t="s">
        <v>736</v>
      </c>
      <c r="F19" s="956" t="s">
        <v>737</v>
      </c>
      <c r="G19" s="956" t="s">
        <v>738</v>
      </c>
      <c r="H19" s="956" t="s">
        <v>739</v>
      </c>
      <c r="I19" s="956" t="s">
        <v>740</v>
      </c>
      <c r="J19" s="956" t="s">
        <v>741</v>
      </c>
      <c r="K19" s="956">
        <v>6</v>
      </c>
      <c r="L19" s="633">
        <v>40817</v>
      </c>
      <c r="M19" s="868">
        <v>41182</v>
      </c>
      <c r="N19" s="620">
        <f>(+M19-L19)/7</f>
        <v>52.142857142857146</v>
      </c>
      <c r="O19" s="956">
        <v>7</v>
      </c>
      <c r="P19" s="628">
        <f t="shared" si="2"/>
        <v>1</v>
      </c>
      <c r="Q19" s="620">
        <f>+N19*P19</f>
        <v>52.142857142857146</v>
      </c>
      <c r="R19" s="1043">
        <f t="shared" si="3"/>
        <v>52.142857142857146</v>
      </c>
      <c r="S19" s="955">
        <f t="shared" si="4"/>
        <v>52.142857142857146</v>
      </c>
      <c r="T19" s="622"/>
      <c r="U19" s="623"/>
      <c r="V19" s="622"/>
      <c r="W19" s="624"/>
    </row>
    <row r="20" spans="1:23" s="625" customFormat="1" ht="66" customHeight="1" x14ac:dyDescent="0.25">
      <c r="A20" s="1144">
        <v>2</v>
      </c>
      <c r="B20" s="1141" t="s">
        <v>734</v>
      </c>
      <c r="C20" s="1145" t="s">
        <v>979</v>
      </c>
      <c r="D20" s="1141" t="s">
        <v>742</v>
      </c>
      <c r="E20" s="1150" t="s">
        <v>743</v>
      </c>
      <c r="F20" s="956" t="s">
        <v>744</v>
      </c>
      <c r="G20" s="956" t="s">
        <v>745</v>
      </c>
      <c r="H20" s="956" t="s">
        <v>746</v>
      </c>
      <c r="I20" s="956" t="s">
        <v>747</v>
      </c>
      <c r="J20" s="956" t="s">
        <v>748</v>
      </c>
      <c r="K20" s="956">
        <v>1</v>
      </c>
      <c r="L20" s="633">
        <v>40817</v>
      </c>
      <c r="M20" s="868">
        <v>40908</v>
      </c>
      <c r="N20" s="620">
        <f t="shared" ref="N20:N40" si="6">(+M20-L20)/7</f>
        <v>13</v>
      </c>
      <c r="O20" s="630">
        <v>1</v>
      </c>
      <c r="P20" s="628">
        <f t="shared" si="2"/>
        <v>1</v>
      </c>
      <c r="Q20" s="620">
        <f t="shared" ref="Q20:Q40" si="7">+N20*P20</f>
        <v>13</v>
      </c>
      <c r="R20" s="1043">
        <f t="shared" si="3"/>
        <v>13</v>
      </c>
      <c r="S20" s="955">
        <f t="shared" si="4"/>
        <v>13</v>
      </c>
      <c r="T20" s="622"/>
      <c r="U20" s="623"/>
      <c r="V20" s="622"/>
      <c r="W20" s="624"/>
    </row>
    <row r="21" spans="1:23" s="625" customFormat="1" ht="66" customHeight="1" x14ac:dyDescent="0.25">
      <c r="A21" s="1144">
        <v>2</v>
      </c>
      <c r="B21" s="1141" t="s">
        <v>734</v>
      </c>
      <c r="C21" s="1145" t="s">
        <v>979</v>
      </c>
      <c r="D21" s="1141" t="s">
        <v>742</v>
      </c>
      <c r="E21" s="1150" t="s">
        <v>743</v>
      </c>
      <c r="F21" s="956" t="s">
        <v>749</v>
      </c>
      <c r="G21" s="634" t="s">
        <v>750</v>
      </c>
      <c r="H21" s="956" t="s">
        <v>751</v>
      </c>
      <c r="I21" s="956" t="s">
        <v>752</v>
      </c>
      <c r="J21" s="956" t="s">
        <v>753</v>
      </c>
      <c r="K21" s="956">
        <v>1</v>
      </c>
      <c r="L21" s="633">
        <v>40969</v>
      </c>
      <c r="M21" s="868">
        <v>41060</v>
      </c>
      <c r="N21" s="620">
        <f t="shared" si="6"/>
        <v>13</v>
      </c>
      <c r="O21" s="956">
        <v>1</v>
      </c>
      <c r="P21" s="628">
        <f t="shared" si="2"/>
        <v>1</v>
      </c>
      <c r="Q21" s="620">
        <f t="shared" si="7"/>
        <v>13</v>
      </c>
      <c r="R21" s="1043">
        <f t="shared" si="3"/>
        <v>13</v>
      </c>
      <c r="S21" s="955">
        <f t="shared" si="4"/>
        <v>13</v>
      </c>
      <c r="T21" s="622"/>
      <c r="U21" s="623"/>
      <c r="V21" s="622"/>
      <c r="W21" s="624"/>
    </row>
    <row r="22" spans="1:23" s="625" customFormat="1" ht="66" customHeight="1" x14ac:dyDescent="0.25">
      <c r="A22" s="1144">
        <v>2</v>
      </c>
      <c r="B22" s="1141" t="s">
        <v>734</v>
      </c>
      <c r="C22" s="1145" t="s">
        <v>979</v>
      </c>
      <c r="D22" s="1141" t="s">
        <v>742</v>
      </c>
      <c r="E22" s="1150" t="s">
        <v>743</v>
      </c>
      <c r="F22" s="956" t="s">
        <v>754</v>
      </c>
      <c r="G22" s="634" t="s">
        <v>755</v>
      </c>
      <c r="H22" s="956" t="s">
        <v>751</v>
      </c>
      <c r="I22" s="956" t="s">
        <v>756</v>
      </c>
      <c r="J22" s="956" t="s">
        <v>757</v>
      </c>
      <c r="K22" s="956">
        <v>1</v>
      </c>
      <c r="L22" s="633">
        <v>40969</v>
      </c>
      <c r="M22" s="866">
        <v>41639</v>
      </c>
      <c r="N22" s="620">
        <f t="shared" si="6"/>
        <v>95.714285714285708</v>
      </c>
      <c r="O22" s="956">
        <v>1</v>
      </c>
      <c r="P22" s="628">
        <f t="shared" si="2"/>
        <v>1</v>
      </c>
      <c r="Q22" s="620">
        <f t="shared" si="7"/>
        <v>95.714285714285708</v>
      </c>
      <c r="R22" s="1043">
        <f t="shared" si="3"/>
        <v>95.714285714285708</v>
      </c>
      <c r="S22" s="955">
        <f t="shared" si="4"/>
        <v>95.714285714285708</v>
      </c>
      <c r="T22" s="622"/>
      <c r="U22" s="623"/>
      <c r="V22" s="622"/>
      <c r="W22" s="624"/>
    </row>
    <row r="23" spans="1:23" s="625" customFormat="1" ht="66" customHeight="1" x14ac:dyDescent="0.25">
      <c r="A23" s="957">
        <v>3</v>
      </c>
      <c r="B23" s="956" t="s">
        <v>734</v>
      </c>
      <c r="C23" s="637" t="s">
        <v>980</v>
      </c>
      <c r="D23" s="956" t="s">
        <v>758</v>
      </c>
      <c r="E23" s="956" t="s">
        <v>759</v>
      </c>
      <c r="F23" s="956" t="s">
        <v>749</v>
      </c>
      <c r="G23" s="956" t="s">
        <v>760</v>
      </c>
      <c r="H23" s="956" t="s">
        <v>761</v>
      </c>
      <c r="I23" s="956" t="s">
        <v>762</v>
      </c>
      <c r="J23" s="956" t="s">
        <v>763</v>
      </c>
      <c r="K23" s="956">
        <v>1</v>
      </c>
      <c r="L23" s="633">
        <v>40787</v>
      </c>
      <c r="M23" s="868">
        <v>40939</v>
      </c>
      <c r="N23" s="620">
        <f t="shared" si="6"/>
        <v>21.714285714285715</v>
      </c>
      <c r="O23" s="956">
        <v>1</v>
      </c>
      <c r="P23" s="628">
        <f t="shared" si="2"/>
        <v>1</v>
      </c>
      <c r="Q23" s="620">
        <f t="shared" si="7"/>
        <v>21.714285714285715</v>
      </c>
      <c r="R23" s="1043">
        <f t="shared" si="3"/>
        <v>21.714285714285715</v>
      </c>
      <c r="S23" s="955">
        <f t="shared" si="4"/>
        <v>21.714285714285715</v>
      </c>
      <c r="T23" s="622"/>
      <c r="U23" s="623"/>
      <c r="V23" s="622"/>
      <c r="W23" s="624"/>
    </row>
    <row r="24" spans="1:23" s="625" customFormat="1" ht="66" customHeight="1" x14ac:dyDescent="0.25">
      <c r="A24" s="957">
        <v>4</v>
      </c>
      <c r="B24" s="956" t="s">
        <v>734</v>
      </c>
      <c r="C24" s="631" t="s">
        <v>981</v>
      </c>
      <c r="D24" s="956" t="s">
        <v>764</v>
      </c>
      <c r="E24" s="956" t="s">
        <v>765</v>
      </c>
      <c r="F24" s="956" t="s">
        <v>749</v>
      </c>
      <c r="G24" s="956" t="s">
        <v>766</v>
      </c>
      <c r="H24" s="956" t="s">
        <v>767</v>
      </c>
      <c r="I24" s="956" t="s">
        <v>768</v>
      </c>
      <c r="J24" s="956" t="s">
        <v>769</v>
      </c>
      <c r="K24" s="956">
        <v>1</v>
      </c>
      <c r="L24" s="633">
        <v>40787</v>
      </c>
      <c r="M24" s="868">
        <v>40939</v>
      </c>
      <c r="N24" s="620">
        <f t="shared" si="6"/>
        <v>21.714285714285715</v>
      </c>
      <c r="O24" s="956">
        <v>1</v>
      </c>
      <c r="P24" s="628">
        <f t="shared" si="2"/>
        <v>1</v>
      </c>
      <c r="Q24" s="620">
        <f t="shared" si="7"/>
        <v>21.714285714285715</v>
      </c>
      <c r="R24" s="1043">
        <f t="shared" si="3"/>
        <v>21.714285714285715</v>
      </c>
      <c r="S24" s="955">
        <f t="shared" si="4"/>
        <v>21.714285714285715</v>
      </c>
      <c r="T24" s="622"/>
      <c r="U24" s="623"/>
      <c r="V24" s="622"/>
      <c r="W24" s="624"/>
    </row>
    <row r="25" spans="1:23" s="625" customFormat="1" ht="66" customHeight="1" x14ac:dyDescent="0.25">
      <c r="A25" s="957">
        <v>5</v>
      </c>
      <c r="B25" s="956" t="s">
        <v>770</v>
      </c>
      <c r="C25" s="631" t="s">
        <v>982</v>
      </c>
      <c r="D25" s="956" t="s">
        <v>771</v>
      </c>
      <c r="E25" s="956" t="s">
        <v>772</v>
      </c>
      <c r="F25" s="956" t="s">
        <v>773</v>
      </c>
      <c r="G25" s="956" t="s">
        <v>774</v>
      </c>
      <c r="H25" s="956" t="s">
        <v>775</v>
      </c>
      <c r="I25" s="956" t="s">
        <v>776</v>
      </c>
      <c r="J25" s="956" t="s">
        <v>777</v>
      </c>
      <c r="K25" s="956">
        <v>1</v>
      </c>
      <c r="L25" s="633">
        <v>40787</v>
      </c>
      <c r="M25" s="868">
        <v>40999</v>
      </c>
      <c r="N25" s="620">
        <f t="shared" si="6"/>
        <v>30.285714285714285</v>
      </c>
      <c r="O25" s="956">
        <v>1</v>
      </c>
      <c r="P25" s="628">
        <f t="shared" si="2"/>
        <v>1</v>
      </c>
      <c r="Q25" s="620">
        <f t="shared" si="7"/>
        <v>30.285714285714285</v>
      </c>
      <c r="R25" s="1043">
        <f t="shared" si="3"/>
        <v>30.285714285714285</v>
      </c>
      <c r="S25" s="955">
        <f t="shared" si="4"/>
        <v>30.285714285714285</v>
      </c>
      <c r="T25" s="622"/>
      <c r="U25" s="623"/>
      <c r="V25" s="622"/>
      <c r="W25" s="624"/>
    </row>
    <row r="26" spans="1:23" s="625" customFormat="1" ht="66" customHeight="1" x14ac:dyDescent="0.25">
      <c r="A26" s="1144">
        <v>6</v>
      </c>
      <c r="B26" s="1141" t="s">
        <v>778</v>
      </c>
      <c r="C26" s="1141" t="s">
        <v>983</v>
      </c>
      <c r="D26" s="1141" t="s">
        <v>779</v>
      </c>
      <c r="E26" s="1141" t="s">
        <v>780</v>
      </c>
      <c r="F26" s="1141" t="s">
        <v>773</v>
      </c>
      <c r="G26" s="1141" t="s">
        <v>781</v>
      </c>
      <c r="H26" s="1150" t="s">
        <v>782</v>
      </c>
      <c r="I26" s="956" t="s">
        <v>783</v>
      </c>
      <c r="J26" s="956" t="s">
        <v>784</v>
      </c>
      <c r="K26" s="956">
        <v>1</v>
      </c>
      <c r="L26" s="633">
        <v>40787</v>
      </c>
      <c r="M26" s="868">
        <v>40999</v>
      </c>
      <c r="N26" s="620">
        <f t="shared" si="6"/>
        <v>30.285714285714285</v>
      </c>
      <c r="O26" s="956">
        <v>1</v>
      </c>
      <c r="P26" s="628">
        <f t="shared" si="2"/>
        <v>1</v>
      </c>
      <c r="Q26" s="620">
        <f t="shared" si="7"/>
        <v>30.285714285714285</v>
      </c>
      <c r="R26" s="1043">
        <f t="shared" si="3"/>
        <v>30.285714285714285</v>
      </c>
      <c r="S26" s="955">
        <f t="shared" si="4"/>
        <v>30.285714285714285</v>
      </c>
      <c r="T26" s="622"/>
      <c r="U26" s="623"/>
      <c r="V26" s="622"/>
      <c r="W26" s="624"/>
    </row>
    <row r="27" spans="1:23" s="625" customFormat="1" ht="66" customHeight="1" x14ac:dyDescent="0.25">
      <c r="A27" s="1144">
        <v>6</v>
      </c>
      <c r="B27" s="1141" t="s">
        <v>778</v>
      </c>
      <c r="C27" s="1141" t="s">
        <v>983</v>
      </c>
      <c r="D27" s="1141" t="s">
        <v>779</v>
      </c>
      <c r="E27" s="1141" t="s">
        <v>780</v>
      </c>
      <c r="F27" s="1141" t="s">
        <v>773</v>
      </c>
      <c r="G27" s="1141" t="s">
        <v>781</v>
      </c>
      <c r="H27" s="960"/>
      <c r="I27" s="956" t="s">
        <v>785</v>
      </c>
      <c r="J27" s="956" t="s">
        <v>784</v>
      </c>
      <c r="K27" s="956">
        <v>1</v>
      </c>
      <c r="L27" s="633">
        <v>40819</v>
      </c>
      <c r="M27" s="868">
        <v>40999</v>
      </c>
      <c r="N27" s="620">
        <f t="shared" si="6"/>
        <v>25.714285714285715</v>
      </c>
      <c r="O27" s="956">
        <v>1</v>
      </c>
      <c r="P27" s="628">
        <f t="shared" si="2"/>
        <v>1</v>
      </c>
      <c r="Q27" s="620">
        <f t="shared" si="7"/>
        <v>25.714285714285715</v>
      </c>
      <c r="R27" s="1043">
        <f t="shared" si="3"/>
        <v>25.714285714285715</v>
      </c>
      <c r="S27" s="955">
        <f t="shared" si="4"/>
        <v>25.714285714285715</v>
      </c>
      <c r="T27" s="622"/>
      <c r="U27" s="623"/>
      <c r="V27" s="622"/>
      <c r="W27" s="624"/>
    </row>
    <row r="28" spans="1:23" s="625" customFormat="1" ht="66" customHeight="1" x14ac:dyDescent="0.25">
      <c r="A28" s="1144">
        <v>7</v>
      </c>
      <c r="B28" s="1141" t="s">
        <v>786</v>
      </c>
      <c r="C28" s="1141" t="s">
        <v>984</v>
      </c>
      <c r="D28" s="1141" t="s">
        <v>787</v>
      </c>
      <c r="E28" s="1141" t="s">
        <v>788</v>
      </c>
      <c r="F28" s="956" t="s">
        <v>789</v>
      </c>
      <c r="G28" s="1141" t="s">
        <v>790</v>
      </c>
      <c r="H28" s="1150" t="s">
        <v>791</v>
      </c>
      <c r="I28" s="956" t="s">
        <v>792</v>
      </c>
      <c r="J28" s="956" t="s">
        <v>793</v>
      </c>
      <c r="K28" s="956">
        <v>1</v>
      </c>
      <c r="L28" s="633">
        <v>40817</v>
      </c>
      <c r="M28" s="868">
        <v>41121</v>
      </c>
      <c r="N28" s="620">
        <f t="shared" si="6"/>
        <v>43.428571428571431</v>
      </c>
      <c r="O28" s="956">
        <v>2</v>
      </c>
      <c r="P28" s="628">
        <f t="shared" si="2"/>
        <v>1</v>
      </c>
      <c r="Q28" s="620">
        <f t="shared" si="7"/>
        <v>43.428571428571431</v>
      </c>
      <c r="R28" s="1043">
        <f t="shared" si="3"/>
        <v>43.428571428571431</v>
      </c>
      <c r="S28" s="955">
        <f t="shared" si="4"/>
        <v>43.428571428571431</v>
      </c>
      <c r="T28" s="622"/>
      <c r="U28" s="623"/>
      <c r="V28" s="622"/>
      <c r="W28" s="624"/>
    </row>
    <row r="29" spans="1:23" s="625" customFormat="1" ht="66" customHeight="1" x14ac:dyDescent="0.25">
      <c r="A29" s="1144">
        <v>7</v>
      </c>
      <c r="B29" s="1141" t="s">
        <v>786</v>
      </c>
      <c r="C29" s="1141" t="s">
        <v>984</v>
      </c>
      <c r="D29" s="1141" t="s">
        <v>787</v>
      </c>
      <c r="E29" s="1141" t="s">
        <v>788</v>
      </c>
      <c r="F29" s="1139" t="s">
        <v>789</v>
      </c>
      <c r="G29" s="1141" t="s">
        <v>790</v>
      </c>
      <c r="H29" s="960"/>
      <c r="I29" s="956" t="s">
        <v>795</v>
      </c>
      <c r="J29" s="956" t="s">
        <v>796</v>
      </c>
      <c r="K29" s="956">
        <v>1</v>
      </c>
      <c r="L29" s="633">
        <v>40817</v>
      </c>
      <c r="M29" s="868">
        <v>41121</v>
      </c>
      <c r="N29" s="620">
        <f t="shared" si="6"/>
        <v>43.428571428571431</v>
      </c>
      <c r="O29" s="956">
        <v>1</v>
      </c>
      <c r="P29" s="628">
        <f t="shared" si="2"/>
        <v>1</v>
      </c>
      <c r="Q29" s="620">
        <f t="shared" si="7"/>
        <v>43.428571428571431</v>
      </c>
      <c r="R29" s="1043">
        <f t="shared" si="3"/>
        <v>43.428571428571431</v>
      </c>
      <c r="S29" s="955">
        <f t="shared" si="4"/>
        <v>43.428571428571431</v>
      </c>
      <c r="T29" s="622"/>
      <c r="U29" s="623"/>
      <c r="V29" s="622"/>
      <c r="W29" s="624"/>
    </row>
    <row r="30" spans="1:23" s="625" customFormat="1" ht="66" customHeight="1" x14ac:dyDescent="0.25">
      <c r="A30" s="1144">
        <v>8</v>
      </c>
      <c r="B30" s="1141" t="s">
        <v>797</v>
      </c>
      <c r="C30" s="1141" t="s">
        <v>985</v>
      </c>
      <c r="D30" s="1141" t="s">
        <v>798</v>
      </c>
      <c r="E30" s="1150" t="s">
        <v>799</v>
      </c>
      <c r="F30" s="1141" t="s">
        <v>800</v>
      </c>
      <c r="G30" s="1141" t="s">
        <v>801</v>
      </c>
      <c r="H30" s="1141" t="s">
        <v>802</v>
      </c>
      <c r="I30" s="956" t="s">
        <v>803</v>
      </c>
      <c r="J30" s="956" t="s">
        <v>804</v>
      </c>
      <c r="K30" s="956">
        <v>1</v>
      </c>
      <c r="L30" s="633">
        <v>40848</v>
      </c>
      <c r="M30" s="868">
        <v>40967</v>
      </c>
      <c r="N30" s="620">
        <f t="shared" si="6"/>
        <v>17</v>
      </c>
      <c r="O30" s="956">
        <v>1</v>
      </c>
      <c r="P30" s="628">
        <f t="shared" si="2"/>
        <v>1</v>
      </c>
      <c r="Q30" s="620">
        <f t="shared" si="7"/>
        <v>17</v>
      </c>
      <c r="R30" s="1043">
        <f t="shared" si="3"/>
        <v>17</v>
      </c>
      <c r="S30" s="955">
        <f t="shared" si="4"/>
        <v>17</v>
      </c>
      <c r="T30" s="622"/>
      <c r="U30" s="623"/>
      <c r="V30" s="622"/>
      <c r="W30" s="624"/>
    </row>
    <row r="31" spans="1:23" s="625" customFormat="1" ht="66" customHeight="1" x14ac:dyDescent="0.25">
      <c r="A31" s="1144">
        <v>8</v>
      </c>
      <c r="B31" s="1141" t="s">
        <v>797</v>
      </c>
      <c r="C31" s="1141" t="s">
        <v>985</v>
      </c>
      <c r="D31" s="1141" t="s">
        <v>798</v>
      </c>
      <c r="E31" s="1150" t="s">
        <v>799</v>
      </c>
      <c r="F31" s="1141" t="s">
        <v>800</v>
      </c>
      <c r="G31" s="1141" t="s">
        <v>801</v>
      </c>
      <c r="H31" s="1143"/>
      <c r="I31" s="956" t="s">
        <v>805</v>
      </c>
      <c r="J31" s="956" t="s">
        <v>806</v>
      </c>
      <c r="K31" s="956">
        <v>1</v>
      </c>
      <c r="L31" s="633">
        <v>40940</v>
      </c>
      <c r="M31" s="868">
        <v>41333</v>
      </c>
      <c r="N31" s="620">
        <f t="shared" si="6"/>
        <v>56.142857142857146</v>
      </c>
      <c r="O31" s="956">
        <v>1</v>
      </c>
      <c r="P31" s="628">
        <f t="shared" si="2"/>
        <v>1</v>
      </c>
      <c r="Q31" s="620">
        <f t="shared" si="7"/>
        <v>56.142857142857146</v>
      </c>
      <c r="R31" s="1043">
        <f t="shared" si="3"/>
        <v>56.142857142857146</v>
      </c>
      <c r="S31" s="955">
        <f t="shared" si="4"/>
        <v>56.142857142857146</v>
      </c>
      <c r="T31" s="622"/>
      <c r="U31" s="623"/>
      <c r="V31" s="622"/>
      <c r="W31" s="624"/>
    </row>
    <row r="32" spans="1:23" s="625" customFormat="1" ht="66" customHeight="1" x14ac:dyDescent="0.25">
      <c r="A32" s="1144">
        <v>9</v>
      </c>
      <c r="B32" s="1141" t="s">
        <v>807</v>
      </c>
      <c r="C32" s="1141" t="s">
        <v>986</v>
      </c>
      <c r="D32" s="1141" t="s">
        <v>808</v>
      </c>
      <c r="E32" s="1141" t="s">
        <v>809</v>
      </c>
      <c r="F32" s="1141" t="s">
        <v>749</v>
      </c>
      <c r="G32" s="1141" t="s">
        <v>810</v>
      </c>
      <c r="H32" s="1141" t="s">
        <v>705</v>
      </c>
      <c r="I32" s="956" t="s">
        <v>811</v>
      </c>
      <c r="J32" s="956" t="s">
        <v>713</v>
      </c>
      <c r="K32" s="956">
        <v>4</v>
      </c>
      <c r="L32" s="633">
        <v>40787</v>
      </c>
      <c r="M32" s="868">
        <v>40908</v>
      </c>
      <c r="N32" s="620">
        <f t="shared" si="6"/>
        <v>17.285714285714285</v>
      </c>
      <c r="O32" s="630">
        <v>4</v>
      </c>
      <c r="P32" s="628">
        <f t="shared" si="2"/>
        <v>1</v>
      </c>
      <c r="Q32" s="620">
        <f t="shared" si="7"/>
        <v>17.285714285714285</v>
      </c>
      <c r="R32" s="1043">
        <f t="shared" si="3"/>
        <v>17.285714285714285</v>
      </c>
      <c r="S32" s="955">
        <f t="shared" si="4"/>
        <v>17.285714285714285</v>
      </c>
      <c r="T32" s="622"/>
      <c r="U32" s="623"/>
      <c r="V32" s="622"/>
      <c r="W32" s="624"/>
    </row>
    <row r="33" spans="1:23" s="625" customFormat="1" ht="66" customHeight="1" x14ac:dyDescent="0.25">
      <c r="A33" s="1144">
        <v>9</v>
      </c>
      <c r="B33" s="1141" t="s">
        <v>807</v>
      </c>
      <c r="C33" s="1141" t="s">
        <v>986</v>
      </c>
      <c r="D33" s="1141" t="s">
        <v>808</v>
      </c>
      <c r="E33" s="1141" t="s">
        <v>809</v>
      </c>
      <c r="F33" s="1141" t="s">
        <v>749</v>
      </c>
      <c r="G33" s="1141" t="s">
        <v>810</v>
      </c>
      <c r="H33" s="1142"/>
      <c r="I33" s="956" t="s">
        <v>812</v>
      </c>
      <c r="J33" s="956" t="s">
        <v>715</v>
      </c>
      <c r="K33" s="956">
        <v>4</v>
      </c>
      <c r="L33" s="633">
        <v>40787</v>
      </c>
      <c r="M33" s="868">
        <v>40908</v>
      </c>
      <c r="N33" s="620">
        <f t="shared" si="6"/>
        <v>17.285714285714285</v>
      </c>
      <c r="O33" s="630">
        <v>4</v>
      </c>
      <c r="P33" s="628">
        <f t="shared" si="2"/>
        <v>1</v>
      </c>
      <c r="Q33" s="620">
        <f t="shared" si="7"/>
        <v>17.285714285714285</v>
      </c>
      <c r="R33" s="1043">
        <f t="shared" si="3"/>
        <v>17.285714285714285</v>
      </c>
      <c r="S33" s="955">
        <f t="shared" si="4"/>
        <v>17.285714285714285</v>
      </c>
      <c r="T33" s="622"/>
      <c r="U33" s="623"/>
      <c r="V33" s="622"/>
      <c r="W33" s="624"/>
    </row>
    <row r="34" spans="1:23" s="625" customFormat="1" ht="66" customHeight="1" x14ac:dyDescent="0.25">
      <c r="A34" s="1144">
        <v>9</v>
      </c>
      <c r="B34" s="1141" t="s">
        <v>807</v>
      </c>
      <c r="C34" s="1141" t="s">
        <v>986</v>
      </c>
      <c r="D34" s="1141" t="s">
        <v>808</v>
      </c>
      <c r="E34" s="1141" t="s">
        <v>809</v>
      </c>
      <c r="F34" s="1141" t="s">
        <v>749</v>
      </c>
      <c r="G34" s="1141" t="s">
        <v>810</v>
      </c>
      <c r="H34" s="1142"/>
      <c r="I34" s="956" t="s">
        <v>813</v>
      </c>
      <c r="J34" s="956" t="s">
        <v>814</v>
      </c>
      <c r="K34" s="626">
        <v>1</v>
      </c>
      <c r="L34" s="633">
        <v>41061</v>
      </c>
      <c r="M34" s="866">
        <v>41639</v>
      </c>
      <c r="N34" s="620">
        <f t="shared" si="6"/>
        <v>82.571428571428569</v>
      </c>
      <c r="O34" s="956">
        <v>1</v>
      </c>
      <c r="P34" s="628">
        <f>IF(O34/K34&gt;1,1,+O34/K34)</f>
        <v>1</v>
      </c>
      <c r="Q34" s="620">
        <f t="shared" si="7"/>
        <v>82.571428571428569</v>
      </c>
      <c r="R34" s="1043">
        <f t="shared" si="3"/>
        <v>82.571428571428569</v>
      </c>
      <c r="S34" s="955">
        <f t="shared" si="4"/>
        <v>82.571428571428569</v>
      </c>
      <c r="T34" s="622"/>
      <c r="U34" s="623"/>
      <c r="V34" s="622"/>
      <c r="W34" s="624"/>
    </row>
    <row r="35" spans="1:23" s="625" customFormat="1" ht="66" customHeight="1" x14ac:dyDescent="0.25">
      <c r="A35" s="1144">
        <v>9</v>
      </c>
      <c r="B35" s="1141" t="s">
        <v>807</v>
      </c>
      <c r="C35" s="1141" t="s">
        <v>986</v>
      </c>
      <c r="D35" s="1141" t="s">
        <v>808</v>
      </c>
      <c r="E35" s="1141" t="s">
        <v>809</v>
      </c>
      <c r="F35" s="1141" t="s">
        <v>749</v>
      </c>
      <c r="G35" s="1141" t="s">
        <v>810</v>
      </c>
      <c r="H35" s="1143"/>
      <c r="I35" s="956" t="s">
        <v>815</v>
      </c>
      <c r="J35" s="956" t="s">
        <v>816</v>
      </c>
      <c r="K35" s="638">
        <v>8800000</v>
      </c>
      <c r="L35" s="633">
        <v>40787</v>
      </c>
      <c r="M35" s="868">
        <v>40908</v>
      </c>
      <c r="N35" s="620">
        <f t="shared" si="6"/>
        <v>17.285714285714285</v>
      </c>
      <c r="O35" s="639">
        <v>1</v>
      </c>
      <c r="P35" s="628">
        <v>1</v>
      </c>
      <c r="Q35" s="620">
        <f t="shared" si="7"/>
        <v>17.285714285714285</v>
      </c>
      <c r="R35" s="1043">
        <f t="shared" si="3"/>
        <v>17.285714285714285</v>
      </c>
      <c r="S35" s="955">
        <f t="shared" si="4"/>
        <v>17.285714285714285</v>
      </c>
      <c r="T35" s="622"/>
      <c r="U35" s="623"/>
      <c r="V35" s="622"/>
      <c r="W35" s="624"/>
    </row>
    <row r="36" spans="1:23" s="625" customFormat="1" ht="66" customHeight="1" x14ac:dyDescent="0.25">
      <c r="A36" s="1144">
        <v>10</v>
      </c>
      <c r="B36" s="1141" t="s">
        <v>734</v>
      </c>
      <c r="C36" s="1141" t="s">
        <v>987</v>
      </c>
      <c r="D36" s="1141" t="s">
        <v>817</v>
      </c>
      <c r="E36" s="1150" t="s">
        <v>818</v>
      </c>
      <c r="F36" s="956" t="s">
        <v>819</v>
      </c>
      <c r="G36" s="634" t="s">
        <v>820</v>
      </c>
      <c r="H36" s="634" t="s">
        <v>821</v>
      </c>
      <c r="I36" s="956" t="s">
        <v>822</v>
      </c>
      <c r="J36" s="956" t="s">
        <v>823</v>
      </c>
      <c r="K36" s="956">
        <v>1</v>
      </c>
      <c r="L36" s="633">
        <v>40817</v>
      </c>
      <c r="M36" s="868">
        <v>40938</v>
      </c>
      <c r="N36" s="620">
        <f t="shared" si="6"/>
        <v>17.285714285714285</v>
      </c>
      <c r="O36" s="956">
        <v>1</v>
      </c>
      <c r="P36" s="628">
        <f t="shared" si="2"/>
        <v>1</v>
      </c>
      <c r="Q36" s="620">
        <f t="shared" si="7"/>
        <v>17.285714285714285</v>
      </c>
      <c r="R36" s="1043">
        <f t="shared" si="3"/>
        <v>17.285714285714285</v>
      </c>
      <c r="S36" s="955">
        <f t="shared" si="4"/>
        <v>17.285714285714285</v>
      </c>
      <c r="T36" s="622"/>
      <c r="U36" s="623"/>
      <c r="V36" s="622"/>
      <c r="W36" s="624"/>
    </row>
    <row r="37" spans="1:23" s="625" customFormat="1" ht="66" customHeight="1" x14ac:dyDescent="0.25">
      <c r="A37" s="1144">
        <v>10</v>
      </c>
      <c r="B37" s="1141" t="s">
        <v>734</v>
      </c>
      <c r="C37" s="1141" t="s">
        <v>987</v>
      </c>
      <c r="D37" s="1141" t="s">
        <v>817</v>
      </c>
      <c r="E37" s="1150" t="s">
        <v>818</v>
      </c>
      <c r="F37" s="956" t="s">
        <v>773</v>
      </c>
      <c r="G37" s="634" t="s">
        <v>820</v>
      </c>
      <c r="H37" s="634" t="s">
        <v>821</v>
      </c>
      <c r="I37" s="956" t="s">
        <v>824</v>
      </c>
      <c r="J37" s="956" t="s">
        <v>825</v>
      </c>
      <c r="K37" s="632">
        <v>1</v>
      </c>
      <c r="L37" s="633">
        <v>40878</v>
      </c>
      <c r="M37" s="868">
        <v>40999</v>
      </c>
      <c r="N37" s="620">
        <f t="shared" si="6"/>
        <v>17.285714285714285</v>
      </c>
      <c r="O37" s="956">
        <v>1</v>
      </c>
      <c r="P37" s="628">
        <f t="shared" si="2"/>
        <v>1</v>
      </c>
      <c r="Q37" s="620">
        <f t="shared" si="7"/>
        <v>17.285714285714285</v>
      </c>
      <c r="R37" s="1043">
        <f t="shared" si="3"/>
        <v>17.285714285714285</v>
      </c>
      <c r="S37" s="955">
        <f t="shared" si="4"/>
        <v>17.285714285714285</v>
      </c>
      <c r="T37" s="622"/>
      <c r="U37" s="623"/>
      <c r="V37" s="622"/>
      <c r="W37" s="624"/>
    </row>
    <row r="38" spans="1:23" s="625" customFormat="1" ht="66" customHeight="1" x14ac:dyDescent="0.25">
      <c r="A38" s="1144">
        <v>10</v>
      </c>
      <c r="B38" s="1141" t="s">
        <v>734</v>
      </c>
      <c r="C38" s="1141" t="s">
        <v>987</v>
      </c>
      <c r="D38" s="1141" t="s">
        <v>817</v>
      </c>
      <c r="E38" s="1150" t="s">
        <v>818</v>
      </c>
      <c r="F38" s="956" t="s">
        <v>749</v>
      </c>
      <c r="G38" s="634" t="s">
        <v>820</v>
      </c>
      <c r="H38" s="634" t="s">
        <v>821</v>
      </c>
      <c r="I38" s="956" t="s">
        <v>826</v>
      </c>
      <c r="J38" s="956" t="s">
        <v>827</v>
      </c>
      <c r="K38" s="621">
        <v>1</v>
      </c>
      <c r="L38" s="633">
        <v>40940</v>
      </c>
      <c r="M38" s="868">
        <v>41274</v>
      </c>
      <c r="N38" s="620">
        <f t="shared" si="6"/>
        <v>47.714285714285715</v>
      </c>
      <c r="O38" s="956">
        <v>1</v>
      </c>
      <c r="P38" s="628">
        <f t="shared" si="2"/>
        <v>1</v>
      </c>
      <c r="Q38" s="620">
        <f t="shared" si="7"/>
        <v>47.714285714285715</v>
      </c>
      <c r="R38" s="1043">
        <f t="shared" si="3"/>
        <v>47.714285714285715</v>
      </c>
      <c r="S38" s="955">
        <f t="shared" si="4"/>
        <v>47.714285714285715</v>
      </c>
      <c r="T38" s="622"/>
      <c r="U38" s="623"/>
      <c r="V38" s="622"/>
      <c r="W38" s="624"/>
    </row>
    <row r="39" spans="1:23" s="625" customFormat="1" ht="66" customHeight="1" x14ac:dyDescent="0.25">
      <c r="A39" s="640">
        <v>11</v>
      </c>
      <c r="B39" s="956" t="s">
        <v>807</v>
      </c>
      <c r="C39" s="634" t="s">
        <v>828</v>
      </c>
      <c r="D39" s="634" t="s">
        <v>829</v>
      </c>
      <c r="E39" s="634" t="s">
        <v>830</v>
      </c>
      <c r="F39" s="956" t="s">
        <v>831</v>
      </c>
      <c r="G39" s="634" t="s">
        <v>832</v>
      </c>
      <c r="H39" s="961" t="s">
        <v>833</v>
      </c>
      <c r="I39" s="956" t="s">
        <v>834</v>
      </c>
      <c r="J39" s="956" t="s">
        <v>835</v>
      </c>
      <c r="K39" s="956">
        <v>1</v>
      </c>
      <c r="L39" s="633">
        <v>40940</v>
      </c>
      <c r="M39" s="868">
        <v>41182</v>
      </c>
      <c r="N39" s="620">
        <f t="shared" si="6"/>
        <v>34.571428571428569</v>
      </c>
      <c r="O39" s="956">
        <v>1</v>
      </c>
      <c r="P39" s="628">
        <f>IF(O39/K39&gt;1,1,+O39/K39)</f>
        <v>1</v>
      </c>
      <c r="Q39" s="620">
        <f t="shared" si="7"/>
        <v>34.571428571428569</v>
      </c>
      <c r="R39" s="1043">
        <f t="shared" si="3"/>
        <v>34.571428571428569</v>
      </c>
      <c r="S39" s="955">
        <f t="shared" si="4"/>
        <v>34.571428571428569</v>
      </c>
      <c r="T39" s="622"/>
      <c r="U39" s="623"/>
      <c r="V39" s="622"/>
      <c r="W39" s="624"/>
    </row>
    <row r="40" spans="1:23" s="625" customFormat="1" ht="66" customHeight="1" x14ac:dyDescent="0.25">
      <c r="A40" s="640">
        <v>12</v>
      </c>
      <c r="B40" s="956" t="s">
        <v>807</v>
      </c>
      <c r="C40" s="634" t="s">
        <v>836</v>
      </c>
      <c r="D40" s="634" t="s">
        <v>837</v>
      </c>
      <c r="E40" s="634" t="s">
        <v>838</v>
      </c>
      <c r="F40" s="956" t="s">
        <v>831</v>
      </c>
      <c r="G40" s="634" t="s">
        <v>839</v>
      </c>
      <c r="H40" s="961" t="s">
        <v>833</v>
      </c>
      <c r="I40" s="956" t="s">
        <v>834</v>
      </c>
      <c r="J40" s="956" t="s">
        <v>835</v>
      </c>
      <c r="K40" s="956">
        <v>1</v>
      </c>
      <c r="L40" s="633">
        <v>40575</v>
      </c>
      <c r="M40" s="868">
        <v>41182</v>
      </c>
      <c r="N40" s="620">
        <f t="shared" si="6"/>
        <v>86.714285714285708</v>
      </c>
      <c r="O40" s="956">
        <v>1</v>
      </c>
      <c r="P40" s="628">
        <f>IF(O40/K40&gt;1,1,+O40/K40)</f>
        <v>1</v>
      </c>
      <c r="Q40" s="620">
        <f t="shared" si="7"/>
        <v>86.714285714285708</v>
      </c>
      <c r="R40" s="1043">
        <f t="shared" si="3"/>
        <v>86.714285714285708</v>
      </c>
      <c r="S40" s="955">
        <f t="shared" si="4"/>
        <v>86.714285714285708</v>
      </c>
      <c r="T40" s="622"/>
      <c r="U40" s="623"/>
      <c r="V40" s="622"/>
      <c r="W40" s="624"/>
    </row>
    <row r="41" spans="1:23" s="625" customFormat="1" ht="66" customHeight="1" x14ac:dyDescent="0.25">
      <c r="A41" s="1144">
        <v>1</v>
      </c>
      <c r="B41" s="1141" t="s">
        <v>840</v>
      </c>
      <c r="C41" s="1141" t="s">
        <v>841</v>
      </c>
      <c r="D41" s="1141" t="s">
        <v>842</v>
      </c>
      <c r="E41" s="1141" t="s">
        <v>843</v>
      </c>
      <c r="F41" s="956" t="s">
        <v>844</v>
      </c>
      <c r="G41" s="642" t="s">
        <v>845</v>
      </c>
      <c r="H41" s="961" t="s">
        <v>846</v>
      </c>
      <c r="I41" s="956" t="s">
        <v>847</v>
      </c>
      <c r="J41" s="956" t="s">
        <v>848</v>
      </c>
      <c r="K41" s="956">
        <v>1</v>
      </c>
      <c r="L41" s="633">
        <v>41122</v>
      </c>
      <c r="M41" s="868">
        <v>41305</v>
      </c>
      <c r="N41" s="620">
        <f t="shared" ref="N41:N54" si="8">(+M41-L41)/7</f>
        <v>26.142857142857142</v>
      </c>
      <c r="O41" s="956">
        <v>1</v>
      </c>
      <c r="P41" s="628">
        <f>IF(O41/K41&gt;1,1,+O41/K41)</f>
        <v>1</v>
      </c>
      <c r="Q41" s="620">
        <f t="shared" ref="Q41:Q54" si="9">+N41*P41</f>
        <v>26.142857142857142</v>
      </c>
      <c r="R41" s="1043">
        <f t="shared" si="3"/>
        <v>26.142857142857142</v>
      </c>
      <c r="S41" s="955">
        <f t="shared" si="4"/>
        <v>26.142857142857142</v>
      </c>
      <c r="T41" s="622"/>
      <c r="U41" s="623"/>
      <c r="V41" s="622"/>
      <c r="W41" s="624"/>
    </row>
    <row r="42" spans="1:23" s="625" customFormat="1" ht="66" customHeight="1" x14ac:dyDescent="0.25">
      <c r="A42" s="1144">
        <v>1</v>
      </c>
      <c r="B42" s="1141" t="s">
        <v>840</v>
      </c>
      <c r="C42" s="1141" t="s">
        <v>841</v>
      </c>
      <c r="D42" s="1141" t="s">
        <v>842</v>
      </c>
      <c r="E42" s="1141" t="s">
        <v>843</v>
      </c>
      <c r="F42" s="956" t="s">
        <v>844</v>
      </c>
      <c r="G42" s="956" t="s">
        <v>849</v>
      </c>
      <c r="H42" s="961" t="s">
        <v>850</v>
      </c>
      <c r="I42" s="961" t="s">
        <v>851</v>
      </c>
      <c r="J42" s="956" t="s">
        <v>852</v>
      </c>
      <c r="K42" s="956">
        <v>3</v>
      </c>
      <c r="L42" s="633">
        <v>41122</v>
      </c>
      <c r="M42" s="868">
        <v>41394</v>
      </c>
      <c r="N42" s="620">
        <f t="shared" si="8"/>
        <v>38.857142857142854</v>
      </c>
      <c r="O42" s="956">
        <v>3</v>
      </c>
      <c r="P42" s="628">
        <f>IF(O42/K42&gt;1,1,+O42/K42)</f>
        <v>1</v>
      </c>
      <c r="Q42" s="620">
        <f t="shared" si="9"/>
        <v>38.857142857142854</v>
      </c>
      <c r="R42" s="1043">
        <f t="shared" si="3"/>
        <v>38.857142857142854</v>
      </c>
      <c r="S42" s="955">
        <f t="shared" si="4"/>
        <v>38.857142857142854</v>
      </c>
      <c r="T42" s="622"/>
      <c r="U42" s="623"/>
      <c r="V42" s="622"/>
      <c r="W42" s="624"/>
    </row>
    <row r="43" spans="1:23" s="625" customFormat="1" ht="66" customHeight="1" x14ac:dyDescent="0.25">
      <c r="A43" s="1144">
        <v>1</v>
      </c>
      <c r="B43" s="1141" t="s">
        <v>840</v>
      </c>
      <c r="C43" s="1141" t="s">
        <v>841</v>
      </c>
      <c r="D43" s="1141" t="s">
        <v>842</v>
      </c>
      <c r="E43" s="1141" t="s">
        <v>843</v>
      </c>
      <c r="F43" s="956" t="s">
        <v>844</v>
      </c>
      <c r="G43" s="634" t="s">
        <v>853</v>
      </c>
      <c r="H43" s="961" t="s">
        <v>854</v>
      </c>
      <c r="I43" s="956" t="s">
        <v>855</v>
      </c>
      <c r="J43" s="956" t="s">
        <v>856</v>
      </c>
      <c r="K43" s="956">
        <v>9</v>
      </c>
      <c r="L43" s="633">
        <v>41122</v>
      </c>
      <c r="M43" s="868">
        <v>41394</v>
      </c>
      <c r="N43" s="620">
        <f t="shared" si="8"/>
        <v>38.857142857142854</v>
      </c>
      <c r="O43" s="956">
        <v>9</v>
      </c>
      <c r="P43" s="628">
        <f>IF(O43/K43&gt;1,1,+O43/K43)</f>
        <v>1</v>
      </c>
      <c r="Q43" s="620">
        <f t="shared" si="9"/>
        <v>38.857142857142854</v>
      </c>
      <c r="R43" s="1043">
        <f t="shared" si="3"/>
        <v>38.857142857142854</v>
      </c>
      <c r="S43" s="955">
        <f t="shared" si="4"/>
        <v>38.857142857142854</v>
      </c>
      <c r="T43" s="622"/>
      <c r="U43" s="623"/>
      <c r="V43" s="622"/>
      <c r="W43" s="624"/>
    </row>
    <row r="44" spans="1:23" s="625" customFormat="1" ht="66" customHeight="1" x14ac:dyDescent="0.25">
      <c r="A44" s="957">
        <v>2</v>
      </c>
      <c r="B44" s="956" t="s">
        <v>857</v>
      </c>
      <c r="C44" s="634" t="s">
        <v>858</v>
      </c>
      <c r="D44" s="634" t="s">
        <v>859</v>
      </c>
      <c r="E44" s="634" t="s">
        <v>860</v>
      </c>
      <c r="F44" s="956" t="s">
        <v>861</v>
      </c>
      <c r="G44" s="634" t="s">
        <v>862</v>
      </c>
      <c r="H44" s="961" t="s">
        <v>863</v>
      </c>
      <c r="I44" s="956" t="s">
        <v>864</v>
      </c>
      <c r="J44" s="956" t="s">
        <v>865</v>
      </c>
      <c r="K44" s="956">
        <v>1</v>
      </c>
      <c r="L44" s="633">
        <v>41122</v>
      </c>
      <c r="M44" s="868">
        <v>41487</v>
      </c>
      <c r="N44" s="620">
        <f t="shared" si="8"/>
        <v>52.142857142857146</v>
      </c>
      <c r="O44" s="956">
        <v>1</v>
      </c>
      <c r="P44" s="628">
        <f t="shared" ref="P44:P54" si="10">IF(O44/K44&gt;1,1,+O44/K44)</f>
        <v>1</v>
      </c>
      <c r="Q44" s="620">
        <f t="shared" si="9"/>
        <v>52.142857142857146</v>
      </c>
      <c r="R44" s="1043">
        <f t="shared" si="3"/>
        <v>52.142857142857146</v>
      </c>
      <c r="S44" s="955">
        <f t="shared" si="4"/>
        <v>52.142857142857146</v>
      </c>
      <c r="T44" s="622"/>
      <c r="U44" s="623"/>
      <c r="V44" s="622"/>
      <c r="W44" s="624"/>
    </row>
    <row r="45" spans="1:23" s="625" customFormat="1" ht="66" customHeight="1" x14ac:dyDescent="0.25">
      <c r="A45" s="1144">
        <v>3</v>
      </c>
      <c r="B45" s="1141" t="s">
        <v>866</v>
      </c>
      <c r="C45" s="1141" t="s">
        <v>867</v>
      </c>
      <c r="D45" s="1141" t="s">
        <v>868</v>
      </c>
      <c r="E45" s="1141" t="s">
        <v>869</v>
      </c>
      <c r="F45" s="1141" t="s">
        <v>870</v>
      </c>
      <c r="G45" s="634" t="s">
        <v>871</v>
      </c>
      <c r="H45" s="961" t="s">
        <v>872</v>
      </c>
      <c r="I45" s="956" t="s">
        <v>873</v>
      </c>
      <c r="J45" s="956" t="s">
        <v>874</v>
      </c>
      <c r="K45" s="956">
        <v>1</v>
      </c>
      <c r="L45" s="633">
        <v>41122</v>
      </c>
      <c r="M45" s="868">
        <v>41213</v>
      </c>
      <c r="N45" s="620">
        <f t="shared" si="8"/>
        <v>13</v>
      </c>
      <c r="O45" s="630">
        <v>1</v>
      </c>
      <c r="P45" s="628">
        <f t="shared" si="10"/>
        <v>1</v>
      </c>
      <c r="Q45" s="620">
        <f t="shared" si="9"/>
        <v>13</v>
      </c>
      <c r="R45" s="1043">
        <f t="shared" si="3"/>
        <v>13</v>
      </c>
      <c r="S45" s="955">
        <f t="shared" si="4"/>
        <v>13</v>
      </c>
      <c r="T45" s="622"/>
      <c r="U45" s="623"/>
      <c r="V45" s="622"/>
      <c r="W45" s="624"/>
    </row>
    <row r="46" spans="1:23" s="625" customFormat="1" ht="66" customHeight="1" x14ac:dyDescent="0.25">
      <c r="A46" s="1144">
        <v>3</v>
      </c>
      <c r="B46" s="1141" t="s">
        <v>866</v>
      </c>
      <c r="C46" s="1141" t="s">
        <v>867</v>
      </c>
      <c r="D46" s="1141" t="s">
        <v>868</v>
      </c>
      <c r="E46" s="1141" t="s">
        <v>869</v>
      </c>
      <c r="F46" s="1141" t="s">
        <v>870</v>
      </c>
      <c r="G46" s="634" t="s">
        <v>875</v>
      </c>
      <c r="H46" s="961" t="s">
        <v>876</v>
      </c>
      <c r="I46" s="956" t="s">
        <v>877</v>
      </c>
      <c r="J46" s="956" t="s">
        <v>878</v>
      </c>
      <c r="K46" s="956">
        <v>1</v>
      </c>
      <c r="L46" s="633">
        <v>41244</v>
      </c>
      <c r="M46" s="868">
        <v>41547</v>
      </c>
      <c r="N46" s="620">
        <f t="shared" si="8"/>
        <v>43.285714285714285</v>
      </c>
      <c r="O46" s="630">
        <v>1</v>
      </c>
      <c r="P46" s="628">
        <f t="shared" si="10"/>
        <v>1</v>
      </c>
      <c r="Q46" s="620">
        <f t="shared" si="9"/>
        <v>43.285714285714285</v>
      </c>
      <c r="R46" s="1043">
        <f t="shared" si="3"/>
        <v>43.285714285714285</v>
      </c>
      <c r="S46" s="955">
        <f t="shared" si="4"/>
        <v>43.285714285714285</v>
      </c>
      <c r="T46" s="622"/>
      <c r="U46" s="623"/>
      <c r="V46" s="622"/>
      <c r="W46" s="624"/>
    </row>
    <row r="47" spans="1:23" s="625" customFormat="1" ht="66" customHeight="1" x14ac:dyDescent="0.25">
      <c r="A47" s="640">
        <v>4</v>
      </c>
      <c r="B47" s="956" t="s">
        <v>879</v>
      </c>
      <c r="C47" s="634" t="s">
        <v>880</v>
      </c>
      <c r="D47" s="634" t="s">
        <v>881</v>
      </c>
      <c r="E47" s="634" t="s">
        <v>882</v>
      </c>
      <c r="F47" s="956" t="s">
        <v>883</v>
      </c>
      <c r="G47" s="634" t="s">
        <v>884</v>
      </c>
      <c r="H47" s="961" t="s">
        <v>885</v>
      </c>
      <c r="I47" s="956" t="s">
        <v>886</v>
      </c>
      <c r="J47" s="956" t="s">
        <v>887</v>
      </c>
      <c r="K47" s="956">
        <v>1</v>
      </c>
      <c r="L47" s="633">
        <v>40939</v>
      </c>
      <c r="M47" s="868">
        <v>41305</v>
      </c>
      <c r="N47" s="620">
        <f t="shared" si="8"/>
        <v>52.285714285714285</v>
      </c>
      <c r="O47" s="630">
        <v>1</v>
      </c>
      <c r="P47" s="628">
        <f>IF(O47/K47&gt;1,1,+O47/K47)</f>
        <v>1</v>
      </c>
      <c r="Q47" s="620">
        <f t="shared" si="9"/>
        <v>52.285714285714285</v>
      </c>
      <c r="R47" s="1043">
        <f t="shared" si="3"/>
        <v>52.285714285714285</v>
      </c>
      <c r="S47" s="955">
        <f t="shared" si="4"/>
        <v>52.285714285714285</v>
      </c>
      <c r="T47" s="622"/>
      <c r="U47" s="623"/>
      <c r="V47" s="622"/>
      <c r="W47" s="624"/>
    </row>
    <row r="48" spans="1:23" s="625" customFormat="1" ht="66" customHeight="1" x14ac:dyDescent="0.25">
      <c r="A48" s="957">
        <v>5</v>
      </c>
      <c r="B48" s="956" t="s">
        <v>888</v>
      </c>
      <c r="C48" s="634" t="s">
        <v>889</v>
      </c>
      <c r="D48" s="634" t="s">
        <v>890</v>
      </c>
      <c r="E48" s="634" t="s">
        <v>891</v>
      </c>
      <c r="F48" s="956" t="s">
        <v>883</v>
      </c>
      <c r="G48" s="634" t="s">
        <v>892</v>
      </c>
      <c r="H48" s="961" t="s">
        <v>893</v>
      </c>
      <c r="I48" s="642" t="s">
        <v>894</v>
      </c>
      <c r="J48" s="956" t="s">
        <v>895</v>
      </c>
      <c r="K48" s="956">
        <v>12</v>
      </c>
      <c r="L48" s="633">
        <v>41152</v>
      </c>
      <c r="M48" s="868">
        <v>41517</v>
      </c>
      <c r="N48" s="620">
        <f t="shared" si="8"/>
        <v>52.142857142857146</v>
      </c>
      <c r="O48" s="630">
        <v>12</v>
      </c>
      <c r="P48" s="628">
        <f t="shared" si="10"/>
        <v>1</v>
      </c>
      <c r="Q48" s="620">
        <f t="shared" si="9"/>
        <v>52.142857142857146</v>
      </c>
      <c r="R48" s="1043">
        <f t="shared" si="3"/>
        <v>52.142857142857146</v>
      </c>
      <c r="S48" s="955">
        <f t="shared" si="4"/>
        <v>52.142857142857146</v>
      </c>
      <c r="T48" s="622"/>
      <c r="U48" s="623"/>
      <c r="V48" s="622"/>
      <c r="W48" s="624"/>
    </row>
    <row r="49" spans="1:37" s="625" customFormat="1" ht="66" customHeight="1" x14ac:dyDescent="0.25">
      <c r="A49" s="1144">
        <v>6</v>
      </c>
      <c r="B49" s="1141" t="s">
        <v>896</v>
      </c>
      <c r="C49" s="1141" t="s">
        <v>897</v>
      </c>
      <c r="D49" s="1141" t="s">
        <v>898</v>
      </c>
      <c r="E49" s="1141" t="s">
        <v>899</v>
      </c>
      <c r="F49" s="956" t="s">
        <v>900</v>
      </c>
      <c r="G49" s="634" t="s">
        <v>901</v>
      </c>
      <c r="H49" s="642" t="s">
        <v>902</v>
      </c>
      <c r="I49" s="642" t="s">
        <v>903</v>
      </c>
      <c r="J49" s="956" t="s">
        <v>904</v>
      </c>
      <c r="K49" s="956">
        <v>1</v>
      </c>
      <c r="L49" s="633">
        <v>41183</v>
      </c>
      <c r="M49" s="868">
        <v>41274</v>
      </c>
      <c r="N49" s="620">
        <f>(+M49-L49)/7</f>
        <v>13</v>
      </c>
      <c r="O49" s="956">
        <v>1</v>
      </c>
      <c r="P49" s="628">
        <f t="shared" si="10"/>
        <v>1</v>
      </c>
      <c r="Q49" s="620">
        <f t="shared" si="9"/>
        <v>13</v>
      </c>
      <c r="R49" s="1043">
        <f t="shared" si="3"/>
        <v>13</v>
      </c>
      <c r="S49" s="955">
        <f t="shared" si="4"/>
        <v>13</v>
      </c>
      <c r="T49" s="622"/>
      <c r="U49" s="623"/>
      <c r="V49" s="622"/>
      <c r="W49" s="624"/>
    </row>
    <row r="50" spans="1:37" s="625" customFormat="1" ht="66" customHeight="1" x14ac:dyDescent="0.25">
      <c r="A50" s="1144">
        <v>6</v>
      </c>
      <c r="B50" s="1141" t="s">
        <v>896</v>
      </c>
      <c r="C50" s="1141" t="s">
        <v>897</v>
      </c>
      <c r="D50" s="1141" t="s">
        <v>898</v>
      </c>
      <c r="E50" s="1141" t="s">
        <v>899</v>
      </c>
      <c r="F50" s="956" t="s">
        <v>905</v>
      </c>
      <c r="G50" s="634" t="s">
        <v>906</v>
      </c>
      <c r="H50" s="961" t="s">
        <v>907</v>
      </c>
      <c r="I50" s="642" t="s">
        <v>908</v>
      </c>
      <c r="J50" s="956" t="s">
        <v>848</v>
      </c>
      <c r="K50" s="956">
        <v>1</v>
      </c>
      <c r="L50" s="633">
        <v>41122</v>
      </c>
      <c r="M50" s="868">
        <v>41305</v>
      </c>
      <c r="N50" s="620">
        <f t="shared" si="8"/>
        <v>26.142857142857142</v>
      </c>
      <c r="O50" s="956">
        <v>1</v>
      </c>
      <c r="P50" s="628">
        <f t="shared" si="10"/>
        <v>1</v>
      </c>
      <c r="Q50" s="620">
        <f t="shared" si="9"/>
        <v>26.142857142857142</v>
      </c>
      <c r="R50" s="1043">
        <f t="shared" si="3"/>
        <v>26.142857142857142</v>
      </c>
      <c r="S50" s="955">
        <f t="shared" si="4"/>
        <v>26.142857142857142</v>
      </c>
      <c r="T50" s="622"/>
      <c r="U50" s="623"/>
      <c r="V50" s="622"/>
      <c r="W50" s="624"/>
    </row>
    <row r="51" spans="1:37" s="625" customFormat="1" ht="66" customHeight="1" x14ac:dyDescent="0.25">
      <c r="A51" s="1144">
        <v>6</v>
      </c>
      <c r="B51" s="1141" t="s">
        <v>896</v>
      </c>
      <c r="C51" s="1141" t="s">
        <v>897</v>
      </c>
      <c r="D51" s="1141" t="s">
        <v>898</v>
      </c>
      <c r="E51" s="1141" t="s">
        <v>899</v>
      </c>
      <c r="F51" s="956" t="s">
        <v>909</v>
      </c>
      <c r="G51" s="634" t="s">
        <v>910</v>
      </c>
      <c r="H51" s="643" t="s">
        <v>911</v>
      </c>
      <c r="I51" s="961" t="s">
        <v>912</v>
      </c>
      <c r="J51" s="956" t="s">
        <v>913</v>
      </c>
      <c r="K51" s="626">
        <v>1</v>
      </c>
      <c r="L51" s="633">
        <v>41122</v>
      </c>
      <c r="M51" s="868">
        <v>41212</v>
      </c>
      <c r="N51" s="620">
        <f t="shared" si="8"/>
        <v>12.857142857142858</v>
      </c>
      <c r="O51" s="956">
        <v>100</v>
      </c>
      <c r="P51" s="628">
        <f t="shared" si="10"/>
        <v>1</v>
      </c>
      <c r="Q51" s="620">
        <f t="shared" si="9"/>
        <v>12.857142857142858</v>
      </c>
      <c r="R51" s="1043">
        <f t="shared" si="3"/>
        <v>12.857142857142858</v>
      </c>
      <c r="S51" s="955">
        <f t="shared" si="4"/>
        <v>12.857142857142858</v>
      </c>
      <c r="T51" s="622"/>
      <c r="U51" s="623"/>
      <c r="V51" s="622"/>
      <c r="W51" s="624"/>
    </row>
    <row r="52" spans="1:37" s="625" customFormat="1" ht="66" customHeight="1" x14ac:dyDescent="0.25">
      <c r="A52" s="1144">
        <v>6</v>
      </c>
      <c r="B52" s="1141" t="s">
        <v>896</v>
      </c>
      <c r="C52" s="1141" t="s">
        <v>897</v>
      </c>
      <c r="D52" s="1141" t="s">
        <v>898</v>
      </c>
      <c r="E52" s="1141" t="s">
        <v>899</v>
      </c>
      <c r="F52" s="956" t="s">
        <v>900</v>
      </c>
      <c r="G52" s="634" t="s">
        <v>914</v>
      </c>
      <c r="H52" s="642" t="s">
        <v>902</v>
      </c>
      <c r="I52" s="642" t="s">
        <v>903</v>
      </c>
      <c r="J52" s="956" t="s">
        <v>904</v>
      </c>
      <c r="K52" s="956">
        <v>1</v>
      </c>
      <c r="L52" s="633">
        <v>41183</v>
      </c>
      <c r="M52" s="868">
        <v>41274</v>
      </c>
      <c r="N52" s="620">
        <f t="shared" si="8"/>
        <v>13</v>
      </c>
      <c r="O52" s="956">
        <v>1</v>
      </c>
      <c r="P52" s="628">
        <f t="shared" si="10"/>
        <v>1</v>
      </c>
      <c r="Q52" s="620">
        <f t="shared" si="9"/>
        <v>13</v>
      </c>
      <c r="R52" s="1043">
        <f t="shared" si="3"/>
        <v>13</v>
      </c>
      <c r="S52" s="955">
        <f t="shared" si="4"/>
        <v>13</v>
      </c>
      <c r="T52" s="622"/>
      <c r="U52" s="623"/>
      <c r="V52" s="622"/>
      <c r="W52" s="624"/>
    </row>
    <row r="53" spans="1:37" s="625" customFormat="1" ht="66" customHeight="1" x14ac:dyDescent="0.25">
      <c r="A53" s="1144">
        <v>6</v>
      </c>
      <c r="B53" s="1141" t="s">
        <v>896</v>
      </c>
      <c r="C53" s="1141" t="s">
        <v>897</v>
      </c>
      <c r="D53" s="1141" t="s">
        <v>898</v>
      </c>
      <c r="E53" s="1141" t="s">
        <v>899</v>
      </c>
      <c r="F53" s="956" t="s">
        <v>844</v>
      </c>
      <c r="G53" s="634" t="s">
        <v>915</v>
      </c>
      <c r="H53" s="961" t="s">
        <v>916</v>
      </c>
      <c r="I53" s="642" t="s">
        <v>917</v>
      </c>
      <c r="J53" s="956" t="s">
        <v>918</v>
      </c>
      <c r="K53" s="956">
        <v>1</v>
      </c>
      <c r="L53" s="633">
        <v>41122</v>
      </c>
      <c r="M53" s="868">
        <v>41305</v>
      </c>
      <c r="N53" s="644">
        <f t="shared" si="8"/>
        <v>26.142857142857142</v>
      </c>
      <c r="O53" s="956">
        <v>1</v>
      </c>
      <c r="P53" s="628">
        <f t="shared" si="10"/>
        <v>1</v>
      </c>
      <c r="Q53" s="620">
        <f t="shared" si="9"/>
        <v>26.142857142857142</v>
      </c>
      <c r="R53" s="1043">
        <f t="shared" si="3"/>
        <v>26.142857142857142</v>
      </c>
      <c r="S53" s="955">
        <f t="shared" si="4"/>
        <v>26.142857142857142</v>
      </c>
      <c r="T53" s="622"/>
      <c r="U53" s="623"/>
      <c r="V53" s="622"/>
      <c r="W53" s="624"/>
    </row>
    <row r="54" spans="1:37" s="625" customFormat="1" ht="66" customHeight="1" thickBot="1" x14ac:dyDescent="0.3">
      <c r="A54" s="1144">
        <v>6</v>
      </c>
      <c r="B54" s="1141" t="s">
        <v>896</v>
      </c>
      <c r="C54" s="1141" t="s">
        <v>897</v>
      </c>
      <c r="D54" s="1141" t="s">
        <v>898</v>
      </c>
      <c r="E54" s="1141" t="s">
        <v>899</v>
      </c>
      <c r="F54" s="956" t="s">
        <v>919</v>
      </c>
      <c r="G54" s="634" t="s">
        <v>920</v>
      </c>
      <c r="H54" s="961" t="s">
        <v>921</v>
      </c>
      <c r="I54" s="642" t="s">
        <v>922</v>
      </c>
      <c r="J54" s="956" t="s">
        <v>923</v>
      </c>
      <c r="K54" s="626">
        <v>1</v>
      </c>
      <c r="L54" s="633">
        <v>41153</v>
      </c>
      <c r="M54" s="868">
        <v>41394</v>
      </c>
      <c r="N54" s="644">
        <f t="shared" si="8"/>
        <v>34.428571428571431</v>
      </c>
      <c r="O54" s="956">
        <v>1</v>
      </c>
      <c r="P54" s="628">
        <f t="shared" si="10"/>
        <v>1</v>
      </c>
      <c r="Q54" s="620">
        <f t="shared" si="9"/>
        <v>34.428571428571431</v>
      </c>
      <c r="R54" s="1043">
        <f t="shared" si="3"/>
        <v>34.428571428571431</v>
      </c>
      <c r="S54" s="955">
        <f t="shared" si="4"/>
        <v>34.428571428571431</v>
      </c>
      <c r="T54" s="622"/>
      <c r="U54" s="623"/>
      <c r="V54" s="622"/>
      <c r="W54" s="624"/>
    </row>
    <row r="55" spans="1:37" s="625" customFormat="1" ht="66" customHeight="1" thickBot="1" x14ac:dyDescent="0.3">
      <c r="A55" s="1146">
        <v>1</v>
      </c>
      <c r="B55" s="1147" t="s">
        <v>610</v>
      </c>
      <c r="C55" s="1147" t="s">
        <v>611</v>
      </c>
      <c r="D55" s="1147" t="s">
        <v>612</v>
      </c>
      <c r="E55" s="1147" t="s">
        <v>924</v>
      </c>
      <c r="F55" s="1147" t="s">
        <v>925</v>
      </c>
      <c r="G55" s="1097" t="s">
        <v>926</v>
      </c>
      <c r="H55" s="1097"/>
      <c r="I55" s="1097" t="s">
        <v>927</v>
      </c>
      <c r="J55" s="1098" t="s">
        <v>928</v>
      </c>
      <c r="K55" s="1099">
        <v>1</v>
      </c>
      <c r="L55" s="1100">
        <v>41509</v>
      </c>
      <c r="M55" s="1100">
        <v>41639</v>
      </c>
      <c r="N55" s="1101">
        <f>(+M55-L55)/7</f>
        <v>18.571428571428573</v>
      </c>
      <c r="O55" s="1102">
        <v>1</v>
      </c>
      <c r="P55" s="1082">
        <f>IF(O55/K55&gt;1,1,+O55/K55)</f>
        <v>1</v>
      </c>
      <c r="Q55" s="858">
        <f>+N55*P55</f>
        <v>18.571428571428573</v>
      </c>
      <c r="R55" s="1043">
        <f t="shared" si="3"/>
        <v>18.571428571428573</v>
      </c>
      <c r="S55" s="955">
        <f t="shared" si="4"/>
        <v>18.571428571428573</v>
      </c>
      <c r="T55" s="1084"/>
      <c r="U55" s="1085"/>
      <c r="V55" s="1084"/>
      <c r="W55" s="1086"/>
      <c r="X55" s="1087"/>
      <c r="Y55" s="1087"/>
      <c r="Z55" s="1087"/>
      <c r="AA55" s="1112" t="s">
        <v>1250</v>
      </c>
      <c r="AC55" s="1115" t="s">
        <v>1255</v>
      </c>
      <c r="AD55" s="1088" t="s">
        <v>1256</v>
      </c>
      <c r="AE55" s="1088" t="s">
        <v>1257</v>
      </c>
      <c r="AF55" s="1080" t="s">
        <v>1258</v>
      </c>
      <c r="AG55" s="1116"/>
      <c r="AH55" s="1116"/>
      <c r="AI55" s="1116"/>
      <c r="AJ55" s="1116"/>
      <c r="AK55" s="1116"/>
    </row>
    <row r="56" spans="1:37" s="625" customFormat="1" ht="66" customHeight="1" x14ac:dyDescent="0.25">
      <c r="A56" s="1146">
        <v>1</v>
      </c>
      <c r="B56" s="1147" t="s">
        <v>610</v>
      </c>
      <c r="C56" s="1147" t="s">
        <v>611</v>
      </c>
      <c r="D56" s="1147" t="s">
        <v>612</v>
      </c>
      <c r="E56" s="1147" t="s">
        <v>924</v>
      </c>
      <c r="F56" s="1147" t="s">
        <v>925</v>
      </c>
      <c r="G56" s="1097" t="s">
        <v>929</v>
      </c>
      <c r="H56" s="1097"/>
      <c r="I56" s="1097" t="s">
        <v>927</v>
      </c>
      <c r="J56" s="1098" t="s">
        <v>930</v>
      </c>
      <c r="K56" s="1099">
        <v>1</v>
      </c>
      <c r="L56" s="1100">
        <v>41509</v>
      </c>
      <c r="M56" s="1100">
        <v>41639</v>
      </c>
      <c r="N56" s="1101">
        <f t="shared" ref="N56:N75" si="11">(+M56-L56)/7</f>
        <v>18.571428571428573</v>
      </c>
      <c r="O56" s="1102">
        <v>1</v>
      </c>
      <c r="P56" s="1082">
        <f t="shared" ref="P56:P81" si="12">IF(O56/K56&gt;1,1,+O56/K56)</f>
        <v>1</v>
      </c>
      <c r="Q56" s="858">
        <f t="shared" ref="Q56:Q75" si="13">+N56*P56</f>
        <v>18.571428571428573</v>
      </c>
      <c r="R56" s="1043">
        <f t="shared" si="3"/>
        <v>18.571428571428573</v>
      </c>
      <c r="S56" s="955">
        <f t="shared" si="4"/>
        <v>18.571428571428573</v>
      </c>
      <c r="T56" s="1084"/>
      <c r="U56" s="1085"/>
      <c r="V56" s="1084"/>
      <c r="W56" s="1086"/>
      <c r="X56" s="1087"/>
      <c r="Y56" s="1087"/>
      <c r="Z56" s="1087"/>
      <c r="AA56" s="1112" t="s">
        <v>1250</v>
      </c>
      <c r="AC56" s="1113" t="s">
        <v>1259</v>
      </c>
      <c r="AD56" s="1088" t="s">
        <v>1260</v>
      </c>
      <c r="AE56" s="1088" t="s">
        <v>1261</v>
      </c>
      <c r="AF56" s="1080" t="s">
        <v>1062</v>
      </c>
      <c r="AG56" s="1081" t="s">
        <v>1063</v>
      </c>
      <c r="AH56" s="1081" t="s">
        <v>1064</v>
      </c>
      <c r="AI56" s="1081" t="s">
        <v>1061</v>
      </c>
      <c r="AJ56" s="1081" t="s">
        <v>1245</v>
      </c>
      <c r="AK56" s="1117" t="s">
        <v>1246</v>
      </c>
    </row>
    <row r="57" spans="1:37" s="625" customFormat="1" ht="66" customHeight="1" thickBot="1" x14ac:dyDescent="0.3">
      <c r="A57" s="1146">
        <v>1</v>
      </c>
      <c r="B57" s="1147" t="s">
        <v>610</v>
      </c>
      <c r="C57" s="1147" t="s">
        <v>611</v>
      </c>
      <c r="D57" s="1147" t="s">
        <v>612</v>
      </c>
      <c r="E57" s="1147" t="s">
        <v>924</v>
      </c>
      <c r="F57" s="1147" t="s">
        <v>925</v>
      </c>
      <c r="G57" s="1097" t="s">
        <v>931</v>
      </c>
      <c r="H57" s="1097"/>
      <c r="I57" s="1097" t="s">
        <v>932</v>
      </c>
      <c r="J57" s="1098" t="s">
        <v>856</v>
      </c>
      <c r="K57" s="1099">
        <v>1</v>
      </c>
      <c r="L57" s="1100">
        <v>41509</v>
      </c>
      <c r="M57" s="1100">
        <v>41578</v>
      </c>
      <c r="N57" s="1101">
        <f t="shared" si="11"/>
        <v>9.8571428571428577</v>
      </c>
      <c r="O57" s="1102">
        <v>2</v>
      </c>
      <c r="P57" s="1082">
        <f t="shared" si="12"/>
        <v>1</v>
      </c>
      <c r="Q57" s="858">
        <f t="shared" si="13"/>
        <v>9.8571428571428577</v>
      </c>
      <c r="R57" s="1043">
        <f t="shared" si="3"/>
        <v>9.8571428571428577</v>
      </c>
      <c r="S57" s="955">
        <f t="shared" si="4"/>
        <v>9.8571428571428577</v>
      </c>
      <c r="T57" s="1084"/>
      <c r="U57" s="1085"/>
      <c r="V57" s="1084"/>
      <c r="W57" s="1086"/>
      <c r="X57" s="1087"/>
      <c r="Y57" s="1087"/>
      <c r="Z57" s="1087"/>
      <c r="AA57" s="1113" t="s">
        <v>1251</v>
      </c>
      <c r="AC57" s="1113" t="s">
        <v>1262</v>
      </c>
      <c r="AD57" s="1088" t="s">
        <v>1263</v>
      </c>
      <c r="AE57" s="1088" t="s">
        <v>1264</v>
      </c>
      <c r="AF57" s="1118"/>
      <c r="AG57" s="1116"/>
      <c r="AH57" s="1116"/>
      <c r="AI57" s="1116"/>
      <c r="AJ57" s="1116"/>
      <c r="AK57" s="1116"/>
    </row>
    <row r="58" spans="1:37" s="625" customFormat="1" ht="66" customHeight="1" thickBot="1" x14ac:dyDescent="0.3">
      <c r="A58" s="1146">
        <v>1</v>
      </c>
      <c r="B58" s="1147" t="s">
        <v>610</v>
      </c>
      <c r="C58" s="1147" t="s">
        <v>611</v>
      </c>
      <c r="D58" s="1147" t="s">
        <v>612</v>
      </c>
      <c r="E58" s="1147" t="s">
        <v>924</v>
      </c>
      <c r="F58" s="1147" t="s">
        <v>925</v>
      </c>
      <c r="G58" s="1097" t="s">
        <v>933</v>
      </c>
      <c r="H58" s="1097"/>
      <c r="I58" s="1097" t="s">
        <v>934</v>
      </c>
      <c r="J58" s="1103" t="s">
        <v>345</v>
      </c>
      <c r="K58" s="1099">
        <v>1</v>
      </c>
      <c r="L58" s="1100">
        <v>41509</v>
      </c>
      <c r="M58" s="1100">
        <v>41578</v>
      </c>
      <c r="N58" s="1101">
        <f t="shared" si="11"/>
        <v>9.8571428571428577</v>
      </c>
      <c r="O58" s="1102">
        <v>1</v>
      </c>
      <c r="P58" s="1082">
        <f t="shared" si="12"/>
        <v>1</v>
      </c>
      <c r="Q58" s="858">
        <f t="shared" si="13"/>
        <v>9.8571428571428577</v>
      </c>
      <c r="R58" s="1043">
        <f t="shared" si="3"/>
        <v>9.8571428571428577</v>
      </c>
      <c r="S58" s="955">
        <f t="shared" si="4"/>
        <v>9.8571428571428577</v>
      </c>
      <c r="T58" s="1084"/>
      <c r="U58" s="1085"/>
      <c r="V58" s="1084"/>
      <c r="W58" s="1086"/>
      <c r="X58" s="1087"/>
      <c r="Y58" s="1087"/>
      <c r="Z58" s="1087"/>
      <c r="AA58" s="1114" t="s">
        <v>1252</v>
      </c>
      <c r="AC58" s="1113" t="s">
        <v>1265</v>
      </c>
      <c r="AD58" s="1088" t="s">
        <v>1266</v>
      </c>
      <c r="AE58" s="1088" t="s">
        <v>1267</v>
      </c>
      <c r="AF58" s="1080" t="s">
        <v>1247</v>
      </c>
      <c r="AG58" s="1116"/>
      <c r="AH58" s="1116"/>
      <c r="AI58" s="1116"/>
      <c r="AJ58" s="1116"/>
      <c r="AK58" s="1116"/>
    </row>
    <row r="59" spans="1:37" s="625" customFormat="1" ht="66" customHeight="1" x14ac:dyDescent="0.25">
      <c r="A59" s="1146">
        <v>1</v>
      </c>
      <c r="B59" s="1147" t="s">
        <v>610</v>
      </c>
      <c r="C59" s="1147" t="s">
        <v>611</v>
      </c>
      <c r="D59" s="1147" t="s">
        <v>612</v>
      </c>
      <c r="E59" s="1147" t="s">
        <v>924</v>
      </c>
      <c r="F59" s="1147" t="s">
        <v>925</v>
      </c>
      <c r="G59" s="1097" t="s">
        <v>613</v>
      </c>
      <c r="H59" s="1097"/>
      <c r="I59" s="1097" t="s">
        <v>614</v>
      </c>
      <c r="J59" s="1098" t="s">
        <v>615</v>
      </c>
      <c r="K59" s="1099">
        <v>6</v>
      </c>
      <c r="L59" s="1100">
        <v>41487</v>
      </c>
      <c r="M59" s="1100">
        <v>41851</v>
      </c>
      <c r="N59" s="1101">
        <f t="shared" si="11"/>
        <v>52</v>
      </c>
      <c r="O59" s="1102">
        <v>5.5</v>
      </c>
      <c r="P59" s="1090">
        <f t="shared" si="12"/>
        <v>0.91666666666666663</v>
      </c>
      <c r="Q59" s="1052">
        <f t="shared" si="13"/>
        <v>47.666666666666664</v>
      </c>
      <c r="R59" s="1043">
        <f t="shared" si="3"/>
        <v>0</v>
      </c>
      <c r="S59" s="955">
        <f t="shared" si="4"/>
        <v>52</v>
      </c>
      <c r="T59" s="1084"/>
      <c r="U59" s="1085"/>
      <c r="V59" s="1092" t="s">
        <v>1062</v>
      </c>
      <c r="W59" s="1093" t="s">
        <v>1063</v>
      </c>
      <c r="X59" s="1093" t="s">
        <v>1064</v>
      </c>
      <c r="Y59" s="1093" t="s">
        <v>1061</v>
      </c>
      <c r="Z59" s="1093" t="s">
        <v>1245</v>
      </c>
      <c r="AA59" s="1093" t="s">
        <v>1246</v>
      </c>
      <c r="AC59" s="1113" t="s">
        <v>1249</v>
      </c>
      <c r="AD59" s="1088" t="s">
        <v>1268</v>
      </c>
      <c r="AE59" s="1088" t="s">
        <v>1267</v>
      </c>
      <c r="AF59" s="1080" t="s">
        <v>1258</v>
      </c>
      <c r="AG59" s="1116"/>
      <c r="AH59" s="1116"/>
      <c r="AI59" s="1116"/>
      <c r="AJ59" s="1116"/>
      <c r="AK59" s="1116"/>
    </row>
    <row r="60" spans="1:37" s="625" customFormat="1" ht="66" customHeight="1" x14ac:dyDescent="0.25">
      <c r="A60" s="1146">
        <v>2</v>
      </c>
      <c r="B60" s="1147" t="s">
        <v>658</v>
      </c>
      <c r="C60" s="1147" t="s">
        <v>935</v>
      </c>
      <c r="D60" s="1147" t="s">
        <v>936</v>
      </c>
      <c r="E60" s="1147" t="s">
        <v>937</v>
      </c>
      <c r="F60" s="1147" t="s">
        <v>925</v>
      </c>
      <c r="G60" s="1097" t="s">
        <v>938</v>
      </c>
      <c r="H60" s="1097"/>
      <c r="I60" s="1097" t="s">
        <v>939</v>
      </c>
      <c r="J60" s="1103" t="s">
        <v>856</v>
      </c>
      <c r="K60" s="1099">
        <v>1</v>
      </c>
      <c r="L60" s="1100">
        <v>41487</v>
      </c>
      <c r="M60" s="1100">
        <v>41639</v>
      </c>
      <c r="N60" s="1101">
        <f t="shared" si="11"/>
        <v>21.714285714285715</v>
      </c>
      <c r="O60" s="1102">
        <v>1</v>
      </c>
      <c r="P60" s="1082">
        <f t="shared" si="12"/>
        <v>1</v>
      </c>
      <c r="Q60" s="858">
        <f t="shared" si="13"/>
        <v>21.714285714285715</v>
      </c>
      <c r="R60" s="1043">
        <f t="shared" si="3"/>
        <v>21.714285714285715</v>
      </c>
      <c r="S60" s="955">
        <f t="shared" si="4"/>
        <v>21.714285714285715</v>
      </c>
      <c r="T60" s="1094"/>
      <c r="U60" s="1094"/>
      <c r="V60" s="1094"/>
      <c r="W60" s="1094"/>
      <c r="X60" s="1095"/>
      <c r="Y60" s="1095"/>
      <c r="Z60" s="1095"/>
      <c r="AA60" s="1089" t="s">
        <v>1248</v>
      </c>
      <c r="AC60" s="1113" t="s">
        <v>1269</v>
      </c>
      <c r="AD60" s="1088" t="s">
        <v>1268</v>
      </c>
      <c r="AE60" s="1088" t="s">
        <v>1270</v>
      </c>
      <c r="AF60" s="1080" t="s">
        <v>1258</v>
      </c>
      <c r="AG60" s="1116"/>
      <c r="AH60" s="1116"/>
      <c r="AI60" s="1116"/>
      <c r="AJ60" s="1116"/>
      <c r="AK60" s="1116"/>
    </row>
    <row r="61" spans="1:37" s="625" customFormat="1" ht="66" customHeight="1" x14ac:dyDescent="0.25">
      <c r="A61" s="1146">
        <v>2</v>
      </c>
      <c r="B61" s="1147" t="s">
        <v>658</v>
      </c>
      <c r="C61" s="1147" t="s">
        <v>935</v>
      </c>
      <c r="D61" s="1147" t="s">
        <v>936</v>
      </c>
      <c r="E61" s="1147" t="s">
        <v>937</v>
      </c>
      <c r="F61" s="1147" t="s">
        <v>925</v>
      </c>
      <c r="G61" s="1097" t="s">
        <v>616</v>
      </c>
      <c r="H61" s="1097"/>
      <c r="I61" s="1097" t="s">
        <v>617</v>
      </c>
      <c r="J61" s="1103" t="s">
        <v>618</v>
      </c>
      <c r="K61" s="1099">
        <v>6</v>
      </c>
      <c r="L61" s="1100">
        <v>41509</v>
      </c>
      <c r="M61" s="1100">
        <v>41729</v>
      </c>
      <c r="N61" s="1101">
        <f t="shared" si="11"/>
        <v>31.428571428571427</v>
      </c>
      <c r="O61" s="1102">
        <v>6</v>
      </c>
      <c r="P61" s="1082">
        <f t="shared" si="12"/>
        <v>1</v>
      </c>
      <c r="Q61" s="858">
        <f t="shared" si="13"/>
        <v>31.428571428571427</v>
      </c>
      <c r="R61" s="1043">
        <f t="shared" si="3"/>
        <v>31.428571428571427</v>
      </c>
      <c r="S61" s="955">
        <f t="shared" si="4"/>
        <v>31.428571428571427</v>
      </c>
      <c r="T61" s="1094"/>
      <c r="U61" s="1094"/>
      <c r="V61" s="1094"/>
      <c r="W61" s="1094"/>
      <c r="X61" s="1095"/>
      <c r="Y61" s="1095"/>
      <c r="Z61" s="1095"/>
      <c r="AA61" s="1096" t="s">
        <v>1247</v>
      </c>
      <c r="AC61" s="1113" t="s">
        <v>1271</v>
      </c>
      <c r="AD61" s="1088" t="s">
        <v>1272</v>
      </c>
      <c r="AE61" s="1088" t="s">
        <v>1273</v>
      </c>
      <c r="AF61" s="1080" t="s">
        <v>1258</v>
      </c>
      <c r="AG61" s="1116"/>
      <c r="AH61" s="1116"/>
      <c r="AI61" s="1116"/>
      <c r="AJ61" s="1116"/>
      <c r="AK61" s="1116"/>
    </row>
    <row r="62" spans="1:37" s="625" customFormat="1" ht="66" customHeight="1" x14ac:dyDescent="0.25">
      <c r="A62" s="1146">
        <v>2</v>
      </c>
      <c r="B62" s="1147" t="s">
        <v>658</v>
      </c>
      <c r="C62" s="1147" t="s">
        <v>935</v>
      </c>
      <c r="D62" s="1147" t="s">
        <v>936</v>
      </c>
      <c r="E62" s="1147" t="s">
        <v>937</v>
      </c>
      <c r="F62" s="1147" t="s">
        <v>925</v>
      </c>
      <c r="G62" s="1097" t="s">
        <v>940</v>
      </c>
      <c r="H62" s="1097"/>
      <c r="I62" s="1097" t="s">
        <v>941</v>
      </c>
      <c r="J62" s="1098" t="s">
        <v>942</v>
      </c>
      <c r="K62" s="1099">
        <v>1</v>
      </c>
      <c r="L62" s="1100">
        <v>41509</v>
      </c>
      <c r="M62" s="1100">
        <v>41578</v>
      </c>
      <c r="N62" s="1101">
        <f t="shared" si="11"/>
        <v>9.8571428571428577</v>
      </c>
      <c r="O62" s="1104">
        <v>1</v>
      </c>
      <c r="P62" s="1082">
        <f t="shared" si="12"/>
        <v>1</v>
      </c>
      <c r="Q62" s="858">
        <f t="shared" si="13"/>
        <v>9.8571428571428577</v>
      </c>
      <c r="R62" s="1043">
        <f t="shared" si="3"/>
        <v>9.8571428571428577</v>
      </c>
      <c r="S62" s="955">
        <f t="shared" si="4"/>
        <v>9.8571428571428577</v>
      </c>
      <c r="T62" s="1094"/>
      <c r="U62" s="1094"/>
      <c r="V62" s="1094"/>
      <c r="W62" s="1094"/>
      <c r="X62" s="1095"/>
      <c r="Y62" s="1095"/>
      <c r="Z62" s="1095"/>
      <c r="AA62" s="1089" t="s">
        <v>1249</v>
      </c>
      <c r="AC62" s="1113" t="s">
        <v>1274</v>
      </c>
      <c r="AD62" s="1088" t="s">
        <v>1275</v>
      </c>
      <c r="AE62" s="1088" t="s">
        <v>1276</v>
      </c>
      <c r="AF62" s="1080" t="s">
        <v>1258</v>
      </c>
      <c r="AG62" s="1116"/>
      <c r="AH62" s="1116"/>
      <c r="AI62" s="1116"/>
      <c r="AJ62" s="1116"/>
      <c r="AK62" s="1116"/>
    </row>
    <row r="63" spans="1:37" s="625" customFormat="1" ht="66" customHeight="1" x14ac:dyDescent="0.25">
      <c r="A63" s="1146">
        <v>3</v>
      </c>
      <c r="B63" s="1147" t="s">
        <v>610</v>
      </c>
      <c r="C63" s="1147" t="s">
        <v>943</v>
      </c>
      <c r="D63" s="1147" t="s">
        <v>944</v>
      </c>
      <c r="E63" s="1147" t="s">
        <v>945</v>
      </c>
      <c r="F63" s="1147" t="s">
        <v>925</v>
      </c>
      <c r="G63" s="1097" t="s">
        <v>946</v>
      </c>
      <c r="H63" s="1097"/>
      <c r="I63" s="1097" t="s">
        <v>939</v>
      </c>
      <c r="J63" s="1103" t="s">
        <v>856</v>
      </c>
      <c r="K63" s="1099">
        <v>1</v>
      </c>
      <c r="L63" s="1100">
        <v>41487</v>
      </c>
      <c r="M63" s="1100">
        <v>41639</v>
      </c>
      <c r="N63" s="1101">
        <f t="shared" si="11"/>
        <v>21.714285714285715</v>
      </c>
      <c r="O63" s="1102">
        <v>1</v>
      </c>
      <c r="P63" s="1105">
        <f t="shared" si="12"/>
        <v>1</v>
      </c>
      <c r="Q63" s="895">
        <f t="shared" si="13"/>
        <v>21.714285714285715</v>
      </c>
      <c r="R63" s="1043">
        <f t="shared" si="3"/>
        <v>21.714285714285715</v>
      </c>
      <c r="S63" s="955">
        <f t="shared" si="4"/>
        <v>21.714285714285715</v>
      </c>
      <c r="T63" s="622"/>
      <c r="U63" s="623"/>
      <c r="V63" s="622"/>
      <c r="W63" s="624"/>
      <c r="AA63" s="1089" t="s">
        <v>1253</v>
      </c>
      <c r="AC63" s="1113" t="s">
        <v>1277</v>
      </c>
      <c r="AD63" s="1088" t="s">
        <v>1278</v>
      </c>
      <c r="AE63" s="1088" t="s">
        <v>1279</v>
      </c>
      <c r="AF63" s="1080" t="s">
        <v>1258</v>
      </c>
      <c r="AG63" s="1116"/>
      <c r="AH63" s="1116"/>
      <c r="AI63" s="1116"/>
      <c r="AJ63" s="1116"/>
      <c r="AK63" s="1116"/>
    </row>
    <row r="64" spans="1:37" s="625" customFormat="1" ht="66" customHeight="1" x14ac:dyDescent="0.25">
      <c r="A64" s="1146">
        <v>3</v>
      </c>
      <c r="B64" s="1147" t="s">
        <v>610</v>
      </c>
      <c r="C64" s="1147" t="s">
        <v>943</v>
      </c>
      <c r="D64" s="1147" t="s">
        <v>944</v>
      </c>
      <c r="E64" s="1147" t="s">
        <v>945</v>
      </c>
      <c r="F64" s="1147" t="s">
        <v>925</v>
      </c>
      <c r="G64" s="1097" t="s">
        <v>947</v>
      </c>
      <c r="H64" s="1097"/>
      <c r="I64" s="1097" t="s">
        <v>617</v>
      </c>
      <c r="J64" s="1103" t="s">
        <v>618</v>
      </c>
      <c r="K64" s="1099">
        <v>5</v>
      </c>
      <c r="L64" s="1100">
        <v>41487</v>
      </c>
      <c r="M64" s="1100">
        <v>41639</v>
      </c>
      <c r="N64" s="1101">
        <f t="shared" si="11"/>
        <v>21.714285714285715</v>
      </c>
      <c r="O64" s="1102">
        <v>5</v>
      </c>
      <c r="P64" s="1082">
        <f t="shared" si="12"/>
        <v>1</v>
      </c>
      <c r="Q64" s="858">
        <f t="shared" si="13"/>
        <v>21.714285714285715</v>
      </c>
      <c r="R64" s="1043">
        <f t="shared" si="3"/>
        <v>21.714285714285715</v>
      </c>
      <c r="S64" s="955">
        <f t="shared" si="4"/>
        <v>21.714285714285715</v>
      </c>
      <c r="T64" s="622"/>
      <c r="U64" s="623"/>
      <c r="V64" s="622"/>
      <c r="W64" s="624"/>
      <c r="AA64" s="1089" t="s">
        <v>1254</v>
      </c>
      <c r="AC64" s="1119" t="s">
        <v>1280</v>
      </c>
      <c r="AD64" s="1096" t="s">
        <v>1281</v>
      </c>
      <c r="AE64" s="1096" t="s">
        <v>1282</v>
      </c>
      <c r="AF64" s="1080" t="s">
        <v>1283</v>
      </c>
      <c r="AG64" s="1080" t="s">
        <v>1284</v>
      </c>
      <c r="AH64" s="1080" t="s">
        <v>1065</v>
      </c>
      <c r="AI64" s="1080" t="s">
        <v>1065</v>
      </c>
      <c r="AJ64" s="1080"/>
      <c r="AK64" s="1080" t="s">
        <v>1065</v>
      </c>
    </row>
    <row r="65" spans="1:37" s="625" customFormat="1" ht="66" customHeight="1" x14ac:dyDescent="0.25">
      <c r="A65" s="1146">
        <v>3</v>
      </c>
      <c r="B65" s="1147" t="s">
        <v>610</v>
      </c>
      <c r="C65" s="1147" t="s">
        <v>943</v>
      </c>
      <c r="D65" s="1147" t="s">
        <v>944</v>
      </c>
      <c r="E65" s="1147" t="s">
        <v>945</v>
      </c>
      <c r="F65" s="1147" t="s">
        <v>925</v>
      </c>
      <c r="G65" s="1097" t="s">
        <v>940</v>
      </c>
      <c r="H65" s="1097"/>
      <c r="I65" s="1097" t="s">
        <v>941</v>
      </c>
      <c r="J65" s="1098" t="s">
        <v>942</v>
      </c>
      <c r="K65" s="1099">
        <v>1</v>
      </c>
      <c r="L65" s="1100">
        <v>41509</v>
      </c>
      <c r="M65" s="1100">
        <v>41639</v>
      </c>
      <c r="N65" s="1101">
        <f t="shared" si="11"/>
        <v>18.571428571428573</v>
      </c>
      <c r="O65" s="1104">
        <v>1</v>
      </c>
      <c r="P65" s="1082">
        <f t="shared" si="12"/>
        <v>1</v>
      </c>
      <c r="Q65" s="858">
        <f t="shared" si="13"/>
        <v>18.571428571428573</v>
      </c>
      <c r="R65" s="1043">
        <f t="shared" si="3"/>
        <v>18.571428571428573</v>
      </c>
      <c r="S65" s="955">
        <f t="shared" si="4"/>
        <v>18.571428571428573</v>
      </c>
      <c r="T65" s="622"/>
      <c r="U65" s="623"/>
      <c r="V65" s="622"/>
      <c r="W65" s="624"/>
      <c r="X65" s="625" t="s">
        <v>1014</v>
      </c>
      <c r="AA65" s="1113" t="s">
        <v>1467</v>
      </c>
      <c r="AC65" s="1113" t="s">
        <v>1467</v>
      </c>
      <c r="AD65" s="1088"/>
      <c r="AE65" s="1088"/>
      <c r="AF65" s="1080" t="s">
        <v>1288</v>
      </c>
      <c r="AG65" s="1116"/>
      <c r="AH65" s="1116"/>
      <c r="AI65" s="1116"/>
      <c r="AJ65" s="1116"/>
      <c r="AK65" s="1113" t="s">
        <v>1289</v>
      </c>
    </row>
    <row r="66" spans="1:37" s="625" customFormat="1" ht="66" customHeight="1" x14ac:dyDescent="0.25">
      <c r="A66" s="1107">
        <v>4</v>
      </c>
      <c r="B66" s="1108" t="s">
        <v>610</v>
      </c>
      <c r="C66" s="1109" t="s">
        <v>948</v>
      </c>
      <c r="D66" s="1108" t="s">
        <v>949</v>
      </c>
      <c r="E66" s="1108" t="s">
        <v>950</v>
      </c>
      <c r="F66" s="1108" t="s">
        <v>951</v>
      </c>
      <c r="G66" s="1097" t="s">
        <v>952</v>
      </c>
      <c r="H66" s="1097"/>
      <c r="I66" s="1097" t="s">
        <v>953</v>
      </c>
      <c r="J66" s="1103" t="s">
        <v>954</v>
      </c>
      <c r="K66" s="1099">
        <v>1</v>
      </c>
      <c r="L66" s="1100">
        <v>41509</v>
      </c>
      <c r="M66" s="1100">
        <v>41639</v>
      </c>
      <c r="N66" s="1101">
        <f t="shared" si="11"/>
        <v>18.571428571428573</v>
      </c>
      <c r="O66" s="1104">
        <v>1</v>
      </c>
      <c r="P66" s="1082">
        <f t="shared" si="12"/>
        <v>1</v>
      </c>
      <c r="Q66" s="858">
        <f t="shared" si="13"/>
        <v>18.571428571428573</v>
      </c>
      <c r="R66" s="1043">
        <f t="shared" si="3"/>
        <v>18.571428571428573</v>
      </c>
      <c r="S66" s="955">
        <f t="shared" si="4"/>
        <v>18.571428571428573</v>
      </c>
      <c r="T66" s="622"/>
      <c r="U66" s="623"/>
      <c r="V66" s="622"/>
      <c r="W66" s="624"/>
      <c r="AA66" s="1113" t="s">
        <v>1290</v>
      </c>
      <c r="AC66" s="1113" t="s">
        <v>1290</v>
      </c>
      <c r="AD66" s="1088" t="s">
        <v>1291</v>
      </c>
      <c r="AE66" s="1088" t="s">
        <v>1292</v>
      </c>
      <c r="AF66" s="1080" t="s">
        <v>1288</v>
      </c>
      <c r="AG66" s="1116"/>
      <c r="AH66" s="1116"/>
      <c r="AI66" s="1116"/>
      <c r="AJ66" s="1116"/>
      <c r="AK66" s="1113" t="s">
        <v>1293</v>
      </c>
    </row>
    <row r="67" spans="1:37" s="625" customFormat="1" ht="66" customHeight="1" x14ac:dyDescent="0.25">
      <c r="A67" s="1110">
        <v>5</v>
      </c>
      <c r="B67" s="1108" t="s">
        <v>658</v>
      </c>
      <c r="C67" s="1109" t="s">
        <v>659</v>
      </c>
      <c r="D67" s="1108" t="s">
        <v>660</v>
      </c>
      <c r="E67" s="1108" t="s">
        <v>661</v>
      </c>
      <c r="F67" s="1108" t="s">
        <v>662</v>
      </c>
      <c r="G67" s="1097" t="s">
        <v>663</v>
      </c>
      <c r="H67" s="1097"/>
      <c r="I67" s="1097" t="s">
        <v>664</v>
      </c>
      <c r="J67" s="1103" t="s">
        <v>665</v>
      </c>
      <c r="K67" s="1111">
        <v>1</v>
      </c>
      <c r="L67" s="1100">
        <v>41509</v>
      </c>
      <c r="M67" s="1100">
        <v>41729</v>
      </c>
      <c r="N67" s="1101">
        <f t="shared" si="11"/>
        <v>31.428571428571427</v>
      </c>
      <c r="O67" s="1102">
        <v>10</v>
      </c>
      <c r="P67" s="1082">
        <v>1</v>
      </c>
      <c r="Q67" s="858">
        <f t="shared" si="13"/>
        <v>31.428571428571427</v>
      </c>
      <c r="R67" s="1043">
        <f t="shared" si="3"/>
        <v>31.428571428571427</v>
      </c>
      <c r="S67" s="955">
        <f t="shared" si="4"/>
        <v>31.428571428571427</v>
      </c>
      <c r="T67" s="822"/>
      <c r="U67" s="822"/>
      <c r="V67" s="822"/>
      <c r="W67" s="822"/>
      <c r="X67" s="823" t="s">
        <v>1065</v>
      </c>
      <c r="Y67" s="823" t="s">
        <v>1082</v>
      </c>
      <c r="AA67" s="1113" t="s">
        <v>1294</v>
      </c>
      <c r="AC67" s="1113" t="s">
        <v>1294</v>
      </c>
      <c r="AD67" s="1088" t="s">
        <v>1275</v>
      </c>
      <c r="AE67" s="1088" t="s">
        <v>1295</v>
      </c>
      <c r="AF67" s="1080" t="s">
        <v>1288</v>
      </c>
      <c r="AG67" s="1116"/>
      <c r="AH67" s="1116"/>
      <c r="AI67" s="1116"/>
      <c r="AJ67" s="1116"/>
      <c r="AK67" s="1119" t="s">
        <v>1296</v>
      </c>
    </row>
    <row r="68" spans="1:37" s="1166" customFormat="1" ht="66" customHeight="1" x14ac:dyDescent="0.25">
      <c r="A68" s="1153">
        <v>6</v>
      </c>
      <c r="B68" s="1154" t="s">
        <v>610</v>
      </c>
      <c r="C68" s="1154" t="s">
        <v>955</v>
      </c>
      <c r="D68" s="1154" t="s">
        <v>956</v>
      </c>
      <c r="E68" s="1154" t="s">
        <v>937</v>
      </c>
      <c r="F68" s="1154" t="s">
        <v>662</v>
      </c>
      <c r="G68" s="1155" t="s">
        <v>957</v>
      </c>
      <c r="H68" s="1155"/>
      <c r="I68" s="1155" t="s">
        <v>939</v>
      </c>
      <c r="J68" s="1156" t="s">
        <v>856</v>
      </c>
      <c r="K68" s="1157">
        <v>1</v>
      </c>
      <c r="L68" s="1158">
        <v>41509</v>
      </c>
      <c r="M68" s="1158">
        <v>41639</v>
      </c>
      <c r="N68" s="1159">
        <f t="shared" si="11"/>
        <v>18.571428571428573</v>
      </c>
      <c r="O68" s="1160">
        <v>1</v>
      </c>
      <c r="P68" s="1161">
        <f t="shared" si="12"/>
        <v>1</v>
      </c>
      <c r="Q68" s="1162">
        <f t="shared" si="13"/>
        <v>18.571428571428573</v>
      </c>
      <c r="R68" s="1043">
        <f t="shared" si="3"/>
        <v>18.571428571428573</v>
      </c>
      <c r="S68" s="955">
        <f t="shared" si="4"/>
        <v>18.571428571428573</v>
      </c>
      <c r="T68" s="1163"/>
      <c r="U68" s="1164"/>
      <c r="V68" s="1163"/>
      <c r="W68" s="1165"/>
      <c r="Z68" s="1614" t="s">
        <v>1402</v>
      </c>
      <c r="AA68" s="1614" t="s">
        <v>1402</v>
      </c>
      <c r="AC68" s="1614" t="s">
        <v>1402</v>
      </c>
      <c r="AD68" s="1168"/>
      <c r="AE68" s="1168" t="s">
        <v>1267</v>
      </c>
      <c r="AF68" s="1169" t="s">
        <v>1288</v>
      </c>
      <c r="AG68" s="1170"/>
      <c r="AH68" s="1170"/>
      <c r="AI68" s="1170"/>
      <c r="AJ68" s="1170"/>
      <c r="AK68" s="1170"/>
    </row>
    <row r="69" spans="1:37" s="1166" customFormat="1" ht="66" customHeight="1" x14ac:dyDescent="0.25">
      <c r="A69" s="1153">
        <v>6</v>
      </c>
      <c r="B69" s="1154" t="s">
        <v>610</v>
      </c>
      <c r="C69" s="1154" t="s">
        <v>955</v>
      </c>
      <c r="D69" s="1154" t="s">
        <v>956</v>
      </c>
      <c r="E69" s="1154" t="s">
        <v>937</v>
      </c>
      <c r="F69" s="1154" t="s">
        <v>662</v>
      </c>
      <c r="G69" s="1155" t="s">
        <v>958</v>
      </c>
      <c r="H69" s="1155"/>
      <c r="I69" s="1155" t="s">
        <v>617</v>
      </c>
      <c r="J69" s="1156" t="s">
        <v>618</v>
      </c>
      <c r="K69" s="1157">
        <v>2</v>
      </c>
      <c r="L69" s="1158">
        <v>41509</v>
      </c>
      <c r="M69" s="1158">
        <v>41639</v>
      </c>
      <c r="N69" s="1159">
        <f t="shared" si="11"/>
        <v>18.571428571428573</v>
      </c>
      <c r="O69" s="1160">
        <v>2</v>
      </c>
      <c r="P69" s="1161">
        <f t="shared" si="12"/>
        <v>1</v>
      </c>
      <c r="Q69" s="1162">
        <f t="shared" si="13"/>
        <v>18.571428571428573</v>
      </c>
      <c r="R69" s="1043">
        <f t="shared" si="3"/>
        <v>18.571428571428573</v>
      </c>
      <c r="S69" s="955">
        <f t="shared" si="4"/>
        <v>18.571428571428573</v>
      </c>
      <c r="T69" s="1163"/>
      <c r="U69" s="1164"/>
      <c r="V69" s="1163"/>
      <c r="W69" s="1165"/>
      <c r="Z69" s="1167" t="s">
        <v>1298</v>
      </c>
      <c r="AA69" s="1167" t="s">
        <v>1298</v>
      </c>
      <c r="AD69" s="1168" t="s">
        <v>1299</v>
      </c>
      <c r="AE69" s="1168" t="s">
        <v>1300</v>
      </c>
      <c r="AF69" s="1169" t="s">
        <v>1288</v>
      </c>
      <c r="AG69" s="1170"/>
      <c r="AH69" s="1170"/>
      <c r="AI69" s="1170"/>
      <c r="AJ69" s="1170"/>
      <c r="AK69" s="1170"/>
    </row>
    <row r="70" spans="1:37" s="1166" customFormat="1" ht="66" customHeight="1" x14ac:dyDescent="0.25">
      <c r="A70" s="1153">
        <v>6</v>
      </c>
      <c r="B70" s="1154" t="s">
        <v>610</v>
      </c>
      <c r="C70" s="1154" t="s">
        <v>955</v>
      </c>
      <c r="D70" s="1154" t="s">
        <v>956</v>
      </c>
      <c r="E70" s="1154" t="s">
        <v>937</v>
      </c>
      <c r="F70" s="1154" t="s">
        <v>662</v>
      </c>
      <c r="G70" s="1155" t="s">
        <v>959</v>
      </c>
      <c r="H70" s="1155"/>
      <c r="I70" s="1155" t="s">
        <v>941</v>
      </c>
      <c r="J70" s="1171" t="s">
        <v>942</v>
      </c>
      <c r="K70" s="1157">
        <v>1</v>
      </c>
      <c r="L70" s="1158">
        <v>41509</v>
      </c>
      <c r="M70" s="1158">
        <v>41639</v>
      </c>
      <c r="N70" s="1159">
        <f t="shared" si="11"/>
        <v>18.571428571428573</v>
      </c>
      <c r="O70" s="1172">
        <v>1</v>
      </c>
      <c r="P70" s="1161">
        <f t="shared" si="12"/>
        <v>1</v>
      </c>
      <c r="Q70" s="1162">
        <f t="shared" si="13"/>
        <v>18.571428571428573</v>
      </c>
      <c r="R70" s="1043">
        <f t="shared" si="3"/>
        <v>18.571428571428573</v>
      </c>
      <c r="S70" s="955">
        <f t="shared" si="4"/>
        <v>18.571428571428573</v>
      </c>
      <c r="T70" s="1163"/>
      <c r="U70" s="1164"/>
      <c r="V70" s="1163"/>
      <c r="W70" s="1165"/>
      <c r="Z70" s="1167" t="s">
        <v>1403</v>
      </c>
      <c r="AA70" s="1167" t="s">
        <v>1403</v>
      </c>
      <c r="AD70" s="1168"/>
      <c r="AE70" s="1168" t="s">
        <v>1267</v>
      </c>
      <c r="AF70" s="1169" t="s">
        <v>1288</v>
      </c>
      <c r="AG70" s="1170"/>
      <c r="AH70" s="1170"/>
      <c r="AI70" s="1170"/>
      <c r="AJ70" s="1170"/>
      <c r="AK70" s="1170"/>
    </row>
    <row r="71" spans="1:37" s="1166" customFormat="1" ht="66" customHeight="1" x14ac:dyDescent="0.25">
      <c r="A71" s="1153">
        <v>7</v>
      </c>
      <c r="B71" s="1154" t="s">
        <v>960</v>
      </c>
      <c r="C71" s="1154" t="s">
        <v>961</v>
      </c>
      <c r="D71" s="1154" t="s">
        <v>962</v>
      </c>
      <c r="E71" s="1154" t="s">
        <v>963</v>
      </c>
      <c r="F71" s="1154" t="s">
        <v>662</v>
      </c>
      <c r="G71" s="1155" t="s">
        <v>964</v>
      </c>
      <c r="H71" s="1155"/>
      <c r="I71" s="1155" t="s">
        <v>939</v>
      </c>
      <c r="J71" s="1156" t="s">
        <v>856</v>
      </c>
      <c r="K71" s="1157">
        <v>1</v>
      </c>
      <c r="L71" s="1158">
        <v>41509</v>
      </c>
      <c r="M71" s="1158">
        <v>41639</v>
      </c>
      <c r="N71" s="1159">
        <f t="shared" si="11"/>
        <v>18.571428571428573</v>
      </c>
      <c r="O71" s="1160">
        <v>1</v>
      </c>
      <c r="P71" s="1161">
        <f t="shared" si="12"/>
        <v>1</v>
      </c>
      <c r="Q71" s="1162">
        <f t="shared" si="13"/>
        <v>18.571428571428573</v>
      </c>
      <c r="R71" s="1043">
        <f t="shared" si="3"/>
        <v>18.571428571428573</v>
      </c>
      <c r="S71" s="955">
        <f t="shared" si="4"/>
        <v>18.571428571428573</v>
      </c>
      <c r="T71" s="1163"/>
      <c r="U71" s="1164"/>
      <c r="V71" s="1163"/>
      <c r="W71" s="1165"/>
      <c r="Z71" s="1167" t="s">
        <v>1404</v>
      </c>
      <c r="AA71" s="1167" t="s">
        <v>1404</v>
      </c>
      <c r="AD71" s="1168"/>
      <c r="AE71" s="1168"/>
      <c r="AF71" s="1169" t="s">
        <v>1288</v>
      </c>
      <c r="AG71" s="1170"/>
      <c r="AH71" s="1170"/>
      <c r="AI71" s="1170"/>
      <c r="AJ71" s="1170"/>
      <c r="AK71" s="1170"/>
    </row>
    <row r="72" spans="1:37" s="1166" customFormat="1" ht="66" customHeight="1" x14ac:dyDescent="0.25">
      <c r="A72" s="1153">
        <v>7</v>
      </c>
      <c r="B72" s="1154" t="s">
        <v>960</v>
      </c>
      <c r="C72" s="1154" t="s">
        <v>961</v>
      </c>
      <c r="D72" s="1154" t="s">
        <v>962</v>
      </c>
      <c r="E72" s="1154" t="s">
        <v>963</v>
      </c>
      <c r="F72" s="1154" t="s">
        <v>662</v>
      </c>
      <c r="G72" s="1155" t="s">
        <v>965</v>
      </c>
      <c r="H72" s="1155"/>
      <c r="I72" s="1155" t="s">
        <v>617</v>
      </c>
      <c r="J72" s="1156" t="s">
        <v>618</v>
      </c>
      <c r="K72" s="1157">
        <v>5</v>
      </c>
      <c r="L72" s="1158">
        <v>41509</v>
      </c>
      <c r="M72" s="1158">
        <v>41639</v>
      </c>
      <c r="N72" s="1159">
        <f t="shared" si="11"/>
        <v>18.571428571428573</v>
      </c>
      <c r="O72" s="1160">
        <v>5</v>
      </c>
      <c r="P72" s="1161">
        <f t="shared" si="12"/>
        <v>1</v>
      </c>
      <c r="Q72" s="1162">
        <f t="shared" si="13"/>
        <v>18.571428571428573</v>
      </c>
      <c r="R72" s="1043">
        <f t="shared" si="3"/>
        <v>18.571428571428573</v>
      </c>
      <c r="S72" s="955">
        <f t="shared" si="4"/>
        <v>18.571428571428573</v>
      </c>
      <c r="T72" s="1163"/>
      <c r="U72" s="1164"/>
      <c r="V72" s="1163"/>
      <c r="W72" s="1165"/>
      <c r="Z72" s="1167" t="s">
        <v>1405</v>
      </c>
      <c r="AA72" s="1167" t="s">
        <v>1405</v>
      </c>
      <c r="AD72" s="1168"/>
      <c r="AE72" s="1168"/>
      <c r="AF72" s="1169" t="s">
        <v>1288</v>
      </c>
      <c r="AG72" s="1170"/>
      <c r="AH72" s="1170"/>
      <c r="AI72" s="1170"/>
      <c r="AJ72" s="1170"/>
      <c r="AK72" s="1170"/>
    </row>
    <row r="73" spans="1:37" s="1166" customFormat="1" ht="66" customHeight="1" thickBot="1" x14ac:dyDescent="0.3">
      <c r="A73" s="1153">
        <v>7</v>
      </c>
      <c r="B73" s="1154" t="s">
        <v>960</v>
      </c>
      <c r="C73" s="1154" t="s">
        <v>961</v>
      </c>
      <c r="D73" s="1154" t="s">
        <v>962</v>
      </c>
      <c r="E73" s="1154" t="s">
        <v>963</v>
      </c>
      <c r="F73" s="1154" t="s">
        <v>662</v>
      </c>
      <c r="G73" s="1155" t="s">
        <v>966</v>
      </c>
      <c r="H73" s="1155"/>
      <c r="I73" s="1155" t="s">
        <v>941</v>
      </c>
      <c r="J73" s="1171" t="s">
        <v>942</v>
      </c>
      <c r="K73" s="1157">
        <v>1</v>
      </c>
      <c r="L73" s="1158">
        <v>41509</v>
      </c>
      <c r="M73" s="1158">
        <v>41639</v>
      </c>
      <c r="N73" s="1159">
        <f t="shared" si="11"/>
        <v>18.571428571428573</v>
      </c>
      <c r="O73" s="1172">
        <v>1</v>
      </c>
      <c r="P73" s="1161">
        <f t="shared" si="12"/>
        <v>1</v>
      </c>
      <c r="Q73" s="1162">
        <f t="shared" si="13"/>
        <v>18.571428571428573</v>
      </c>
      <c r="R73" s="1043">
        <f t="shared" si="3"/>
        <v>18.571428571428573</v>
      </c>
      <c r="S73" s="955">
        <f t="shared" si="4"/>
        <v>18.571428571428573</v>
      </c>
      <c r="T73" s="1163"/>
      <c r="U73" s="1164"/>
      <c r="V73" s="1163"/>
      <c r="W73" s="1165"/>
      <c r="AA73" s="1614" t="s">
        <v>1402</v>
      </c>
    </row>
    <row r="74" spans="1:37" s="1166" customFormat="1" ht="66" customHeight="1" thickBot="1" x14ac:dyDescent="0.3">
      <c r="A74" s="1173">
        <v>8</v>
      </c>
      <c r="B74" s="1174" t="s">
        <v>610</v>
      </c>
      <c r="C74" s="1175" t="s">
        <v>967</v>
      </c>
      <c r="D74" s="1174" t="s">
        <v>968</v>
      </c>
      <c r="E74" s="1174" t="s">
        <v>969</v>
      </c>
      <c r="F74" s="1174" t="s">
        <v>951</v>
      </c>
      <c r="G74" s="1155" t="s">
        <v>970</v>
      </c>
      <c r="H74" s="1155"/>
      <c r="I74" s="1155" t="s">
        <v>971</v>
      </c>
      <c r="J74" s="1156" t="s">
        <v>972</v>
      </c>
      <c r="K74" s="1176">
        <v>1</v>
      </c>
      <c r="L74" s="1158">
        <v>41509</v>
      </c>
      <c r="M74" s="1158">
        <v>41639</v>
      </c>
      <c r="N74" s="1159">
        <f t="shared" si="11"/>
        <v>18.571428571428573</v>
      </c>
      <c r="O74" s="1160">
        <v>1</v>
      </c>
      <c r="P74" s="1161">
        <f t="shared" si="12"/>
        <v>1</v>
      </c>
      <c r="Q74" s="1162">
        <f t="shared" si="13"/>
        <v>18.571428571428573</v>
      </c>
      <c r="R74" s="1043">
        <f t="shared" si="3"/>
        <v>18.571428571428573</v>
      </c>
      <c r="S74" s="955">
        <f t="shared" si="4"/>
        <v>18.571428571428573</v>
      </c>
      <c r="T74" s="2258">
        <f>IF($D$11&gt;=N74,O74,0)</f>
        <v>1</v>
      </c>
      <c r="U74" s="2259"/>
      <c r="V74" s="1163"/>
      <c r="W74" s="1165"/>
    </row>
    <row r="75" spans="1:37" s="1166" customFormat="1" ht="91.5" customHeight="1" thickBot="1" x14ac:dyDescent="0.3">
      <c r="A75" s="1177">
        <v>9</v>
      </c>
      <c r="B75" s="1174" t="s">
        <v>658</v>
      </c>
      <c r="C75" s="1175" t="s">
        <v>973</v>
      </c>
      <c r="D75" s="1174" t="s">
        <v>974</v>
      </c>
      <c r="E75" s="1174" t="s">
        <v>974</v>
      </c>
      <c r="F75" s="1174" t="s">
        <v>951</v>
      </c>
      <c r="G75" s="1155" t="s">
        <v>975</v>
      </c>
      <c r="H75" s="1155"/>
      <c r="I75" s="1155" t="s">
        <v>976</v>
      </c>
      <c r="J75" s="1156" t="s">
        <v>977</v>
      </c>
      <c r="K75" s="1176">
        <v>1</v>
      </c>
      <c r="L75" s="1158">
        <v>41509</v>
      </c>
      <c r="M75" s="1158">
        <v>41639</v>
      </c>
      <c r="N75" s="1159">
        <f t="shared" si="11"/>
        <v>18.571428571428573</v>
      </c>
      <c r="O75" s="1160">
        <v>1</v>
      </c>
      <c r="P75" s="1161">
        <f t="shared" si="12"/>
        <v>1</v>
      </c>
      <c r="Q75" s="1162">
        <f t="shared" si="13"/>
        <v>18.571428571428573</v>
      </c>
      <c r="R75" s="1043">
        <f t="shared" si="3"/>
        <v>18.571428571428573</v>
      </c>
      <c r="S75" s="955">
        <f t="shared" si="4"/>
        <v>18.571428571428573</v>
      </c>
      <c r="T75" s="2258">
        <f>IF($D$11&gt;=N75,O75,0)</f>
        <v>1</v>
      </c>
      <c r="U75" s="2259"/>
      <c r="V75" s="1163"/>
      <c r="W75" s="1165"/>
    </row>
    <row r="76" spans="1:37" s="1166" customFormat="1" ht="77.25" customHeight="1" thickBot="1" x14ac:dyDescent="0.3">
      <c r="A76" s="1178">
        <v>1</v>
      </c>
      <c r="B76" s="1179">
        <v>1202002</v>
      </c>
      <c r="C76" s="1180" t="s">
        <v>988</v>
      </c>
      <c r="D76" s="1181" t="s">
        <v>87</v>
      </c>
      <c r="E76" s="1182" t="s">
        <v>88</v>
      </c>
      <c r="F76" s="1181" t="s">
        <v>33</v>
      </c>
      <c r="G76" s="1181" t="s">
        <v>338</v>
      </c>
      <c r="H76" s="1182" t="s">
        <v>339</v>
      </c>
      <c r="I76" s="1183" t="s">
        <v>340</v>
      </c>
      <c r="J76" s="1184" t="s">
        <v>341</v>
      </c>
      <c r="K76" s="1184">
        <v>1</v>
      </c>
      <c r="L76" s="1185">
        <v>41641</v>
      </c>
      <c r="M76" s="1185">
        <v>41670</v>
      </c>
      <c r="N76" s="1186">
        <f>+(M76-L76)/7</f>
        <v>4.1428571428571432</v>
      </c>
      <c r="O76" s="1187">
        <v>1</v>
      </c>
      <c r="P76" s="1161">
        <f t="shared" si="12"/>
        <v>1</v>
      </c>
      <c r="Q76" s="1162">
        <f t="shared" ref="Q76:Q139" si="14">+N76*P76</f>
        <v>4.1428571428571432</v>
      </c>
      <c r="R76" s="1043">
        <f t="shared" si="3"/>
        <v>4.1428571428571432</v>
      </c>
      <c r="S76" s="955">
        <f t="shared" si="4"/>
        <v>4.1428571428571432</v>
      </c>
      <c r="T76" s="2258">
        <f>IF($D$11&gt;=N76,O76,0)</f>
        <v>1</v>
      </c>
      <c r="U76" s="2259"/>
      <c r="V76" s="1188" t="s">
        <v>989</v>
      </c>
      <c r="W76" s="1189" t="s">
        <v>693</v>
      </c>
      <c r="X76" s="1190" t="s">
        <v>1007</v>
      </c>
      <c r="Y76" s="1190" t="s">
        <v>1323</v>
      </c>
      <c r="Z76" s="1190" t="s">
        <v>1324</v>
      </c>
      <c r="AA76" s="1190" t="s">
        <v>1324</v>
      </c>
    </row>
    <row r="77" spans="1:37" s="1166" customFormat="1" ht="75.75" customHeight="1" thickBot="1" x14ac:dyDescent="0.3">
      <c r="A77" s="1178">
        <v>1</v>
      </c>
      <c r="B77" s="1179">
        <v>1202002</v>
      </c>
      <c r="C77" s="1180" t="s">
        <v>988</v>
      </c>
      <c r="D77" s="1181" t="s">
        <v>87</v>
      </c>
      <c r="E77" s="1182" t="s">
        <v>88</v>
      </c>
      <c r="F77" s="1181" t="s">
        <v>33</v>
      </c>
      <c r="G77" s="1181" t="s">
        <v>338</v>
      </c>
      <c r="H77" s="1191"/>
      <c r="I77" s="1192" t="s">
        <v>585</v>
      </c>
      <c r="J77" s="1193" t="s">
        <v>341</v>
      </c>
      <c r="K77" s="1193">
        <v>1</v>
      </c>
      <c r="L77" s="1194">
        <v>41672</v>
      </c>
      <c r="M77" s="1194">
        <v>41759</v>
      </c>
      <c r="N77" s="1195">
        <f>+(M77-L77)/7</f>
        <v>12.428571428571429</v>
      </c>
      <c r="O77" s="1187">
        <v>1</v>
      </c>
      <c r="P77" s="1161">
        <f t="shared" si="12"/>
        <v>1</v>
      </c>
      <c r="Q77" s="1162">
        <f t="shared" si="14"/>
        <v>12.428571428571429</v>
      </c>
      <c r="R77" s="1043">
        <f t="shared" ref="R77:R140" si="15">IF(M77&lt;=$C$10,Q77,0)</f>
        <v>12.428571428571429</v>
      </c>
      <c r="S77" s="955">
        <f t="shared" ref="S77:S140" si="16">IF($C$10&gt;=L77,N77,0)</f>
        <v>12.428571428571429</v>
      </c>
      <c r="T77" s="2260">
        <f t="shared" ref="T77:T140" si="17">IF($D$11&gt;=N77,O77,0)</f>
        <v>1</v>
      </c>
      <c r="U77" s="2261"/>
      <c r="V77" s="1196"/>
      <c r="W77" s="1197" t="s">
        <v>1067</v>
      </c>
      <c r="X77" s="1198" t="s">
        <v>1008</v>
      </c>
      <c r="Y77" s="1198" t="s">
        <v>1008</v>
      </c>
      <c r="Z77" s="1198" t="s">
        <v>1008</v>
      </c>
      <c r="AA77" s="1198" t="s">
        <v>1008</v>
      </c>
    </row>
    <row r="78" spans="1:37" s="1212" customFormat="1" ht="270.75" thickBot="1" x14ac:dyDescent="0.3">
      <c r="A78" s="1199">
        <v>2</v>
      </c>
      <c r="B78" s="1199">
        <v>1903004</v>
      </c>
      <c r="C78" s="1200" t="s">
        <v>990</v>
      </c>
      <c r="D78" s="1201" t="s">
        <v>45</v>
      </c>
      <c r="E78" s="1201" t="s">
        <v>46</v>
      </c>
      <c r="F78" s="1202" t="s">
        <v>157</v>
      </c>
      <c r="G78" s="1203" t="s">
        <v>225</v>
      </c>
      <c r="H78" s="1204" t="s">
        <v>158</v>
      </c>
      <c r="I78" s="1204" t="s">
        <v>226</v>
      </c>
      <c r="J78" s="1204" t="s">
        <v>159</v>
      </c>
      <c r="K78" s="1205">
        <v>6</v>
      </c>
      <c r="L78" s="1206">
        <v>41579</v>
      </c>
      <c r="M78" s="1206">
        <v>41659</v>
      </c>
      <c r="N78" s="1207">
        <f>+(M78-L78)/7</f>
        <v>11.428571428571429</v>
      </c>
      <c r="O78" s="1208">
        <v>6</v>
      </c>
      <c r="P78" s="1161">
        <f t="shared" si="12"/>
        <v>1</v>
      </c>
      <c r="Q78" s="1162">
        <f t="shared" si="14"/>
        <v>11.428571428571429</v>
      </c>
      <c r="R78" s="1043">
        <f t="shared" si="15"/>
        <v>11.428571428571429</v>
      </c>
      <c r="S78" s="955">
        <f t="shared" si="16"/>
        <v>11.428571428571429</v>
      </c>
      <c r="T78" s="2252">
        <f t="shared" si="17"/>
        <v>6</v>
      </c>
      <c r="U78" s="2253"/>
      <c r="W78" s="1210"/>
      <c r="X78" s="1211"/>
      <c r="Y78" s="1211"/>
      <c r="Z78" s="1211"/>
      <c r="AA78" s="1209" t="s">
        <v>635</v>
      </c>
    </row>
    <row r="79" spans="1:37" s="1212" customFormat="1" ht="115.5" customHeight="1" thickBot="1" x14ac:dyDescent="0.3">
      <c r="A79" s="1213">
        <v>3</v>
      </c>
      <c r="B79" s="1213">
        <v>1103002</v>
      </c>
      <c r="C79" s="1214" t="s">
        <v>991</v>
      </c>
      <c r="D79" s="1213" t="s">
        <v>992</v>
      </c>
      <c r="E79" s="1213" t="s">
        <v>140</v>
      </c>
      <c r="F79" s="1213" t="s">
        <v>33</v>
      </c>
      <c r="G79" s="1215" t="s">
        <v>343</v>
      </c>
      <c r="H79" s="1215" t="s">
        <v>344</v>
      </c>
      <c r="I79" s="1215" t="s">
        <v>343</v>
      </c>
      <c r="J79" s="1216" t="s">
        <v>345</v>
      </c>
      <c r="K79" s="1216">
        <v>2</v>
      </c>
      <c r="L79" s="1217">
        <v>41641</v>
      </c>
      <c r="M79" s="1217">
        <v>41670</v>
      </c>
      <c r="N79" s="1218">
        <f>+(M79-L79)/7</f>
        <v>4.1428571428571432</v>
      </c>
      <c r="O79" s="1219">
        <v>2</v>
      </c>
      <c r="P79" s="1161">
        <f t="shared" si="12"/>
        <v>1</v>
      </c>
      <c r="Q79" s="1162">
        <f t="shared" si="14"/>
        <v>4.1428571428571432</v>
      </c>
      <c r="R79" s="1043">
        <f t="shared" si="15"/>
        <v>4.1428571428571432</v>
      </c>
      <c r="S79" s="955">
        <f t="shared" si="16"/>
        <v>4.1428571428571432</v>
      </c>
      <c r="T79" s="2254">
        <f t="shared" si="17"/>
        <v>2</v>
      </c>
      <c r="U79" s="2255"/>
      <c r="V79" s="1220" t="s">
        <v>694</v>
      </c>
      <c r="W79" s="1221"/>
      <c r="X79" s="1222" t="s">
        <v>1040</v>
      </c>
      <c r="Y79" s="1222" t="s">
        <v>1077</v>
      </c>
      <c r="Z79" s="1223" t="s">
        <v>1077</v>
      </c>
      <c r="AA79" s="1223" t="s">
        <v>1077</v>
      </c>
    </row>
    <row r="80" spans="1:37" s="1212" customFormat="1" ht="128.25" customHeight="1" thickBot="1" x14ac:dyDescent="0.3">
      <c r="A80" s="1213">
        <v>3</v>
      </c>
      <c r="B80" s="1213">
        <v>1103002</v>
      </c>
      <c r="C80" s="1214" t="s">
        <v>991</v>
      </c>
      <c r="D80" s="1213" t="s">
        <v>992</v>
      </c>
      <c r="E80" s="1213" t="s">
        <v>140</v>
      </c>
      <c r="F80" s="1213" t="s">
        <v>33</v>
      </c>
      <c r="G80" s="1224" t="s">
        <v>603</v>
      </c>
      <c r="H80" s="1224" t="s">
        <v>588</v>
      </c>
      <c r="I80" s="1224" t="s">
        <v>579</v>
      </c>
      <c r="J80" s="1225" t="s">
        <v>345</v>
      </c>
      <c r="K80" s="1225">
        <v>2</v>
      </c>
      <c r="L80" s="1226">
        <v>41671</v>
      </c>
      <c r="M80" s="1226">
        <v>42004</v>
      </c>
      <c r="N80" s="1227">
        <f>+(M80-L80)/7</f>
        <v>47.571428571428569</v>
      </c>
      <c r="O80" s="1228">
        <v>0.5</v>
      </c>
      <c r="P80" s="1161">
        <f t="shared" si="12"/>
        <v>0.25</v>
      </c>
      <c r="Q80" s="1162">
        <f t="shared" si="14"/>
        <v>11.892857142857142</v>
      </c>
      <c r="R80" s="1043">
        <f t="shared" si="15"/>
        <v>0</v>
      </c>
      <c r="S80" s="955">
        <f t="shared" si="16"/>
        <v>47.571428571428569</v>
      </c>
      <c r="T80" s="2256">
        <f t="shared" si="17"/>
        <v>0.5</v>
      </c>
      <c r="U80" s="2257"/>
      <c r="V80" s="1229"/>
      <c r="W80" s="1230"/>
      <c r="X80" s="1222" t="s">
        <v>1009</v>
      </c>
      <c r="Y80" s="1222" t="s">
        <v>1078</v>
      </c>
      <c r="Z80" s="1223" t="s">
        <v>1325</v>
      </c>
      <c r="AA80" s="1231" t="s">
        <v>1326</v>
      </c>
    </row>
    <row r="81" spans="1:32" s="1212" customFormat="1" ht="87.75" customHeight="1" thickBot="1" x14ac:dyDescent="0.3">
      <c r="A81" s="1232">
        <v>4</v>
      </c>
      <c r="B81" s="1179">
        <v>1601004</v>
      </c>
      <c r="C81" s="1233" t="s">
        <v>993</v>
      </c>
      <c r="D81" s="1181" t="s">
        <v>138</v>
      </c>
      <c r="E81" s="1182" t="s">
        <v>91</v>
      </c>
      <c r="F81" s="1182" t="s">
        <v>33</v>
      </c>
      <c r="G81" s="1182" t="s">
        <v>346</v>
      </c>
      <c r="H81" s="1182" t="s">
        <v>347</v>
      </c>
      <c r="I81" s="1234" t="s">
        <v>544</v>
      </c>
      <c r="J81" s="1235" t="s">
        <v>348</v>
      </c>
      <c r="K81" s="1184">
        <v>1</v>
      </c>
      <c r="L81" s="1185">
        <v>41640</v>
      </c>
      <c r="M81" s="1236">
        <v>41790</v>
      </c>
      <c r="N81" s="1186">
        <f t="shared" ref="N81:N125" si="18">+(M81-L81)/7</f>
        <v>21.428571428571427</v>
      </c>
      <c r="O81" s="1237">
        <v>0.75</v>
      </c>
      <c r="P81" s="1161">
        <f t="shared" si="12"/>
        <v>0.75</v>
      </c>
      <c r="Q81" s="1162">
        <f t="shared" si="14"/>
        <v>16.071428571428569</v>
      </c>
      <c r="R81" s="1043">
        <f t="shared" si="15"/>
        <v>16.071428571428569</v>
      </c>
      <c r="S81" s="955">
        <f t="shared" si="16"/>
        <v>21.428571428571427</v>
      </c>
      <c r="T81" s="2256">
        <f t="shared" ref="T81:T89" si="19">IF($D$11&gt;=N81,O81,0)</f>
        <v>0.75</v>
      </c>
      <c r="U81" s="2257"/>
      <c r="V81" s="1238"/>
      <c r="W81" s="1239"/>
      <c r="X81" s="1240" t="s">
        <v>1319</v>
      </c>
      <c r="Y81" s="1240" t="s">
        <v>1319</v>
      </c>
      <c r="Z81" s="1223" t="s">
        <v>1320</v>
      </c>
      <c r="AA81" s="1223" t="s">
        <v>1321</v>
      </c>
      <c r="AC81" s="1241" t="s">
        <v>1322</v>
      </c>
    </row>
    <row r="82" spans="1:32" s="1212" customFormat="1" ht="87" customHeight="1" thickBot="1" x14ac:dyDescent="0.3">
      <c r="A82" s="1232">
        <v>4</v>
      </c>
      <c r="B82" s="1179">
        <v>1601004</v>
      </c>
      <c r="C82" s="1233" t="s">
        <v>993</v>
      </c>
      <c r="D82" s="1181" t="s">
        <v>138</v>
      </c>
      <c r="E82" s="1182" t="s">
        <v>91</v>
      </c>
      <c r="F82" s="1182" t="s">
        <v>33</v>
      </c>
      <c r="G82" s="1182" t="s">
        <v>346</v>
      </c>
      <c r="H82" s="1242"/>
      <c r="I82" s="1243" t="s">
        <v>349</v>
      </c>
      <c r="J82" s="1244" t="s">
        <v>350</v>
      </c>
      <c r="K82" s="1245">
        <v>1</v>
      </c>
      <c r="L82" s="1246">
        <v>41791</v>
      </c>
      <c r="M82" s="1246">
        <v>41881</v>
      </c>
      <c r="N82" s="1247">
        <f t="shared" si="18"/>
        <v>12.857142857142858</v>
      </c>
      <c r="O82" s="1248">
        <v>0</v>
      </c>
      <c r="P82" s="1249"/>
      <c r="Q82" s="1162">
        <f t="shared" si="14"/>
        <v>0</v>
      </c>
      <c r="R82" s="1043">
        <f t="shared" si="15"/>
        <v>0</v>
      </c>
      <c r="S82" s="955">
        <f t="shared" si="16"/>
        <v>12.857142857142858</v>
      </c>
      <c r="T82" s="2256">
        <f t="shared" si="19"/>
        <v>0</v>
      </c>
      <c r="U82" s="2257"/>
      <c r="V82" s="1250"/>
      <c r="W82" s="1251"/>
      <c r="X82" s="1240" t="s">
        <v>1319</v>
      </c>
      <c r="Y82" s="1240" t="s">
        <v>1319</v>
      </c>
      <c r="Z82" s="1240" t="s">
        <v>1319</v>
      </c>
      <c r="AA82" s="1240" t="s">
        <v>1319</v>
      </c>
    </row>
    <row r="83" spans="1:32" s="1212" customFormat="1" ht="60" customHeight="1" thickBot="1" x14ac:dyDescent="0.3">
      <c r="A83" s="1232">
        <v>4</v>
      </c>
      <c r="B83" s="1179">
        <v>1601004</v>
      </c>
      <c r="C83" s="1233" t="s">
        <v>993</v>
      </c>
      <c r="D83" s="1181" t="s">
        <v>138</v>
      </c>
      <c r="E83" s="1182" t="s">
        <v>91</v>
      </c>
      <c r="F83" s="1182" t="s">
        <v>33</v>
      </c>
      <c r="G83" s="1182" t="s">
        <v>346</v>
      </c>
      <c r="H83" s="1242"/>
      <c r="I83" s="1243" t="s">
        <v>351</v>
      </c>
      <c r="J83" s="1244" t="s">
        <v>352</v>
      </c>
      <c r="K83" s="1252">
        <v>1</v>
      </c>
      <c r="L83" s="1246">
        <v>41791</v>
      </c>
      <c r="M83" s="1246">
        <v>42004</v>
      </c>
      <c r="N83" s="1247">
        <f t="shared" si="18"/>
        <v>30.428571428571427</v>
      </c>
      <c r="O83" s="1248">
        <v>0</v>
      </c>
      <c r="P83" s="1249"/>
      <c r="Q83" s="1162">
        <f t="shared" si="14"/>
        <v>0</v>
      </c>
      <c r="R83" s="1043">
        <f t="shared" si="15"/>
        <v>0</v>
      </c>
      <c r="S83" s="955">
        <f t="shared" si="16"/>
        <v>30.428571428571427</v>
      </c>
      <c r="T83" s="2256">
        <f t="shared" si="19"/>
        <v>0</v>
      </c>
      <c r="U83" s="2257"/>
      <c r="V83" s="1250"/>
      <c r="W83" s="1251"/>
      <c r="X83" s="1240" t="s">
        <v>1319</v>
      </c>
      <c r="Y83" s="1240" t="s">
        <v>1319</v>
      </c>
      <c r="Z83" s="1240" t="s">
        <v>1319</v>
      </c>
      <c r="AA83" s="1240" t="s">
        <v>1319</v>
      </c>
    </row>
    <row r="84" spans="1:32" s="1212" customFormat="1" ht="36" customHeight="1" thickBot="1" x14ac:dyDescent="0.3">
      <c r="A84" s="1232">
        <v>4</v>
      </c>
      <c r="B84" s="1179">
        <v>1601004</v>
      </c>
      <c r="C84" s="1233" t="s">
        <v>993</v>
      </c>
      <c r="D84" s="1181" t="s">
        <v>138</v>
      </c>
      <c r="E84" s="1182" t="s">
        <v>91</v>
      </c>
      <c r="F84" s="1182" t="s">
        <v>33</v>
      </c>
      <c r="G84" s="1182" t="s">
        <v>346</v>
      </c>
      <c r="H84" s="1191"/>
      <c r="I84" s="1253" t="s">
        <v>353</v>
      </c>
      <c r="J84" s="1254" t="s">
        <v>354</v>
      </c>
      <c r="K84" s="1193">
        <v>1</v>
      </c>
      <c r="L84" s="1194">
        <v>41791</v>
      </c>
      <c r="M84" s="1194">
        <v>42004</v>
      </c>
      <c r="N84" s="1195">
        <f t="shared" si="18"/>
        <v>30.428571428571427</v>
      </c>
      <c r="O84" s="1187">
        <v>0</v>
      </c>
      <c r="P84" s="1255"/>
      <c r="Q84" s="1162">
        <f t="shared" si="14"/>
        <v>0</v>
      </c>
      <c r="R84" s="1043">
        <f t="shared" si="15"/>
        <v>0</v>
      </c>
      <c r="S84" s="955">
        <f t="shared" si="16"/>
        <v>30.428571428571427</v>
      </c>
      <c r="T84" s="2256">
        <f t="shared" si="19"/>
        <v>0</v>
      </c>
      <c r="U84" s="2257"/>
      <c r="V84" s="1256"/>
      <c r="W84" s="1257"/>
      <c r="X84" s="1240" t="s">
        <v>1319</v>
      </c>
      <c r="Y84" s="1240" t="s">
        <v>1319</v>
      </c>
      <c r="Z84" s="1240" t="s">
        <v>1319</v>
      </c>
      <c r="AA84" s="1240" t="s">
        <v>1319</v>
      </c>
    </row>
    <row r="85" spans="1:32" s="1212" customFormat="1" ht="111.75" customHeight="1" thickBot="1" x14ac:dyDescent="0.3">
      <c r="A85" s="1179">
        <v>5</v>
      </c>
      <c r="B85" s="1179">
        <v>1701011</v>
      </c>
      <c r="C85" s="1214" t="s">
        <v>994</v>
      </c>
      <c r="D85" s="1258" t="s">
        <v>356</v>
      </c>
      <c r="E85" s="1258" t="s">
        <v>357</v>
      </c>
      <c r="F85" s="1259" t="s">
        <v>33</v>
      </c>
      <c r="G85" s="1258" t="s">
        <v>358</v>
      </c>
      <c r="H85" s="1258" t="s">
        <v>359</v>
      </c>
      <c r="I85" s="1260" t="s">
        <v>360</v>
      </c>
      <c r="J85" s="1261" t="s">
        <v>361</v>
      </c>
      <c r="K85" s="1261">
        <v>12</v>
      </c>
      <c r="L85" s="1262">
        <v>41641</v>
      </c>
      <c r="M85" s="1262">
        <v>42004</v>
      </c>
      <c r="N85" s="1263">
        <f t="shared" si="18"/>
        <v>51.857142857142854</v>
      </c>
      <c r="O85" s="1219">
        <v>6</v>
      </c>
      <c r="P85" s="1161">
        <f t="shared" ref="P85:P156" si="20">IF(O85/K85&gt;1,1,+O85/K85)</f>
        <v>0.5</v>
      </c>
      <c r="Q85" s="1162">
        <f t="shared" si="14"/>
        <v>25.928571428571427</v>
      </c>
      <c r="R85" s="1043">
        <f t="shared" si="15"/>
        <v>0</v>
      </c>
      <c r="S85" s="955">
        <f t="shared" si="16"/>
        <v>51.857142857142854</v>
      </c>
      <c r="T85" s="2256">
        <f t="shared" si="19"/>
        <v>6</v>
      </c>
      <c r="U85" s="2257"/>
      <c r="V85" s="1264" t="s">
        <v>995</v>
      </c>
      <c r="W85" s="1265" t="s">
        <v>678</v>
      </c>
      <c r="X85" s="1223" t="s">
        <v>1010</v>
      </c>
      <c r="Y85" s="1223" t="s">
        <v>1310</v>
      </c>
      <c r="Z85" s="1223" t="s">
        <v>1311</v>
      </c>
      <c r="AA85" s="1223" t="s">
        <v>1312</v>
      </c>
    </row>
    <row r="86" spans="1:32" s="1212" customFormat="1" ht="160.15" customHeight="1" thickBot="1" x14ac:dyDescent="0.3">
      <c r="A86" s="1179">
        <v>5</v>
      </c>
      <c r="B86" s="1179">
        <v>1701011</v>
      </c>
      <c r="C86" s="1214" t="s">
        <v>994</v>
      </c>
      <c r="D86" s="1258" t="s">
        <v>356</v>
      </c>
      <c r="E86" s="1258" t="s">
        <v>357</v>
      </c>
      <c r="F86" s="1259" t="s">
        <v>33</v>
      </c>
      <c r="G86" s="1258" t="s">
        <v>358</v>
      </c>
      <c r="H86" s="1266"/>
      <c r="I86" s="1267" t="s">
        <v>362</v>
      </c>
      <c r="J86" s="1245" t="s">
        <v>363</v>
      </c>
      <c r="K86" s="1245">
        <v>4</v>
      </c>
      <c r="L86" s="1246">
        <v>41641</v>
      </c>
      <c r="M86" s="1246">
        <v>42004</v>
      </c>
      <c r="N86" s="1247">
        <f t="shared" si="18"/>
        <v>51.857142857142854</v>
      </c>
      <c r="O86" s="1248">
        <v>2</v>
      </c>
      <c r="P86" s="1161">
        <f t="shared" si="20"/>
        <v>0.5</v>
      </c>
      <c r="Q86" s="1162">
        <f t="shared" si="14"/>
        <v>25.928571428571427</v>
      </c>
      <c r="R86" s="1043">
        <f t="shared" si="15"/>
        <v>0</v>
      </c>
      <c r="S86" s="955">
        <f t="shared" si="16"/>
        <v>51.857142857142854</v>
      </c>
      <c r="T86" s="2256">
        <f t="shared" si="19"/>
        <v>2</v>
      </c>
      <c r="U86" s="2257"/>
      <c r="V86" s="1268" t="s">
        <v>996</v>
      </c>
      <c r="W86" s="1269" t="s">
        <v>679</v>
      </c>
      <c r="X86" s="1223" t="s">
        <v>1011</v>
      </c>
      <c r="Y86" s="1223" t="s">
        <v>1318</v>
      </c>
      <c r="Z86" s="1223" t="s">
        <v>1313</v>
      </c>
      <c r="AA86" s="1223" t="s">
        <v>1314</v>
      </c>
    </row>
    <row r="87" spans="1:32" s="1212" customFormat="1" ht="93" customHeight="1" thickBot="1" x14ac:dyDescent="0.3">
      <c r="A87" s="1179">
        <v>5</v>
      </c>
      <c r="B87" s="1179">
        <v>1701011</v>
      </c>
      <c r="C87" s="1214" t="s">
        <v>994</v>
      </c>
      <c r="D87" s="1258" t="s">
        <v>356</v>
      </c>
      <c r="E87" s="1258" t="s">
        <v>357</v>
      </c>
      <c r="F87" s="1259" t="s">
        <v>33</v>
      </c>
      <c r="G87" s="1258" t="s">
        <v>358</v>
      </c>
      <c r="H87" s="1270"/>
      <c r="I87" s="1267" t="s">
        <v>364</v>
      </c>
      <c r="J87" s="1245" t="s">
        <v>365</v>
      </c>
      <c r="K87" s="1245">
        <v>5</v>
      </c>
      <c r="L87" s="1246">
        <v>41671</v>
      </c>
      <c r="M87" s="1246">
        <v>42004</v>
      </c>
      <c r="N87" s="1247">
        <f t="shared" si="18"/>
        <v>47.571428571428569</v>
      </c>
      <c r="O87" s="1248">
        <v>1</v>
      </c>
      <c r="P87" s="1161">
        <f t="shared" si="20"/>
        <v>0.2</v>
      </c>
      <c r="Q87" s="1162">
        <f t="shared" si="14"/>
        <v>9.5142857142857142</v>
      </c>
      <c r="R87" s="1043">
        <f t="shared" si="15"/>
        <v>0</v>
      </c>
      <c r="S87" s="955">
        <f t="shared" si="16"/>
        <v>47.571428571428569</v>
      </c>
      <c r="T87" s="2256">
        <f t="shared" si="19"/>
        <v>1</v>
      </c>
      <c r="U87" s="2257"/>
      <c r="V87" s="1250" t="s">
        <v>666</v>
      </c>
      <c r="W87" s="1271" t="s">
        <v>680</v>
      </c>
      <c r="X87" s="1223" t="s">
        <v>1012</v>
      </c>
      <c r="Y87" s="1223" t="s">
        <v>1315</v>
      </c>
      <c r="Z87" s="1223" t="s">
        <v>1316</v>
      </c>
      <c r="AA87" s="1223" t="s">
        <v>1317</v>
      </c>
    </row>
    <row r="88" spans="1:32" s="1212" customFormat="1" ht="120.6" customHeight="1" thickBot="1" x14ac:dyDescent="0.3">
      <c r="A88" s="1272">
        <v>6</v>
      </c>
      <c r="B88" s="1273">
        <v>1404004</v>
      </c>
      <c r="C88" s="1214" t="s">
        <v>997</v>
      </c>
      <c r="D88" s="1258" t="s">
        <v>92</v>
      </c>
      <c r="E88" s="1274" t="s">
        <v>94</v>
      </c>
      <c r="F88" s="1275" t="s">
        <v>484</v>
      </c>
      <c r="G88" s="1276" t="s">
        <v>482</v>
      </c>
      <c r="H88" s="1276" t="s">
        <v>403</v>
      </c>
      <c r="I88" s="1277" t="s">
        <v>487</v>
      </c>
      <c r="J88" s="1278" t="s">
        <v>404</v>
      </c>
      <c r="K88" s="1279">
        <v>12</v>
      </c>
      <c r="L88" s="1280">
        <v>41335</v>
      </c>
      <c r="M88" s="1280" t="s">
        <v>405</v>
      </c>
      <c r="N88" s="1281">
        <f>+(M88-L88)/7</f>
        <v>51.857142857142854</v>
      </c>
      <c r="O88" s="1248">
        <v>12</v>
      </c>
      <c r="P88" s="1161">
        <f t="shared" si="20"/>
        <v>1</v>
      </c>
      <c r="Q88" s="1162">
        <f t="shared" si="14"/>
        <v>51.857142857142854</v>
      </c>
      <c r="R88" s="1043">
        <f t="shared" si="15"/>
        <v>0</v>
      </c>
      <c r="S88" s="955">
        <f t="shared" si="16"/>
        <v>51.857142857142854</v>
      </c>
      <c r="T88" s="2256">
        <f t="shared" si="19"/>
        <v>12</v>
      </c>
      <c r="U88" s="2257"/>
      <c r="V88" s="1282" t="s">
        <v>695</v>
      </c>
      <c r="W88" s="1251"/>
      <c r="X88" s="1283" t="s">
        <v>1034</v>
      </c>
      <c r="Y88" s="1283" t="s">
        <v>1055</v>
      </c>
      <c r="Z88" s="1211"/>
      <c r="AA88" s="1284" t="s">
        <v>1327</v>
      </c>
    </row>
    <row r="89" spans="1:32" s="1212" customFormat="1" ht="109.15" customHeight="1" thickBot="1" x14ac:dyDescent="0.3">
      <c r="A89" s="1272">
        <v>6</v>
      </c>
      <c r="B89" s="1273">
        <v>1404004</v>
      </c>
      <c r="C89" s="1214" t="s">
        <v>997</v>
      </c>
      <c r="D89" s="1258" t="s">
        <v>92</v>
      </c>
      <c r="E89" s="1274" t="s">
        <v>94</v>
      </c>
      <c r="F89" s="1275" t="s">
        <v>484</v>
      </c>
      <c r="G89" s="1276" t="s">
        <v>482</v>
      </c>
      <c r="H89" s="1285"/>
      <c r="I89" s="1286" t="s">
        <v>488</v>
      </c>
      <c r="J89" s="1287" t="s">
        <v>407</v>
      </c>
      <c r="K89" s="1288">
        <v>12</v>
      </c>
      <c r="L89" s="1280">
        <v>41334</v>
      </c>
      <c r="M89" s="1280" t="s">
        <v>408</v>
      </c>
      <c r="N89" s="1281">
        <f t="shared" si="18"/>
        <v>52</v>
      </c>
      <c r="O89" s="1248">
        <v>12</v>
      </c>
      <c r="P89" s="1161">
        <f t="shared" si="20"/>
        <v>1</v>
      </c>
      <c r="Q89" s="1162">
        <f t="shared" si="14"/>
        <v>52</v>
      </c>
      <c r="R89" s="1043">
        <f t="shared" si="15"/>
        <v>0</v>
      </c>
      <c r="S89" s="955">
        <f t="shared" si="16"/>
        <v>52</v>
      </c>
      <c r="T89" s="2256">
        <f t="shared" si="19"/>
        <v>12</v>
      </c>
      <c r="U89" s="2257"/>
      <c r="V89" s="1289" t="s">
        <v>696</v>
      </c>
      <c r="W89" s="1251"/>
      <c r="X89" s="1283" t="s">
        <v>1035</v>
      </c>
      <c r="Y89" s="1283" t="s">
        <v>1069</v>
      </c>
      <c r="Z89" s="1211"/>
      <c r="AA89" s="1284" t="s">
        <v>1328</v>
      </c>
    </row>
    <row r="90" spans="1:32" s="1212" customFormat="1" ht="121.5" customHeight="1" thickBot="1" x14ac:dyDescent="0.3">
      <c r="A90" s="1272">
        <v>6</v>
      </c>
      <c r="B90" s="1273">
        <v>1404004</v>
      </c>
      <c r="C90" s="1214" t="s">
        <v>997</v>
      </c>
      <c r="D90" s="1258" t="s">
        <v>92</v>
      </c>
      <c r="E90" s="1274" t="s">
        <v>94</v>
      </c>
      <c r="F90" s="1275" t="s">
        <v>484</v>
      </c>
      <c r="G90" s="1276" t="s">
        <v>482</v>
      </c>
      <c r="H90" s="1290"/>
      <c r="I90" s="1286" t="s">
        <v>489</v>
      </c>
      <c r="J90" s="1287" t="s">
        <v>410</v>
      </c>
      <c r="K90" s="1288">
        <v>1</v>
      </c>
      <c r="L90" s="1280">
        <v>41334</v>
      </c>
      <c r="M90" s="1280">
        <v>41698</v>
      </c>
      <c r="N90" s="1281">
        <f t="shared" si="18"/>
        <v>52</v>
      </c>
      <c r="O90" s="1248">
        <v>1</v>
      </c>
      <c r="P90" s="1161">
        <f t="shared" si="20"/>
        <v>1</v>
      </c>
      <c r="Q90" s="1162">
        <f t="shared" si="14"/>
        <v>52</v>
      </c>
      <c r="R90" s="1043">
        <f t="shared" si="15"/>
        <v>52</v>
      </c>
      <c r="S90" s="955">
        <f t="shared" si="16"/>
        <v>52</v>
      </c>
      <c r="T90" s="2248">
        <f t="shared" si="17"/>
        <v>1</v>
      </c>
      <c r="U90" s="2249"/>
      <c r="V90" s="1291" t="s">
        <v>638</v>
      </c>
      <c r="W90" s="1251"/>
      <c r="X90" s="1284" t="s">
        <v>1033</v>
      </c>
      <c r="Y90" s="1284" t="s">
        <v>1070</v>
      </c>
      <c r="Z90" s="1211"/>
      <c r="AA90" s="1284" t="s">
        <v>1329</v>
      </c>
    </row>
    <row r="91" spans="1:32" s="1212" customFormat="1" ht="51" customHeight="1" thickBot="1" x14ac:dyDescent="0.3">
      <c r="A91" s="1272">
        <v>7</v>
      </c>
      <c r="B91" s="1292">
        <v>1404004</v>
      </c>
      <c r="C91" s="1293" t="s">
        <v>998</v>
      </c>
      <c r="D91" s="1258" t="s">
        <v>92</v>
      </c>
      <c r="E91" s="1258" t="s">
        <v>95</v>
      </c>
      <c r="F91" s="1258" t="s">
        <v>412</v>
      </c>
      <c r="G91" s="1294" t="s">
        <v>413</v>
      </c>
      <c r="H91" s="1294" t="s">
        <v>414</v>
      </c>
      <c r="I91" s="1295" t="s">
        <v>490</v>
      </c>
      <c r="J91" s="1296" t="s">
        <v>415</v>
      </c>
      <c r="K91" s="1297">
        <v>1</v>
      </c>
      <c r="L91" s="1298">
        <v>41640</v>
      </c>
      <c r="M91" s="1298">
        <v>41670</v>
      </c>
      <c r="N91" s="1299">
        <f t="shared" si="18"/>
        <v>4.2857142857142856</v>
      </c>
      <c r="O91" s="1208">
        <v>1</v>
      </c>
      <c r="P91" s="1161">
        <f t="shared" si="20"/>
        <v>1</v>
      </c>
      <c r="Q91" s="1300">
        <f t="shared" si="14"/>
        <v>4.2857142857142856</v>
      </c>
      <c r="R91" s="1043">
        <f t="shared" si="15"/>
        <v>4.2857142857142856</v>
      </c>
      <c r="S91" s="955">
        <f t="shared" si="16"/>
        <v>4.2857142857142856</v>
      </c>
      <c r="T91" s="2252">
        <f t="shared" si="17"/>
        <v>1</v>
      </c>
      <c r="U91" s="2253"/>
      <c r="V91" s="1301" t="s">
        <v>999</v>
      </c>
      <c r="W91" s="1210"/>
      <c r="X91" s="1302" t="s">
        <v>1037</v>
      </c>
      <c r="Y91" s="1302" t="s">
        <v>1072</v>
      </c>
      <c r="Z91" s="1303"/>
      <c r="AA91" s="1301" t="s">
        <v>999</v>
      </c>
    </row>
    <row r="92" spans="1:32" s="1212" customFormat="1" ht="157.9" customHeight="1" thickBot="1" x14ac:dyDescent="0.3">
      <c r="A92" s="1272">
        <v>7</v>
      </c>
      <c r="B92" s="1292">
        <v>1404004</v>
      </c>
      <c r="C92" s="1293" t="s">
        <v>998</v>
      </c>
      <c r="D92" s="1258" t="s">
        <v>92</v>
      </c>
      <c r="E92" s="1258" t="s">
        <v>95</v>
      </c>
      <c r="F92" s="1258" t="s">
        <v>412</v>
      </c>
      <c r="G92" s="1294" t="s">
        <v>413</v>
      </c>
      <c r="H92" s="1304"/>
      <c r="I92" s="1305" t="s">
        <v>491</v>
      </c>
      <c r="J92" s="1306" t="s">
        <v>415</v>
      </c>
      <c r="K92" s="1288">
        <v>6</v>
      </c>
      <c r="L92" s="1307">
        <v>41699</v>
      </c>
      <c r="M92" s="1307">
        <v>42063</v>
      </c>
      <c r="N92" s="1308">
        <f t="shared" si="18"/>
        <v>52</v>
      </c>
      <c r="O92" s="1219">
        <v>6</v>
      </c>
      <c r="P92" s="1161">
        <f t="shared" si="20"/>
        <v>1</v>
      </c>
      <c r="Q92" s="1309">
        <f t="shared" si="14"/>
        <v>52</v>
      </c>
      <c r="R92" s="1043">
        <f t="shared" si="15"/>
        <v>0</v>
      </c>
      <c r="S92" s="955">
        <f t="shared" si="16"/>
        <v>52</v>
      </c>
      <c r="T92" s="2254">
        <f t="shared" si="17"/>
        <v>6</v>
      </c>
      <c r="U92" s="2255"/>
      <c r="V92" s="1310" t="s">
        <v>639</v>
      </c>
      <c r="W92" s="1284" t="s">
        <v>1330</v>
      </c>
      <c r="X92" s="1283" t="s">
        <v>1331</v>
      </c>
      <c r="Y92" s="1311" t="s">
        <v>1056</v>
      </c>
      <c r="Z92" s="1311" t="s">
        <v>1056</v>
      </c>
      <c r="AA92" s="1615" t="s">
        <v>1406</v>
      </c>
      <c r="AD92" s="1615"/>
      <c r="AE92" s="1284"/>
      <c r="AF92" s="1283"/>
    </row>
    <row r="93" spans="1:32" s="1212" customFormat="1" ht="147" customHeight="1" thickBot="1" x14ac:dyDescent="0.3">
      <c r="A93" s="1312">
        <v>8</v>
      </c>
      <c r="B93" s="1313">
        <v>1103002</v>
      </c>
      <c r="C93" s="1314" t="s">
        <v>1000</v>
      </c>
      <c r="D93" s="1315" t="s">
        <v>96</v>
      </c>
      <c r="E93" s="1315" t="s">
        <v>98</v>
      </c>
      <c r="F93" s="1316" t="s">
        <v>416</v>
      </c>
      <c r="G93" s="1317" t="s">
        <v>483</v>
      </c>
      <c r="H93" s="1317" t="s">
        <v>418</v>
      </c>
      <c r="I93" s="1318" t="s">
        <v>419</v>
      </c>
      <c r="J93" s="1319" t="s">
        <v>420</v>
      </c>
      <c r="K93" s="1245">
        <v>1</v>
      </c>
      <c r="L93" s="1280">
        <v>41275</v>
      </c>
      <c r="M93" s="1280">
        <v>41284</v>
      </c>
      <c r="N93" s="1320">
        <f t="shared" si="18"/>
        <v>1.2857142857142858</v>
      </c>
      <c r="O93" s="1248">
        <v>1</v>
      </c>
      <c r="P93" s="1161">
        <f t="shared" si="20"/>
        <v>1</v>
      </c>
      <c r="Q93" s="1162">
        <f t="shared" si="14"/>
        <v>1.2857142857142858</v>
      </c>
      <c r="R93" s="1043">
        <f t="shared" si="15"/>
        <v>1.2857142857142858</v>
      </c>
      <c r="S93" s="955">
        <f t="shared" si="16"/>
        <v>1.2857142857142858</v>
      </c>
      <c r="T93" s="2248">
        <f t="shared" si="17"/>
        <v>1</v>
      </c>
      <c r="U93" s="2249"/>
      <c r="V93" s="1291" t="s">
        <v>640</v>
      </c>
      <c r="W93" s="1251"/>
      <c r="X93" s="1311" t="s">
        <v>1037</v>
      </c>
      <c r="Y93" s="1311" t="s">
        <v>1072</v>
      </c>
      <c r="Z93" s="1211"/>
      <c r="AA93" s="1291" t="s">
        <v>640</v>
      </c>
    </row>
    <row r="94" spans="1:32" s="1212" customFormat="1" ht="105" customHeight="1" thickBot="1" x14ac:dyDescent="0.3">
      <c r="A94" s="1321">
        <v>9</v>
      </c>
      <c r="B94" s="1322">
        <v>1701009</v>
      </c>
      <c r="C94" s="1323" t="s">
        <v>1001</v>
      </c>
      <c r="D94" s="1315" t="s">
        <v>99</v>
      </c>
      <c r="E94" s="1315" t="s">
        <v>101</v>
      </c>
      <c r="F94" s="1258" t="s">
        <v>421</v>
      </c>
      <c r="G94" s="1324" t="s">
        <v>422</v>
      </c>
      <c r="H94" s="1325" t="s">
        <v>423</v>
      </c>
      <c r="I94" s="1326" t="s">
        <v>424</v>
      </c>
      <c r="J94" s="1327" t="s">
        <v>425</v>
      </c>
      <c r="K94" s="1328">
        <v>5</v>
      </c>
      <c r="L94" s="1280">
        <v>41281</v>
      </c>
      <c r="M94" s="1280" t="s">
        <v>426</v>
      </c>
      <c r="N94" s="1281">
        <f t="shared" si="18"/>
        <v>51.142857142857146</v>
      </c>
      <c r="O94" s="1248">
        <v>5</v>
      </c>
      <c r="P94" s="1161">
        <f t="shared" si="20"/>
        <v>1</v>
      </c>
      <c r="Q94" s="1162">
        <f t="shared" si="14"/>
        <v>51.142857142857146</v>
      </c>
      <c r="R94" s="1043">
        <f t="shared" si="15"/>
        <v>0</v>
      </c>
      <c r="S94" s="955">
        <f t="shared" si="16"/>
        <v>51.142857142857146</v>
      </c>
      <c r="T94" s="2248">
        <f t="shared" si="17"/>
        <v>5</v>
      </c>
      <c r="U94" s="2249"/>
      <c r="V94" s="1329" t="s">
        <v>669</v>
      </c>
      <c r="W94" s="1251"/>
      <c r="X94" s="1311" t="s">
        <v>1037</v>
      </c>
      <c r="Y94" s="1311" t="s">
        <v>1072</v>
      </c>
      <c r="Z94" s="1211"/>
      <c r="AA94" s="1329" t="s">
        <v>669</v>
      </c>
    </row>
    <row r="95" spans="1:32" s="1212" customFormat="1" ht="76.5" customHeight="1" thickBot="1" x14ac:dyDescent="0.3">
      <c r="A95" s="1321">
        <v>9</v>
      </c>
      <c r="B95" s="1322">
        <v>1701009</v>
      </c>
      <c r="C95" s="1323" t="s">
        <v>1001</v>
      </c>
      <c r="D95" s="1315" t="s">
        <v>99</v>
      </c>
      <c r="E95" s="1315" t="s">
        <v>101</v>
      </c>
      <c r="F95" s="1258" t="s">
        <v>421</v>
      </c>
      <c r="G95" s="1324" t="s">
        <v>422</v>
      </c>
      <c r="H95" s="1330"/>
      <c r="I95" s="1326" t="s">
        <v>428</v>
      </c>
      <c r="J95" s="1327" t="s">
        <v>429</v>
      </c>
      <c r="K95" s="1288">
        <v>3</v>
      </c>
      <c r="L95" s="1280">
        <v>41284</v>
      </c>
      <c r="M95" s="1280" t="s">
        <v>426</v>
      </c>
      <c r="N95" s="1281">
        <f t="shared" si="18"/>
        <v>50.714285714285715</v>
      </c>
      <c r="O95" s="1248">
        <v>3</v>
      </c>
      <c r="P95" s="1161">
        <f t="shared" si="20"/>
        <v>1</v>
      </c>
      <c r="Q95" s="1162">
        <f t="shared" si="14"/>
        <v>50.714285714285715</v>
      </c>
      <c r="R95" s="1043">
        <f t="shared" si="15"/>
        <v>0</v>
      </c>
      <c r="S95" s="955">
        <f t="shared" si="16"/>
        <v>50.714285714285715</v>
      </c>
      <c r="T95" s="2248">
        <f t="shared" si="17"/>
        <v>3</v>
      </c>
      <c r="U95" s="2249"/>
      <c r="V95" s="1331" t="s">
        <v>622</v>
      </c>
      <c r="W95" s="1332"/>
      <c r="X95" s="1311" t="s">
        <v>1037</v>
      </c>
      <c r="Y95" s="1311" t="s">
        <v>1072</v>
      </c>
      <c r="Z95" s="1211"/>
      <c r="AA95" s="1331" t="s">
        <v>622</v>
      </c>
    </row>
    <row r="96" spans="1:32" s="1212" customFormat="1" ht="114.75" customHeight="1" thickBot="1" x14ac:dyDescent="0.3">
      <c r="A96" s="1321">
        <v>9</v>
      </c>
      <c r="B96" s="1322">
        <v>1701009</v>
      </c>
      <c r="C96" s="1323" t="s">
        <v>1001</v>
      </c>
      <c r="D96" s="1315" t="s">
        <v>99</v>
      </c>
      <c r="E96" s="1315" t="s">
        <v>101</v>
      </c>
      <c r="F96" s="1258" t="s">
        <v>421</v>
      </c>
      <c r="G96" s="1324" t="s">
        <v>422</v>
      </c>
      <c r="H96" s="1333"/>
      <c r="I96" s="1334" t="s">
        <v>431</v>
      </c>
      <c r="J96" s="1330" t="s">
        <v>432</v>
      </c>
      <c r="K96" s="1328">
        <v>1</v>
      </c>
      <c r="L96" s="1280">
        <v>41284</v>
      </c>
      <c r="M96" s="1280" t="s">
        <v>433</v>
      </c>
      <c r="N96" s="1281">
        <f t="shared" si="18"/>
        <v>3</v>
      </c>
      <c r="O96" s="1248">
        <v>1</v>
      </c>
      <c r="P96" s="1161">
        <f t="shared" si="20"/>
        <v>1</v>
      </c>
      <c r="Q96" s="1162">
        <f t="shared" si="14"/>
        <v>3</v>
      </c>
      <c r="R96" s="1043">
        <f t="shared" si="15"/>
        <v>0</v>
      </c>
      <c r="S96" s="955">
        <f t="shared" si="16"/>
        <v>3</v>
      </c>
      <c r="T96" s="2248">
        <f t="shared" si="17"/>
        <v>1</v>
      </c>
      <c r="U96" s="2249"/>
      <c r="V96" s="1335" t="s">
        <v>697</v>
      </c>
      <c r="W96" s="1222" t="s">
        <v>1332</v>
      </c>
      <c r="X96" s="1283" t="s">
        <v>1333</v>
      </c>
      <c r="Y96" s="1283" t="s">
        <v>1334</v>
      </c>
      <c r="Z96" s="1336" t="s">
        <v>1335</v>
      </c>
      <c r="AA96" s="1336" t="s">
        <v>1335</v>
      </c>
    </row>
    <row r="97" spans="1:34" s="1212" customFormat="1" ht="153.75" customHeight="1" x14ac:dyDescent="0.25">
      <c r="A97" s="1337">
        <v>10</v>
      </c>
      <c r="B97" s="1337">
        <v>1701009</v>
      </c>
      <c r="C97" s="1338" t="s">
        <v>1002</v>
      </c>
      <c r="D97" s="1326" t="s">
        <v>102</v>
      </c>
      <c r="E97" s="1326" t="s">
        <v>104</v>
      </c>
      <c r="F97" s="1245" t="s">
        <v>435</v>
      </c>
      <c r="G97" s="1339" t="s">
        <v>436</v>
      </c>
      <c r="H97" s="1339" t="s">
        <v>437</v>
      </c>
      <c r="I97" s="1339" t="s">
        <v>438</v>
      </c>
      <c r="J97" s="1340" t="s">
        <v>439</v>
      </c>
      <c r="K97" s="1328">
        <v>9</v>
      </c>
      <c r="L97" s="1280">
        <v>41640</v>
      </c>
      <c r="M97" s="1280" t="s">
        <v>440</v>
      </c>
      <c r="N97" s="1281">
        <f t="shared" si="18"/>
        <v>43.142857142857146</v>
      </c>
      <c r="O97" s="1248">
        <v>9</v>
      </c>
      <c r="P97" s="1161">
        <f t="shared" si="20"/>
        <v>1</v>
      </c>
      <c r="Q97" s="1162">
        <f t="shared" si="14"/>
        <v>43.142857142857146</v>
      </c>
      <c r="R97" s="1043">
        <f t="shared" si="15"/>
        <v>0</v>
      </c>
      <c r="S97" s="955">
        <f t="shared" si="16"/>
        <v>43.142857142857146</v>
      </c>
      <c r="T97" s="2248">
        <f t="shared" si="17"/>
        <v>9</v>
      </c>
      <c r="U97" s="2249"/>
      <c r="V97" s="1335" t="s">
        <v>623</v>
      </c>
      <c r="W97" s="1251"/>
      <c r="X97" s="1284" t="s">
        <v>1036</v>
      </c>
      <c r="Y97" s="1283" t="s">
        <v>1079</v>
      </c>
      <c r="Z97" s="1211"/>
      <c r="AA97" s="1283" t="s">
        <v>1079</v>
      </c>
    </row>
    <row r="98" spans="1:34" s="1212" customFormat="1" ht="128.25" customHeight="1" thickBot="1" x14ac:dyDescent="0.3">
      <c r="A98" s="1337">
        <v>11</v>
      </c>
      <c r="B98" s="1337">
        <v>1801002</v>
      </c>
      <c r="C98" s="1341" t="s">
        <v>1003</v>
      </c>
      <c r="D98" s="1326" t="s">
        <v>105</v>
      </c>
      <c r="E98" s="1326" t="s">
        <v>139</v>
      </c>
      <c r="F98" s="1261" t="s">
        <v>421</v>
      </c>
      <c r="G98" s="1339" t="s">
        <v>442</v>
      </c>
      <c r="H98" s="1339" t="s">
        <v>443</v>
      </c>
      <c r="I98" s="1339" t="s">
        <v>444</v>
      </c>
      <c r="J98" s="1342" t="s">
        <v>445</v>
      </c>
      <c r="K98" s="1343">
        <v>1</v>
      </c>
      <c r="L98" s="1280">
        <v>41404</v>
      </c>
      <c r="M98" s="1280">
        <v>41639</v>
      </c>
      <c r="N98" s="1320">
        <f t="shared" si="18"/>
        <v>33.571428571428569</v>
      </c>
      <c r="O98" s="1248">
        <v>1</v>
      </c>
      <c r="P98" s="1161">
        <f t="shared" si="20"/>
        <v>1</v>
      </c>
      <c r="Q98" s="1162">
        <f t="shared" si="14"/>
        <v>33.571428571428569</v>
      </c>
      <c r="R98" s="1043">
        <f t="shared" si="15"/>
        <v>33.571428571428569</v>
      </c>
      <c r="S98" s="955">
        <f t="shared" si="16"/>
        <v>33.571428571428569</v>
      </c>
      <c r="T98" s="2248">
        <f t="shared" si="17"/>
        <v>1</v>
      </c>
      <c r="U98" s="2249"/>
      <c r="V98" s="1291" t="s">
        <v>624</v>
      </c>
      <c r="W98" s="1251"/>
      <c r="X98" s="1311" t="s">
        <v>1037</v>
      </c>
      <c r="Y98" s="1311" t="s">
        <v>1072</v>
      </c>
      <c r="Z98" s="1211"/>
      <c r="AA98" s="1291" t="s">
        <v>624</v>
      </c>
    </row>
    <row r="99" spans="1:34" s="1212" customFormat="1" ht="143.25" customHeight="1" thickBot="1" x14ac:dyDescent="0.3">
      <c r="A99" s="1344">
        <v>12</v>
      </c>
      <c r="B99" s="1313">
        <v>2302001</v>
      </c>
      <c r="C99" s="1314" t="s">
        <v>1004</v>
      </c>
      <c r="D99" s="1315" t="s">
        <v>107</v>
      </c>
      <c r="E99" s="1315" t="s">
        <v>109</v>
      </c>
      <c r="F99" s="1258" t="s">
        <v>435</v>
      </c>
      <c r="G99" s="1325" t="s">
        <v>447</v>
      </c>
      <c r="H99" s="1325" t="s">
        <v>448</v>
      </c>
      <c r="I99" s="1345" t="s">
        <v>449</v>
      </c>
      <c r="J99" s="1342" t="s">
        <v>450</v>
      </c>
      <c r="K99" s="1328">
        <v>1</v>
      </c>
      <c r="L99" s="1280">
        <v>41395</v>
      </c>
      <c r="M99" s="1280">
        <v>41613</v>
      </c>
      <c r="N99" s="1281">
        <f t="shared" si="18"/>
        <v>31.142857142857142</v>
      </c>
      <c r="O99" s="1248">
        <v>1</v>
      </c>
      <c r="P99" s="1161">
        <f t="shared" si="20"/>
        <v>1</v>
      </c>
      <c r="Q99" s="1162">
        <f t="shared" si="14"/>
        <v>31.142857142857142</v>
      </c>
      <c r="R99" s="1043">
        <f t="shared" si="15"/>
        <v>31.142857142857142</v>
      </c>
      <c r="S99" s="955">
        <f t="shared" si="16"/>
        <v>31.142857142857142</v>
      </c>
      <c r="T99" s="2248">
        <f t="shared" si="17"/>
        <v>1</v>
      </c>
      <c r="U99" s="2249"/>
      <c r="V99" s="1282" t="s">
        <v>621</v>
      </c>
      <c r="W99" s="1251"/>
      <c r="X99" s="1311" t="s">
        <v>1037</v>
      </c>
      <c r="Y99" s="1311" t="s">
        <v>1072</v>
      </c>
      <c r="Z99" s="1211"/>
      <c r="AA99" s="1282" t="s">
        <v>621</v>
      </c>
    </row>
    <row r="100" spans="1:34" s="1212" customFormat="1" ht="56.25" customHeight="1" thickBot="1" x14ac:dyDescent="0.3">
      <c r="A100" s="1344">
        <v>12</v>
      </c>
      <c r="B100" s="1313">
        <v>2302001</v>
      </c>
      <c r="C100" s="1314" t="s">
        <v>1004</v>
      </c>
      <c r="D100" s="1315" t="s">
        <v>107</v>
      </c>
      <c r="E100" s="1315" t="s">
        <v>109</v>
      </c>
      <c r="F100" s="1258" t="s">
        <v>435</v>
      </c>
      <c r="G100" s="1325" t="s">
        <v>447</v>
      </c>
      <c r="H100" s="1330"/>
      <c r="I100" s="1346" t="s">
        <v>452</v>
      </c>
      <c r="J100" s="1342" t="s">
        <v>453</v>
      </c>
      <c r="K100" s="1328">
        <v>1</v>
      </c>
      <c r="L100" s="1280">
        <v>41613</v>
      </c>
      <c r="M100" s="1280">
        <v>41909</v>
      </c>
      <c r="N100" s="1281">
        <f t="shared" si="18"/>
        <v>42.285714285714285</v>
      </c>
      <c r="O100" s="1347">
        <v>0.6</v>
      </c>
      <c r="P100" s="1161">
        <f t="shared" si="20"/>
        <v>0.6</v>
      </c>
      <c r="Q100" s="1162">
        <f t="shared" si="14"/>
        <v>25.37142857142857</v>
      </c>
      <c r="R100" s="1043">
        <f t="shared" si="15"/>
        <v>0</v>
      </c>
      <c r="S100" s="955">
        <f t="shared" si="16"/>
        <v>42.285714285714285</v>
      </c>
      <c r="T100" s="2248">
        <f t="shared" si="17"/>
        <v>0.6</v>
      </c>
      <c r="U100" s="2249"/>
      <c r="V100" s="1348"/>
      <c r="W100" s="1222"/>
      <c r="X100" s="1222" t="s">
        <v>1336</v>
      </c>
      <c r="Y100" s="1283" t="s">
        <v>1030</v>
      </c>
      <c r="Z100" s="1349" t="s">
        <v>1057</v>
      </c>
      <c r="AA100" s="1350" t="s">
        <v>1337</v>
      </c>
    </row>
    <row r="101" spans="1:34" s="1212" customFormat="1" ht="30.75" customHeight="1" thickBot="1" x14ac:dyDescent="0.3">
      <c r="A101" s="1344">
        <v>12</v>
      </c>
      <c r="B101" s="1313">
        <v>2302001</v>
      </c>
      <c r="C101" s="1314" t="s">
        <v>1004</v>
      </c>
      <c r="D101" s="1315" t="s">
        <v>107</v>
      </c>
      <c r="E101" s="1315" t="s">
        <v>109</v>
      </c>
      <c r="F101" s="1258" t="s">
        <v>435</v>
      </c>
      <c r="G101" s="1325" t="s">
        <v>447</v>
      </c>
      <c r="H101" s="1333"/>
      <c r="I101" s="1346" t="s">
        <v>455</v>
      </c>
      <c r="J101" s="1351" t="s">
        <v>456</v>
      </c>
      <c r="K101" s="1352">
        <v>1</v>
      </c>
      <c r="L101" s="1280">
        <v>41909</v>
      </c>
      <c r="M101" s="1280" t="s">
        <v>457</v>
      </c>
      <c r="N101" s="1281">
        <f t="shared" si="18"/>
        <v>13.571428571428571</v>
      </c>
      <c r="O101" s="1248">
        <v>0</v>
      </c>
      <c r="P101" s="1161">
        <f t="shared" si="20"/>
        <v>0</v>
      </c>
      <c r="Q101" s="1162">
        <f t="shared" si="14"/>
        <v>0</v>
      </c>
      <c r="R101" s="1043">
        <f t="shared" si="15"/>
        <v>0</v>
      </c>
      <c r="S101" s="955">
        <f t="shared" si="16"/>
        <v>0</v>
      </c>
      <c r="T101" s="2248">
        <f t="shared" si="17"/>
        <v>0</v>
      </c>
      <c r="U101" s="2249"/>
      <c r="V101" s="1348"/>
      <c r="W101" s="1353"/>
      <c r="X101" s="1353" t="s">
        <v>454</v>
      </c>
      <c r="Y101" s="1353" t="s">
        <v>454</v>
      </c>
      <c r="Z101" s="1353" t="s">
        <v>454</v>
      </c>
      <c r="AA101" s="1353" t="s">
        <v>454</v>
      </c>
    </row>
    <row r="102" spans="1:34" s="1212" customFormat="1" ht="88.5" customHeight="1" thickBot="1" x14ac:dyDescent="0.3">
      <c r="A102" s="1354">
        <v>13</v>
      </c>
      <c r="B102" s="1354">
        <v>1704002</v>
      </c>
      <c r="C102" s="1349" t="s">
        <v>458</v>
      </c>
      <c r="D102" s="1349" t="s">
        <v>112</v>
      </c>
      <c r="E102" s="1349" t="s">
        <v>113</v>
      </c>
      <c r="F102" s="1355" t="s">
        <v>459</v>
      </c>
      <c r="G102" s="1349" t="s">
        <v>460</v>
      </c>
      <c r="H102" s="1349" t="s">
        <v>461</v>
      </c>
      <c r="I102" s="1356" t="s">
        <v>462</v>
      </c>
      <c r="J102" s="1357" t="s">
        <v>463</v>
      </c>
      <c r="K102" s="1328">
        <v>9</v>
      </c>
      <c r="L102" s="1280">
        <v>41671</v>
      </c>
      <c r="M102" s="1280">
        <v>41942</v>
      </c>
      <c r="N102" s="1281">
        <f t="shared" si="18"/>
        <v>38.714285714285715</v>
      </c>
      <c r="O102" s="1248">
        <v>5</v>
      </c>
      <c r="P102" s="1161">
        <f t="shared" si="20"/>
        <v>0.55555555555555558</v>
      </c>
      <c r="Q102" s="1162">
        <f t="shared" si="14"/>
        <v>21.50793650793651</v>
      </c>
      <c r="R102" s="1043">
        <f t="shared" si="15"/>
        <v>0</v>
      </c>
      <c r="S102" s="955">
        <f t="shared" si="16"/>
        <v>38.714285714285715</v>
      </c>
      <c r="T102" s="2248">
        <f t="shared" si="17"/>
        <v>5</v>
      </c>
      <c r="U102" s="2249"/>
      <c r="V102" s="1282" t="s">
        <v>625</v>
      </c>
      <c r="W102" s="1222" t="s">
        <v>1338</v>
      </c>
      <c r="X102" s="2250" t="s">
        <v>1031</v>
      </c>
      <c r="Y102" s="2250" t="s">
        <v>1058</v>
      </c>
      <c r="Z102" s="2237" t="s">
        <v>1339</v>
      </c>
      <c r="AA102" s="2237" t="s">
        <v>1339</v>
      </c>
    </row>
    <row r="103" spans="1:34" s="1212" customFormat="1" ht="88.5" customHeight="1" thickBot="1" x14ac:dyDescent="0.3">
      <c r="A103" s="1354">
        <v>13</v>
      </c>
      <c r="B103" s="1354">
        <v>1704002</v>
      </c>
      <c r="C103" s="1349" t="s">
        <v>458</v>
      </c>
      <c r="D103" s="1349" t="s">
        <v>112</v>
      </c>
      <c r="E103" s="1349" t="s">
        <v>113</v>
      </c>
      <c r="F103" s="1355" t="s">
        <v>459</v>
      </c>
      <c r="G103" s="1349" t="s">
        <v>460</v>
      </c>
      <c r="H103" s="1358"/>
      <c r="I103" s="1356" t="s">
        <v>465</v>
      </c>
      <c r="J103" s="1267" t="s">
        <v>1006</v>
      </c>
      <c r="K103" s="1328">
        <v>9</v>
      </c>
      <c r="L103" s="1280">
        <v>41671</v>
      </c>
      <c r="M103" s="1280">
        <v>41942</v>
      </c>
      <c r="N103" s="1281">
        <f t="shared" si="18"/>
        <v>38.714285714285715</v>
      </c>
      <c r="O103" s="1248">
        <v>5</v>
      </c>
      <c r="P103" s="1161">
        <f t="shared" si="20"/>
        <v>0.55555555555555558</v>
      </c>
      <c r="Q103" s="1162">
        <f t="shared" si="14"/>
        <v>21.50793650793651</v>
      </c>
      <c r="R103" s="1043">
        <f t="shared" si="15"/>
        <v>0</v>
      </c>
      <c r="S103" s="955">
        <f t="shared" si="16"/>
        <v>38.714285714285715</v>
      </c>
      <c r="T103" s="2248">
        <f t="shared" si="17"/>
        <v>5</v>
      </c>
      <c r="U103" s="2249"/>
      <c r="V103" s="1291"/>
      <c r="W103" s="1222" t="s">
        <v>1340</v>
      </c>
      <c r="X103" s="2251"/>
      <c r="Y103" s="2251"/>
      <c r="Z103" s="2238"/>
      <c r="AA103" s="2238"/>
    </row>
    <row r="104" spans="1:34" s="1368" customFormat="1" ht="106.5" customHeight="1" x14ac:dyDescent="0.2">
      <c r="A104" s="1354">
        <v>13</v>
      </c>
      <c r="B104" s="1354">
        <v>1704002</v>
      </c>
      <c r="C104" s="1349" t="s">
        <v>458</v>
      </c>
      <c r="D104" s="1349" t="s">
        <v>112</v>
      </c>
      <c r="E104" s="1349" t="s">
        <v>113</v>
      </c>
      <c r="F104" s="1355" t="s">
        <v>459</v>
      </c>
      <c r="G104" s="1349" t="s">
        <v>460</v>
      </c>
      <c r="H104" s="1359"/>
      <c r="I104" s="1360" t="s">
        <v>467</v>
      </c>
      <c r="J104" s="1361" t="s">
        <v>466</v>
      </c>
      <c r="K104" s="1362">
        <v>4</v>
      </c>
      <c r="L104" s="1363">
        <v>41671</v>
      </c>
      <c r="M104" s="1363">
        <v>41942</v>
      </c>
      <c r="N104" s="1364">
        <f t="shared" si="18"/>
        <v>38.714285714285715</v>
      </c>
      <c r="O104" s="1365">
        <v>2</v>
      </c>
      <c r="P104" s="1161">
        <f t="shared" si="20"/>
        <v>0.5</v>
      </c>
      <c r="Q104" s="1162">
        <f t="shared" si="14"/>
        <v>19.357142857142858</v>
      </c>
      <c r="R104" s="1043">
        <f t="shared" si="15"/>
        <v>0</v>
      </c>
      <c r="S104" s="955">
        <f t="shared" si="16"/>
        <v>38.714285714285715</v>
      </c>
      <c r="T104" s="2239">
        <f t="shared" si="17"/>
        <v>2</v>
      </c>
      <c r="U104" s="2240"/>
      <c r="V104" s="1366"/>
      <c r="W104" s="1222" t="s">
        <v>1341</v>
      </c>
      <c r="X104" s="1283" t="s">
        <v>1032</v>
      </c>
      <c r="Y104" s="1283" t="s">
        <v>1059</v>
      </c>
      <c r="Z104" s="1367" t="s">
        <v>1342</v>
      </c>
      <c r="AA104" s="1367" t="s">
        <v>1342</v>
      </c>
    </row>
    <row r="105" spans="1:34" s="1368" customFormat="1" ht="115.9" customHeight="1" x14ac:dyDescent="0.2">
      <c r="A105" s="1369">
        <v>14</v>
      </c>
      <c r="B105" s="1369">
        <v>1405001</v>
      </c>
      <c r="C105" s="1370" t="s">
        <v>596</v>
      </c>
      <c r="D105" s="1371" t="s">
        <v>366</v>
      </c>
      <c r="E105" s="1371" t="s">
        <v>114</v>
      </c>
      <c r="F105" s="1371" t="s">
        <v>33</v>
      </c>
      <c r="G105" s="1372" t="s">
        <v>485</v>
      </c>
      <c r="H105" s="1372" t="s">
        <v>545</v>
      </c>
      <c r="I105" s="1372" t="s">
        <v>485</v>
      </c>
      <c r="J105" s="1373" t="s">
        <v>372</v>
      </c>
      <c r="K105" s="1373">
        <v>1</v>
      </c>
      <c r="L105" s="1374">
        <v>41641</v>
      </c>
      <c r="M105" s="1374">
        <v>41670</v>
      </c>
      <c r="N105" s="1375">
        <f t="shared" si="18"/>
        <v>4.1428571428571432</v>
      </c>
      <c r="O105" s="1365">
        <v>1</v>
      </c>
      <c r="P105" s="1161">
        <f t="shared" si="20"/>
        <v>1</v>
      </c>
      <c r="Q105" s="1162">
        <f t="shared" si="14"/>
        <v>4.1428571428571432</v>
      </c>
      <c r="R105" s="1043">
        <f t="shared" si="15"/>
        <v>4.1428571428571432</v>
      </c>
      <c r="S105" s="955">
        <f t="shared" si="16"/>
        <v>4.1428571428571432</v>
      </c>
      <c r="T105" s="2239">
        <f t="shared" si="17"/>
        <v>1</v>
      </c>
      <c r="U105" s="2240"/>
      <c r="V105" s="1376" t="s">
        <v>646</v>
      </c>
      <c r="W105" s="1377"/>
      <c r="X105" s="1311" t="s">
        <v>1037</v>
      </c>
      <c r="Y105" s="1311" t="s">
        <v>1072</v>
      </c>
      <c r="Z105" s="1378"/>
      <c r="AA105" s="1376" t="s">
        <v>646</v>
      </c>
    </row>
    <row r="106" spans="1:34" s="1368" customFormat="1" ht="186" customHeight="1" thickBot="1" x14ac:dyDescent="0.25">
      <c r="A106" s="1369">
        <v>14</v>
      </c>
      <c r="B106" s="1369">
        <v>1405001</v>
      </c>
      <c r="C106" s="1370" t="s">
        <v>596</v>
      </c>
      <c r="D106" s="1371" t="s">
        <v>366</v>
      </c>
      <c r="E106" s="1371" t="s">
        <v>114</v>
      </c>
      <c r="F106" s="1371" t="s">
        <v>33</v>
      </c>
      <c r="G106" s="1372" t="s">
        <v>587</v>
      </c>
      <c r="H106" s="1372" t="s">
        <v>579</v>
      </c>
      <c r="I106" s="1372" t="s">
        <v>579</v>
      </c>
      <c r="J106" s="1373">
        <v>0</v>
      </c>
      <c r="K106" s="1373">
        <v>3</v>
      </c>
      <c r="L106" s="1374">
        <v>41671</v>
      </c>
      <c r="M106" s="1374">
        <v>42004</v>
      </c>
      <c r="N106" s="1375">
        <f t="shared" si="18"/>
        <v>47.571428571428569</v>
      </c>
      <c r="O106" s="1365" t="s">
        <v>1347</v>
      </c>
      <c r="P106" s="1161">
        <v>1</v>
      </c>
      <c r="Q106" s="1162">
        <f t="shared" si="14"/>
        <v>47.571428571428569</v>
      </c>
      <c r="R106" s="1043">
        <f t="shared" si="15"/>
        <v>0</v>
      </c>
      <c r="S106" s="955">
        <f t="shared" si="16"/>
        <v>47.571428571428569</v>
      </c>
      <c r="T106" s="2239" t="str">
        <f t="shared" si="17"/>
        <v>na</v>
      </c>
      <c r="U106" s="2240"/>
      <c r="V106" s="1379"/>
      <c r="W106" s="1377"/>
      <c r="X106" s="1380" t="s">
        <v>1029</v>
      </c>
      <c r="Y106" s="1311"/>
      <c r="Z106" s="1378"/>
      <c r="AA106" s="1380" t="s">
        <v>1029</v>
      </c>
    </row>
    <row r="107" spans="1:34" s="1368" customFormat="1" ht="61.5" customHeight="1" thickBot="1" x14ac:dyDescent="0.25">
      <c r="A107" s="1381">
        <v>15</v>
      </c>
      <c r="B107" s="1382">
        <v>1406003</v>
      </c>
      <c r="C107" s="1383" t="s">
        <v>597</v>
      </c>
      <c r="D107" s="1384" t="s">
        <v>367</v>
      </c>
      <c r="E107" s="1385" t="s">
        <v>368</v>
      </c>
      <c r="F107" s="1384" t="s">
        <v>369</v>
      </c>
      <c r="G107" s="1386" t="s">
        <v>370</v>
      </c>
      <c r="H107" s="1386" t="s">
        <v>371</v>
      </c>
      <c r="I107" s="1386" t="s">
        <v>370</v>
      </c>
      <c r="J107" s="1387" t="s">
        <v>372</v>
      </c>
      <c r="K107" s="1387">
        <v>1</v>
      </c>
      <c r="L107" s="1388">
        <v>41641</v>
      </c>
      <c r="M107" s="1388">
        <v>41670</v>
      </c>
      <c r="N107" s="1389">
        <f t="shared" si="18"/>
        <v>4.1428571428571432</v>
      </c>
      <c r="O107" s="1390">
        <v>1</v>
      </c>
      <c r="P107" s="1161">
        <f t="shared" si="20"/>
        <v>1</v>
      </c>
      <c r="Q107" s="1300">
        <f t="shared" si="14"/>
        <v>4.1428571428571432</v>
      </c>
      <c r="R107" s="1043">
        <f t="shared" si="15"/>
        <v>4.1428571428571432</v>
      </c>
      <c r="S107" s="955">
        <f t="shared" si="16"/>
        <v>4.1428571428571432</v>
      </c>
      <c r="T107" s="2244">
        <f t="shared" si="17"/>
        <v>1</v>
      </c>
      <c r="U107" s="2245"/>
      <c r="V107" s="1391" t="s">
        <v>645</v>
      </c>
      <c r="W107" s="1392"/>
      <c r="X107" s="1393"/>
      <c r="Y107" s="1393" t="s">
        <v>1072</v>
      </c>
      <c r="Z107" s="1394"/>
      <c r="AA107" s="1391" t="s">
        <v>645</v>
      </c>
    </row>
    <row r="108" spans="1:34" s="1368" customFormat="1" ht="252" x14ac:dyDescent="0.2">
      <c r="A108" s="1381">
        <v>15</v>
      </c>
      <c r="B108" s="1382">
        <v>1406003</v>
      </c>
      <c r="C108" s="1383" t="s">
        <v>597</v>
      </c>
      <c r="D108" s="1384" t="s">
        <v>367</v>
      </c>
      <c r="E108" s="1385" t="s">
        <v>368</v>
      </c>
      <c r="F108" s="1384" t="s">
        <v>369</v>
      </c>
      <c r="G108" s="1395" t="s">
        <v>587</v>
      </c>
      <c r="H108" s="1395" t="s">
        <v>579</v>
      </c>
      <c r="I108" s="1395" t="s">
        <v>579</v>
      </c>
      <c r="J108" s="1396" t="s">
        <v>573</v>
      </c>
      <c r="K108" s="1396">
        <v>3</v>
      </c>
      <c r="L108" s="1397">
        <v>41671</v>
      </c>
      <c r="M108" s="1397">
        <v>42004</v>
      </c>
      <c r="N108" s="1398">
        <f t="shared" si="18"/>
        <v>47.571428571428569</v>
      </c>
      <c r="O108" s="1616">
        <v>0.2</v>
      </c>
      <c r="P108" s="1161">
        <f t="shared" si="20"/>
        <v>6.6666666666666666E-2</v>
      </c>
      <c r="Q108" s="1309">
        <f t="shared" si="14"/>
        <v>3.1714285714285713</v>
      </c>
      <c r="R108" s="1043">
        <f t="shared" si="15"/>
        <v>0</v>
      </c>
      <c r="S108" s="955">
        <f t="shared" si="16"/>
        <v>47.571428571428569</v>
      </c>
      <c r="T108" s="2246">
        <f t="shared" si="17"/>
        <v>0.2</v>
      </c>
      <c r="U108" s="2247"/>
      <c r="V108" s="1400" t="s">
        <v>1084</v>
      </c>
      <c r="W108" s="1400" t="s">
        <v>1085</v>
      </c>
      <c r="X108" s="1401"/>
      <c r="Y108" s="1402" t="s">
        <v>1083</v>
      </c>
      <c r="Z108" s="1401"/>
      <c r="AA108" s="1400" t="s">
        <v>1407</v>
      </c>
      <c r="AE108" s="1400"/>
      <c r="AF108" s="1401"/>
      <c r="AG108" s="1402"/>
    </row>
    <row r="109" spans="1:34" s="1368" customFormat="1" ht="67.5" customHeight="1" x14ac:dyDescent="0.2">
      <c r="A109" s="1369">
        <v>16</v>
      </c>
      <c r="B109" s="1369">
        <v>1802001</v>
      </c>
      <c r="C109" s="1370" t="s">
        <v>116</v>
      </c>
      <c r="D109" s="1371" t="s">
        <v>118</v>
      </c>
      <c r="E109" s="1371" t="s">
        <v>117</v>
      </c>
      <c r="F109" s="1371" t="s">
        <v>373</v>
      </c>
      <c r="G109" s="1372" t="s">
        <v>374</v>
      </c>
      <c r="H109" s="1372" t="s">
        <v>375</v>
      </c>
      <c r="I109" s="1372" t="s">
        <v>374</v>
      </c>
      <c r="J109" s="1373" t="s">
        <v>372</v>
      </c>
      <c r="K109" s="1373">
        <v>1</v>
      </c>
      <c r="L109" s="1374">
        <v>41641</v>
      </c>
      <c r="M109" s="1374">
        <v>41646</v>
      </c>
      <c r="N109" s="1375">
        <f t="shared" si="18"/>
        <v>0.7142857142857143</v>
      </c>
      <c r="O109" s="1365">
        <v>1</v>
      </c>
      <c r="P109" s="1161">
        <f t="shared" si="20"/>
        <v>1</v>
      </c>
      <c r="Q109" s="1162">
        <f t="shared" si="14"/>
        <v>0.7142857142857143</v>
      </c>
      <c r="R109" s="1043">
        <f t="shared" si="15"/>
        <v>0.7142857142857143</v>
      </c>
      <c r="S109" s="955">
        <f t="shared" si="16"/>
        <v>0.7142857142857143</v>
      </c>
      <c r="T109" s="2239">
        <f>IF($D$11&gt;=N109,O109,0)</f>
        <v>1</v>
      </c>
      <c r="U109" s="2240"/>
      <c r="W109" s="1377"/>
      <c r="X109" s="1380"/>
      <c r="Y109" s="1378" t="s">
        <v>1072</v>
      </c>
      <c r="Z109" s="1378"/>
      <c r="AA109" s="1376" t="s">
        <v>644</v>
      </c>
    </row>
    <row r="110" spans="1:34" s="1368" customFormat="1" ht="315.75" thickBot="1" x14ac:dyDescent="0.25">
      <c r="A110" s="1369">
        <v>16</v>
      </c>
      <c r="B110" s="1369">
        <v>1802001</v>
      </c>
      <c r="C110" s="1370" t="s">
        <v>116</v>
      </c>
      <c r="D110" s="1371" t="s">
        <v>118</v>
      </c>
      <c r="E110" s="1371" t="s">
        <v>117</v>
      </c>
      <c r="F110" s="1371" t="s">
        <v>373</v>
      </c>
      <c r="G110" s="1372" t="s">
        <v>602</v>
      </c>
      <c r="H110" s="1372" t="s">
        <v>579</v>
      </c>
      <c r="I110" s="1372" t="s">
        <v>579</v>
      </c>
      <c r="J110" s="1373" t="s">
        <v>573</v>
      </c>
      <c r="K110" s="1373">
        <v>3</v>
      </c>
      <c r="L110" s="1374">
        <v>41671</v>
      </c>
      <c r="M110" s="1374">
        <v>42004</v>
      </c>
      <c r="N110" s="1375">
        <f t="shared" si="18"/>
        <v>47.571428571428569</v>
      </c>
      <c r="O110" s="1365">
        <v>0</v>
      </c>
      <c r="P110" s="1161">
        <f t="shared" si="20"/>
        <v>0</v>
      </c>
      <c r="Q110" s="1162">
        <f t="shared" si="14"/>
        <v>0</v>
      </c>
      <c r="R110" s="1043">
        <f t="shared" si="15"/>
        <v>0</v>
      </c>
      <c r="S110" s="955">
        <f t="shared" si="16"/>
        <v>47.571428571428569</v>
      </c>
      <c r="T110" s="2239">
        <f t="shared" si="17"/>
        <v>0</v>
      </c>
      <c r="U110" s="2240"/>
      <c r="V110" s="1379"/>
      <c r="W110" s="1377"/>
      <c r="X110" s="1380" t="s">
        <v>1028</v>
      </c>
      <c r="Y110" s="1367" t="s">
        <v>1086</v>
      </c>
      <c r="Z110" s="1378"/>
      <c r="AA110" s="1367" t="s">
        <v>1468</v>
      </c>
    </row>
    <row r="111" spans="1:34" s="1368" customFormat="1" ht="130.5" customHeight="1" thickBot="1" x14ac:dyDescent="0.25">
      <c r="A111" s="1381">
        <v>17</v>
      </c>
      <c r="B111" s="1382">
        <v>1704002</v>
      </c>
      <c r="C111" s="1383" t="s">
        <v>598</v>
      </c>
      <c r="D111" s="1384" t="s">
        <v>376</v>
      </c>
      <c r="E111" s="1385" t="s">
        <v>377</v>
      </c>
      <c r="F111" s="1384" t="s">
        <v>378</v>
      </c>
      <c r="G111" s="1403" t="s">
        <v>577</v>
      </c>
      <c r="H111" s="1403" t="s">
        <v>576</v>
      </c>
      <c r="I111" s="1403" t="s">
        <v>670</v>
      </c>
      <c r="J111" s="1404" t="s">
        <v>575</v>
      </c>
      <c r="K111" s="1202">
        <v>2</v>
      </c>
      <c r="L111" s="1405">
        <v>41641</v>
      </c>
      <c r="M111" s="1405">
        <v>41820</v>
      </c>
      <c r="N111" s="1406">
        <f t="shared" si="18"/>
        <v>25.571428571428573</v>
      </c>
      <c r="O111" s="1390">
        <v>0</v>
      </c>
      <c r="P111" s="1161">
        <f t="shared" si="20"/>
        <v>0</v>
      </c>
      <c r="Q111" s="1300">
        <f t="shared" si="14"/>
        <v>0</v>
      </c>
      <c r="R111" s="1043">
        <f t="shared" si="15"/>
        <v>0</v>
      </c>
      <c r="S111" s="955">
        <f t="shared" si="16"/>
        <v>25.571428571428573</v>
      </c>
      <c r="T111" s="2244">
        <f t="shared" si="17"/>
        <v>0</v>
      </c>
      <c r="U111" s="2245"/>
      <c r="V111" s="1407" t="s">
        <v>682</v>
      </c>
      <c r="W111" s="1392" t="s">
        <v>683</v>
      </c>
      <c r="X111" s="1408" t="s">
        <v>1087</v>
      </c>
      <c r="Y111" s="1409" t="s">
        <v>1091</v>
      </c>
      <c r="Z111" s="1410" t="s">
        <v>1090</v>
      </c>
      <c r="AA111" s="1407" t="s">
        <v>1408</v>
      </c>
      <c r="AE111" s="1392" t="s">
        <v>683</v>
      </c>
      <c r="AF111" s="1408"/>
      <c r="AG111" s="1409"/>
      <c r="AH111" s="1410"/>
    </row>
    <row r="112" spans="1:34" s="1368" customFormat="1" ht="172.5" customHeight="1" thickBot="1" x14ac:dyDescent="0.25">
      <c r="A112" s="1381">
        <v>17</v>
      </c>
      <c r="B112" s="1382">
        <v>1704002</v>
      </c>
      <c r="C112" s="1383" t="s">
        <v>598</v>
      </c>
      <c r="D112" s="1384" t="s">
        <v>376</v>
      </c>
      <c r="E112" s="1385" t="s">
        <v>377</v>
      </c>
      <c r="F112" s="1384" t="s">
        <v>378</v>
      </c>
      <c r="G112" s="1395" t="s">
        <v>379</v>
      </c>
      <c r="H112" s="1395" t="s">
        <v>380</v>
      </c>
      <c r="I112" s="1395" t="s">
        <v>381</v>
      </c>
      <c r="J112" s="1396" t="s">
        <v>341</v>
      </c>
      <c r="K112" s="1396">
        <v>1</v>
      </c>
      <c r="L112" s="1397">
        <v>41641</v>
      </c>
      <c r="M112" s="1397">
        <v>41670</v>
      </c>
      <c r="N112" s="1398">
        <f t="shared" si="18"/>
        <v>4.1428571428571432</v>
      </c>
      <c r="O112" s="1399">
        <v>1</v>
      </c>
      <c r="P112" s="1161">
        <f t="shared" si="20"/>
        <v>1</v>
      </c>
      <c r="Q112" s="1309">
        <f t="shared" si="14"/>
        <v>4.1428571428571432</v>
      </c>
      <c r="R112" s="1043">
        <f t="shared" si="15"/>
        <v>4.1428571428571432</v>
      </c>
      <c r="S112" s="955">
        <f t="shared" si="16"/>
        <v>4.1428571428571432</v>
      </c>
      <c r="T112" s="2246">
        <f t="shared" si="17"/>
        <v>1</v>
      </c>
      <c r="U112" s="2247"/>
      <c r="V112" s="1411" t="s">
        <v>643</v>
      </c>
      <c r="W112" s="1412"/>
      <c r="X112" s="1401" t="s">
        <v>1072</v>
      </c>
      <c r="Y112" s="1401" t="s">
        <v>1072</v>
      </c>
      <c r="Z112" s="1401"/>
      <c r="AA112" s="1411" t="s">
        <v>643</v>
      </c>
    </row>
    <row r="113" spans="1:34" s="1368" customFormat="1" ht="114.75" customHeight="1" thickBot="1" x14ac:dyDescent="0.25">
      <c r="A113" s="1381">
        <v>17</v>
      </c>
      <c r="B113" s="1382">
        <v>1704002</v>
      </c>
      <c r="C113" s="1383" t="s">
        <v>598</v>
      </c>
      <c r="D113" s="1384" t="s">
        <v>376</v>
      </c>
      <c r="E113" s="1385" t="s">
        <v>377</v>
      </c>
      <c r="F113" s="1384" t="s">
        <v>378</v>
      </c>
      <c r="G113" s="1372" t="s">
        <v>587</v>
      </c>
      <c r="H113" s="1372" t="s">
        <v>579</v>
      </c>
      <c r="I113" s="1372" t="s">
        <v>579</v>
      </c>
      <c r="J113" s="1373" t="s">
        <v>573</v>
      </c>
      <c r="K113" s="1373">
        <v>3</v>
      </c>
      <c r="L113" s="1374">
        <v>41671</v>
      </c>
      <c r="M113" s="1374">
        <v>42004</v>
      </c>
      <c r="N113" s="1375">
        <f t="shared" si="18"/>
        <v>47.571428571428569</v>
      </c>
      <c r="O113" s="1365">
        <v>0</v>
      </c>
      <c r="P113" s="1161">
        <f t="shared" si="20"/>
        <v>0</v>
      </c>
      <c r="Q113" s="1162">
        <f t="shared" si="14"/>
        <v>0</v>
      </c>
      <c r="R113" s="1043">
        <f t="shared" si="15"/>
        <v>0</v>
      </c>
      <c r="S113" s="955">
        <f t="shared" si="16"/>
        <v>47.571428571428569</v>
      </c>
      <c r="T113" s="2239">
        <f t="shared" si="17"/>
        <v>0</v>
      </c>
      <c r="U113" s="2240"/>
      <c r="V113" s="1379"/>
      <c r="W113" s="1377"/>
      <c r="X113" s="1378"/>
      <c r="Z113" s="1378"/>
      <c r="AA113" s="1373" t="s">
        <v>1075</v>
      </c>
    </row>
    <row r="114" spans="1:34" s="1368" customFormat="1" ht="117.75" customHeight="1" thickBot="1" x14ac:dyDescent="0.25">
      <c r="A114" s="1381">
        <v>18</v>
      </c>
      <c r="B114" s="1382">
        <v>1103002</v>
      </c>
      <c r="C114" s="1413" t="s">
        <v>475</v>
      </c>
      <c r="D114" s="1384" t="s">
        <v>382</v>
      </c>
      <c r="E114" s="1384" t="s">
        <v>119</v>
      </c>
      <c r="F114" s="1384" t="s">
        <v>378</v>
      </c>
      <c r="G114" s="1386" t="s">
        <v>383</v>
      </c>
      <c r="H114" s="1386" t="s">
        <v>384</v>
      </c>
      <c r="I114" s="1386" t="s">
        <v>381</v>
      </c>
      <c r="J114" s="1387" t="s">
        <v>372</v>
      </c>
      <c r="K114" s="1387">
        <v>1</v>
      </c>
      <c r="L114" s="1388">
        <v>41641</v>
      </c>
      <c r="M114" s="1388">
        <v>41670</v>
      </c>
      <c r="N114" s="1389">
        <f t="shared" si="18"/>
        <v>4.1428571428571432</v>
      </c>
      <c r="O114" s="1390">
        <v>1</v>
      </c>
      <c r="P114" s="1161">
        <f t="shared" si="20"/>
        <v>1</v>
      </c>
      <c r="Q114" s="1300">
        <f t="shared" si="14"/>
        <v>4.1428571428571432</v>
      </c>
      <c r="R114" s="1043">
        <f t="shared" si="15"/>
        <v>4.1428571428571432</v>
      </c>
      <c r="S114" s="955">
        <f t="shared" si="16"/>
        <v>4.1428571428571432</v>
      </c>
      <c r="T114" s="2244">
        <f t="shared" si="17"/>
        <v>1</v>
      </c>
      <c r="U114" s="2245"/>
      <c r="V114" s="1391" t="s">
        <v>643</v>
      </c>
      <c r="W114" s="1392"/>
      <c r="X114" s="1408"/>
      <c r="Y114" s="1393" t="s">
        <v>1072</v>
      </c>
      <c r="Z114" s="1394"/>
      <c r="AA114" s="1391" t="s">
        <v>643</v>
      </c>
    </row>
    <row r="115" spans="1:34" s="1368" customFormat="1" ht="69" customHeight="1" thickBot="1" x14ac:dyDescent="0.25">
      <c r="A115" s="1381">
        <v>18</v>
      </c>
      <c r="B115" s="1382">
        <v>1103002</v>
      </c>
      <c r="C115" s="1413" t="s">
        <v>475</v>
      </c>
      <c r="D115" s="1384" t="s">
        <v>382</v>
      </c>
      <c r="E115" s="1384" t="s">
        <v>119</v>
      </c>
      <c r="F115" s="1384" t="s">
        <v>378</v>
      </c>
      <c r="G115" s="1395" t="s">
        <v>587</v>
      </c>
      <c r="H115" s="1395" t="s">
        <v>579</v>
      </c>
      <c r="I115" s="1395" t="s">
        <v>579</v>
      </c>
      <c r="J115" s="1396" t="s">
        <v>573</v>
      </c>
      <c r="K115" s="1396">
        <v>3</v>
      </c>
      <c r="L115" s="1397">
        <v>41671</v>
      </c>
      <c r="M115" s="1397">
        <v>42004</v>
      </c>
      <c r="N115" s="1398">
        <f t="shared" si="18"/>
        <v>47.571428571428569</v>
      </c>
      <c r="O115" s="1399">
        <v>0</v>
      </c>
      <c r="P115" s="1414"/>
      <c r="Q115" s="1309">
        <f t="shared" si="14"/>
        <v>0</v>
      </c>
      <c r="R115" s="1043">
        <f t="shared" si="15"/>
        <v>0</v>
      </c>
      <c r="S115" s="955">
        <f t="shared" si="16"/>
        <v>47.571428571428569</v>
      </c>
      <c r="T115" s="2246">
        <f t="shared" si="17"/>
        <v>0</v>
      </c>
      <c r="U115" s="2247"/>
      <c r="V115" s="1400"/>
      <c r="W115" s="1412"/>
      <c r="X115" s="1415" t="s">
        <v>1074</v>
      </c>
      <c r="Y115" s="1396"/>
      <c r="Z115" s="1401"/>
      <c r="AA115" s="1402" t="s">
        <v>1409</v>
      </c>
    </row>
    <row r="116" spans="1:34" s="1368" customFormat="1" ht="72.75" customHeight="1" thickBot="1" x14ac:dyDescent="0.3">
      <c r="A116" s="1381">
        <v>19</v>
      </c>
      <c r="B116" s="1382">
        <v>1701007</v>
      </c>
      <c r="C116" s="1383" t="s">
        <v>476</v>
      </c>
      <c r="D116" s="1384" t="s">
        <v>385</v>
      </c>
      <c r="E116" s="1384" t="s">
        <v>120</v>
      </c>
      <c r="F116" s="1384" t="s">
        <v>378</v>
      </c>
      <c r="G116" s="1386" t="s">
        <v>386</v>
      </c>
      <c r="H116" s="1386" t="s">
        <v>387</v>
      </c>
      <c r="I116" s="1386" t="s">
        <v>383</v>
      </c>
      <c r="J116" s="1387" t="s">
        <v>372</v>
      </c>
      <c r="K116" s="1387">
        <v>1</v>
      </c>
      <c r="L116" s="1388">
        <v>41641</v>
      </c>
      <c r="M116" s="1388">
        <v>41670</v>
      </c>
      <c r="N116" s="1389">
        <f t="shared" si="18"/>
        <v>4.1428571428571432</v>
      </c>
      <c r="O116" s="1390">
        <v>1</v>
      </c>
      <c r="P116" s="1161">
        <f t="shared" si="20"/>
        <v>1</v>
      </c>
      <c r="Q116" s="1300">
        <f t="shared" si="14"/>
        <v>4.1428571428571432</v>
      </c>
      <c r="R116" s="1043">
        <f t="shared" si="15"/>
        <v>4.1428571428571432</v>
      </c>
      <c r="S116" s="955">
        <f t="shared" si="16"/>
        <v>4.1428571428571432</v>
      </c>
      <c r="T116" s="2244">
        <f t="shared" si="17"/>
        <v>1</v>
      </c>
      <c r="U116" s="2245"/>
      <c r="V116" s="1391" t="s">
        <v>643</v>
      </c>
      <c r="W116" s="1392"/>
      <c r="X116" s="1393"/>
      <c r="Y116" s="1416" t="s">
        <v>1072</v>
      </c>
      <c r="Z116" s="1394"/>
      <c r="AA116" s="1391" t="s">
        <v>643</v>
      </c>
    </row>
    <row r="117" spans="1:34" s="1368" customFormat="1" ht="72.75" customHeight="1" x14ac:dyDescent="0.2">
      <c r="A117" s="1381">
        <v>19</v>
      </c>
      <c r="B117" s="1382">
        <v>1701007</v>
      </c>
      <c r="C117" s="1383" t="s">
        <v>476</v>
      </c>
      <c r="D117" s="1384" t="s">
        <v>385</v>
      </c>
      <c r="E117" s="1384" t="s">
        <v>120</v>
      </c>
      <c r="F117" s="1384" t="s">
        <v>378</v>
      </c>
      <c r="G117" s="1395" t="s">
        <v>587</v>
      </c>
      <c r="H117" s="1395" t="s">
        <v>579</v>
      </c>
      <c r="I117" s="1395" t="s">
        <v>579</v>
      </c>
      <c r="J117" s="1396" t="s">
        <v>573</v>
      </c>
      <c r="K117" s="1396">
        <v>3</v>
      </c>
      <c r="L117" s="1397">
        <v>41671</v>
      </c>
      <c r="M117" s="1397">
        <v>42004</v>
      </c>
      <c r="N117" s="1398">
        <f t="shared" si="18"/>
        <v>47.571428571428569</v>
      </c>
      <c r="O117" s="1399">
        <v>0</v>
      </c>
      <c r="P117" s="1161">
        <f t="shared" si="20"/>
        <v>0</v>
      </c>
      <c r="Q117" s="1309">
        <f t="shared" si="14"/>
        <v>0</v>
      </c>
      <c r="R117" s="1043">
        <f t="shared" si="15"/>
        <v>0</v>
      </c>
      <c r="S117" s="955">
        <f t="shared" si="16"/>
        <v>47.571428571428569</v>
      </c>
      <c r="T117" s="2246">
        <f t="shared" si="17"/>
        <v>0</v>
      </c>
      <c r="U117" s="2247"/>
      <c r="V117" s="1400"/>
      <c r="W117" s="1412"/>
      <c r="X117" s="1415" t="s">
        <v>1066</v>
      </c>
      <c r="Y117" s="1396" t="s">
        <v>1075</v>
      </c>
      <c r="Z117" s="1401"/>
      <c r="AA117" s="1402" t="s">
        <v>1410</v>
      </c>
      <c r="AG117" s="1396"/>
    </row>
    <row r="118" spans="1:34" s="1368" customFormat="1" ht="111.6" customHeight="1" thickBot="1" x14ac:dyDescent="0.3">
      <c r="A118" s="1417">
        <v>20</v>
      </c>
      <c r="B118" s="1417">
        <v>1801002</v>
      </c>
      <c r="C118" s="1418" t="s">
        <v>477</v>
      </c>
      <c r="D118" s="1419" t="s">
        <v>121</v>
      </c>
      <c r="E118" s="1419" t="s">
        <v>122</v>
      </c>
      <c r="F118" s="1420" t="s">
        <v>160</v>
      </c>
      <c r="G118" s="1421" t="s">
        <v>161</v>
      </c>
      <c r="H118" s="1422" t="s">
        <v>162</v>
      </c>
      <c r="I118" s="1422" t="s">
        <v>536</v>
      </c>
      <c r="J118" s="1422" t="s">
        <v>227</v>
      </c>
      <c r="K118" s="1423">
        <v>1</v>
      </c>
      <c r="L118" s="1424">
        <v>41639</v>
      </c>
      <c r="M118" s="1424">
        <v>41728</v>
      </c>
      <c r="N118" s="1425">
        <f t="shared" si="18"/>
        <v>12.714285714285714</v>
      </c>
      <c r="O118" s="1365">
        <v>100</v>
      </c>
      <c r="P118" s="1161">
        <f t="shared" si="20"/>
        <v>1</v>
      </c>
      <c r="Q118" s="1162">
        <f t="shared" si="14"/>
        <v>12.714285714285714</v>
      </c>
      <c r="R118" s="1043">
        <f t="shared" si="15"/>
        <v>12.714285714285714</v>
      </c>
      <c r="S118" s="955">
        <f t="shared" si="16"/>
        <v>12.714285714285714</v>
      </c>
      <c r="T118" s="2239">
        <f t="shared" si="17"/>
        <v>100</v>
      </c>
      <c r="U118" s="2240"/>
      <c r="V118" s="1379" t="s">
        <v>636</v>
      </c>
      <c r="W118" s="1377"/>
      <c r="X118" s="1231" t="s">
        <v>1015</v>
      </c>
      <c r="Y118" s="1426" t="s">
        <v>1072</v>
      </c>
      <c r="Z118" s="1378"/>
      <c r="AA118" s="1379" t="s">
        <v>1411</v>
      </c>
    </row>
    <row r="119" spans="1:34" s="1368" customFormat="1" ht="156" customHeight="1" thickBot="1" x14ac:dyDescent="0.25">
      <c r="A119" s="1417">
        <v>21</v>
      </c>
      <c r="B119" s="1417">
        <v>1801002</v>
      </c>
      <c r="C119" s="1418" t="s">
        <v>478</v>
      </c>
      <c r="D119" s="1419" t="s">
        <v>123</v>
      </c>
      <c r="E119" s="1427" t="s">
        <v>124</v>
      </c>
      <c r="F119" s="1420" t="s">
        <v>160</v>
      </c>
      <c r="G119" s="1421" t="s">
        <v>535</v>
      </c>
      <c r="H119" s="1422" t="s">
        <v>228</v>
      </c>
      <c r="I119" s="1422" t="s">
        <v>151</v>
      </c>
      <c r="J119" s="1428" t="s">
        <v>163</v>
      </c>
      <c r="K119" s="1423">
        <v>1</v>
      </c>
      <c r="L119" s="1424">
        <v>41547</v>
      </c>
      <c r="M119" s="1424">
        <v>41659</v>
      </c>
      <c r="N119" s="1425">
        <f t="shared" si="18"/>
        <v>16</v>
      </c>
      <c r="O119" s="1365">
        <v>100</v>
      </c>
      <c r="P119" s="1161">
        <f t="shared" si="20"/>
        <v>1</v>
      </c>
      <c r="Q119" s="1162">
        <f t="shared" si="14"/>
        <v>16</v>
      </c>
      <c r="R119" s="1043">
        <f t="shared" si="15"/>
        <v>16</v>
      </c>
      <c r="S119" s="955">
        <f t="shared" si="16"/>
        <v>16</v>
      </c>
      <c r="T119" s="2239">
        <f t="shared" si="17"/>
        <v>100</v>
      </c>
      <c r="U119" s="2240"/>
      <c r="V119" s="1379" t="s">
        <v>637</v>
      </c>
      <c r="W119" s="1377"/>
      <c r="X119" s="1378"/>
      <c r="Y119" s="1378" t="s">
        <v>1072</v>
      </c>
      <c r="Z119" s="1378"/>
      <c r="AA119" s="1379" t="s">
        <v>637</v>
      </c>
    </row>
    <row r="120" spans="1:34" s="1368" customFormat="1" ht="63" customHeight="1" thickBot="1" x14ac:dyDescent="0.25">
      <c r="A120" s="1381">
        <v>22</v>
      </c>
      <c r="B120" s="1382">
        <v>1103002</v>
      </c>
      <c r="C120" s="1383" t="s">
        <v>479</v>
      </c>
      <c r="D120" s="1384" t="s">
        <v>388</v>
      </c>
      <c r="E120" s="1384" t="s">
        <v>125</v>
      </c>
      <c r="F120" s="1384" t="s">
        <v>378</v>
      </c>
      <c r="G120" s="1386" t="s">
        <v>386</v>
      </c>
      <c r="H120" s="1386" t="s">
        <v>387</v>
      </c>
      <c r="I120" s="1386" t="s">
        <v>383</v>
      </c>
      <c r="J120" s="1387" t="s">
        <v>372</v>
      </c>
      <c r="K120" s="1387">
        <v>1</v>
      </c>
      <c r="L120" s="1388">
        <v>41641</v>
      </c>
      <c r="M120" s="1388">
        <v>41670</v>
      </c>
      <c r="N120" s="1389">
        <f t="shared" si="18"/>
        <v>4.1428571428571432</v>
      </c>
      <c r="O120" s="1390">
        <v>100</v>
      </c>
      <c r="P120" s="1161">
        <f t="shared" si="20"/>
        <v>1</v>
      </c>
      <c r="Q120" s="1300">
        <f t="shared" si="14"/>
        <v>4.1428571428571432</v>
      </c>
      <c r="R120" s="1043">
        <f t="shared" si="15"/>
        <v>4.1428571428571432</v>
      </c>
      <c r="S120" s="955">
        <f t="shared" si="16"/>
        <v>4.1428571428571432</v>
      </c>
      <c r="T120" s="2244">
        <f t="shared" si="17"/>
        <v>100</v>
      </c>
      <c r="U120" s="2245"/>
      <c r="V120" s="1391" t="s">
        <v>643</v>
      </c>
      <c r="W120" s="1392"/>
      <c r="X120" s="1393"/>
      <c r="Y120" s="1393" t="s">
        <v>1072</v>
      </c>
      <c r="Z120" s="1394"/>
      <c r="AA120" s="1391" t="s">
        <v>643</v>
      </c>
    </row>
    <row r="121" spans="1:34" s="1368" customFormat="1" ht="67.5" customHeight="1" thickBot="1" x14ac:dyDescent="0.25">
      <c r="A121" s="1381">
        <v>22</v>
      </c>
      <c r="B121" s="1382">
        <v>1103002</v>
      </c>
      <c r="C121" s="1383" t="s">
        <v>479</v>
      </c>
      <c r="D121" s="1384" t="s">
        <v>388</v>
      </c>
      <c r="E121" s="1384" t="s">
        <v>125</v>
      </c>
      <c r="F121" s="1384" t="s">
        <v>378</v>
      </c>
      <c r="G121" s="1395" t="s">
        <v>587</v>
      </c>
      <c r="H121" s="1395" t="s">
        <v>579</v>
      </c>
      <c r="I121" s="1395" t="s">
        <v>579</v>
      </c>
      <c r="J121" s="1396" t="s">
        <v>573</v>
      </c>
      <c r="K121" s="1396">
        <v>3</v>
      </c>
      <c r="L121" s="1397">
        <v>41671</v>
      </c>
      <c r="M121" s="1397">
        <v>42004</v>
      </c>
      <c r="N121" s="1398">
        <f t="shared" si="18"/>
        <v>47.571428571428569</v>
      </c>
      <c r="O121" s="1399">
        <v>0</v>
      </c>
      <c r="P121" s="1161">
        <f t="shared" si="20"/>
        <v>0</v>
      </c>
      <c r="Q121" s="1309">
        <f t="shared" si="14"/>
        <v>0</v>
      </c>
      <c r="R121" s="1043">
        <f t="shared" si="15"/>
        <v>0</v>
      </c>
      <c r="S121" s="955">
        <f t="shared" si="16"/>
        <v>47.571428571428569</v>
      </c>
      <c r="T121" s="2246">
        <f t="shared" si="17"/>
        <v>0</v>
      </c>
      <c r="U121" s="2247"/>
      <c r="V121" s="1400"/>
      <c r="W121" s="1412"/>
      <c r="X121" s="1401"/>
      <c r="Y121" s="1396" t="s">
        <v>1075</v>
      </c>
      <c r="Z121" s="1401"/>
      <c r="AA121" s="1396" t="s">
        <v>1075</v>
      </c>
    </row>
    <row r="122" spans="1:34" s="1368" customFormat="1" ht="69" customHeight="1" thickBot="1" x14ac:dyDescent="0.25">
      <c r="A122" s="1381">
        <v>23</v>
      </c>
      <c r="B122" s="1382">
        <v>1406003</v>
      </c>
      <c r="C122" s="1383" t="s">
        <v>480</v>
      </c>
      <c r="D122" s="1384" t="s">
        <v>126</v>
      </c>
      <c r="E122" s="1384" t="s">
        <v>389</v>
      </c>
      <c r="F122" s="1384" t="s">
        <v>378</v>
      </c>
      <c r="G122" s="1386" t="s">
        <v>386</v>
      </c>
      <c r="H122" s="1386" t="s">
        <v>387</v>
      </c>
      <c r="I122" s="1386" t="s">
        <v>383</v>
      </c>
      <c r="J122" s="1387" t="s">
        <v>372</v>
      </c>
      <c r="K122" s="1387">
        <v>1</v>
      </c>
      <c r="L122" s="1388">
        <v>41641</v>
      </c>
      <c r="M122" s="1388">
        <v>41670</v>
      </c>
      <c r="N122" s="1389">
        <f t="shared" si="18"/>
        <v>4.1428571428571432</v>
      </c>
      <c r="O122" s="1390">
        <v>1</v>
      </c>
      <c r="P122" s="1161">
        <f t="shared" si="20"/>
        <v>1</v>
      </c>
      <c r="Q122" s="1300">
        <f t="shared" si="14"/>
        <v>4.1428571428571432</v>
      </c>
      <c r="R122" s="1043">
        <f t="shared" si="15"/>
        <v>4.1428571428571432</v>
      </c>
      <c r="S122" s="955">
        <f t="shared" si="16"/>
        <v>4.1428571428571432</v>
      </c>
      <c r="T122" s="2244">
        <f t="shared" si="17"/>
        <v>1</v>
      </c>
      <c r="U122" s="2245"/>
      <c r="V122" s="1391" t="s">
        <v>643</v>
      </c>
      <c r="W122" s="1392"/>
      <c r="X122" s="1393"/>
      <c r="Y122" s="1393" t="s">
        <v>1072</v>
      </c>
      <c r="Z122" s="1394"/>
      <c r="AA122" s="1391" t="s">
        <v>643</v>
      </c>
    </row>
    <row r="123" spans="1:34" s="1368" customFormat="1" ht="60.75" customHeight="1" thickBot="1" x14ac:dyDescent="0.25">
      <c r="A123" s="1381">
        <v>23</v>
      </c>
      <c r="B123" s="1382">
        <v>1406003</v>
      </c>
      <c r="C123" s="1383" t="s">
        <v>480</v>
      </c>
      <c r="D123" s="1384" t="s">
        <v>126</v>
      </c>
      <c r="E123" s="1384" t="s">
        <v>389</v>
      </c>
      <c r="F123" s="1384" t="s">
        <v>378</v>
      </c>
      <c r="G123" s="1395" t="s">
        <v>587</v>
      </c>
      <c r="H123" s="1395" t="s">
        <v>579</v>
      </c>
      <c r="I123" s="1395" t="s">
        <v>579</v>
      </c>
      <c r="J123" s="1396" t="s">
        <v>573</v>
      </c>
      <c r="K123" s="1396">
        <v>3</v>
      </c>
      <c r="L123" s="1397">
        <v>41671</v>
      </c>
      <c r="M123" s="1397">
        <v>42004</v>
      </c>
      <c r="N123" s="1398">
        <f t="shared" si="18"/>
        <v>47.571428571428569</v>
      </c>
      <c r="O123" s="1399">
        <v>0</v>
      </c>
      <c r="P123" s="1161">
        <f t="shared" si="20"/>
        <v>0</v>
      </c>
      <c r="Q123" s="1309">
        <f t="shared" si="14"/>
        <v>0</v>
      </c>
      <c r="R123" s="1043">
        <f t="shared" si="15"/>
        <v>0</v>
      </c>
      <c r="S123" s="955">
        <f t="shared" si="16"/>
        <v>47.571428571428569</v>
      </c>
      <c r="T123" s="2246">
        <f t="shared" si="17"/>
        <v>0</v>
      </c>
      <c r="U123" s="2247"/>
      <c r="V123" s="1400"/>
      <c r="W123" s="1412"/>
      <c r="X123" s="1401"/>
      <c r="Y123" s="1396" t="s">
        <v>1075</v>
      </c>
      <c r="Z123" s="1401"/>
      <c r="AA123" s="1396" t="s">
        <v>1075</v>
      </c>
    </row>
    <row r="124" spans="1:34" s="1368" customFormat="1" ht="95.25" customHeight="1" thickBot="1" x14ac:dyDescent="0.25">
      <c r="A124" s="1381">
        <v>24</v>
      </c>
      <c r="B124" s="1382">
        <v>1406003</v>
      </c>
      <c r="C124" s="1383" t="s">
        <v>481</v>
      </c>
      <c r="D124" s="1384" t="s">
        <v>390</v>
      </c>
      <c r="E124" s="1384" t="s">
        <v>391</v>
      </c>
      <c r="F124" s="1384" t="s">
        <v>378</v>
      </c>
      <c r="G124" s="1386" t="s">
        <v>386</v>
      </c>
      <c r="H124" s="1386" t="s">
        <v>392</v>
      </c>
      <c r="I124" s="1386" t="s">
        <v>393</v>
      </c>
      <c r="J124" s="1387" t="s">
        <v>372</v>
      </c>
      <c r="K124" s="1387">
        <v>1</v>
      </c>
      <c r="L124" s="1388">
        <v>41641</v>
      </c>
      <c r="M124" s="1388">
        <v>41670</v>
      </c>
      <c r="N124" s="1389">
        <f t="shared" si="18"/>
        <v>4.1428571428571432</v>
      </c>
      <c r="O124" s="1390">
        <v>1</v>
      </c>
      <c r="P124" s="1161">
        <f t="shared" si="20"/>
        <v>1</v>
      </c>
      <c r="Q124" s="1300">
        <f t="shared" si="14"/>
        <v>4.1428571428571432</v>
      </c>
      <c r="R124" s="1043">
        <f t="shared" si="15"/>
        <v>4.1428571428571432</v>
      </c>
      <c r="S124" s="955">
        <f t="shared" si="16"/>
        <v>4.1428571428571432</v>
      </c>
      <c r="T124" s="2244">
        <f t="shared" si="17"/>
        <v>1</v>
      </c>
      <c r="U124" s="2245"/>
      <c r="V124" s="1391" t="s">
        <v>643</v>
      </c>
      <c r="W124" s="1392"/>
      <c r="X124" s="1408" t="s">
        <v>1060</v>
      </c>
      <c r="Y124" s="1393"/>
      <c r="Z124" s="1394"/>
      <c r="AA124" s="1391" t="s">
        <v>1412</v>
      </c>
    </row>
    <row r="125" spans="1:34" s="1368" customFormat="1" ht="114" customHeight="1" thickBot="1" x14ac:dyDescent="0.25">
      <c r="A125" s="1381">
        <v>24</v>
      </c>
      <c r="B125" s="1382">
        <v>1406003</v>
      </c>
      <c r="C125" s="1383" t="s">
        <v>481</v>
      </c>
      <c r="D125" s="1384" t="s">
        <v>390</v>
      </c>
      <c r="E125" s="1384" t="s">
        <v>391</v>
      </c>
      <c r="F125" s="1384" t="s">
        <v>378</v>
      </c>
      <c r="G125" s="1395" t="s">
        <v>587</v>
      </c>
      <c r="H125" s="1395" t="s">
        <v>579</v>
      </c>
      <c r="I125" s="1395" t="s">
        <v>579</v>
      </c>
      <c r="J125" s="1396" t="s">
        <v>573</v>
      </c>
      <c r="K125" s="1396">
        <v>3</v>
      </c>
      <c r="L125" s="1397">
        <v>41671</v>
      </c>
      <c r="M125" s="1397">
        <v>42004</v>
      </c>
      <c r="N125" s="1398">
        <f t="shared" si="18"/>
        <v>47.571428571428569</v>
      </c>
      <c r="O125" s="1399">
        <v>0</v>
      </c>
      <c r="P125" s="1161">
        <f t="shared" si="20"/>
        <v>0</v>
      </c>
      <c r="Q125" s="1309">
        <f t="shared" si="14"/>
        <v>0</v>
      </c>
      <c r="R125" s="1043">
        <f t="shared" si="15"/>
        <v>0</v>
      </c>
      <c r="S125" s="955">
        <f t="shared" si="16"/>
        <v>47.571428571428569</v>
      </c>
      <c r="T125" s="2246">
        <f t="shared" si="17"/>
        <v>0</v>
      </c>
      <c r="U125" s="2247"/>
      <c r="V125" s="1400"/>
      <c r="W125" s="1412"/>
      <c r="X125" s="1401"/>
      <c r="Y125" s="1396" t="s">
        <v>1075</v>
      </c>
      <c r="Z125" s="1401"/>
      <c r="AA125" s="1396" t="s">
        <v>1075</v>
      </c>
    </row>
    <row r="126" spans="1:34" s="1368" customFormat="1" ht="198.6" customHeight="1" thickBot="1" x14ac:dyDescent="0.25">
      <c r="A126" s="1354">
        <v>25</v>
      </c>
      <c r="B126" s="1354">
        <v>1103002</v>
      </c>
      <c r="C126" s="1429" t="s">
        <v>62</v>
      </c>
      <c r="D126" s="1349" t="s">
        <v>539</v>
      </c>
      <c r="E126" s="1349" t="s">
        <v>165</v>
      </c>
      <c r="F126" s="1430" t="s">
        <v>30</v>
      </c>
      <c r="G126" s="1431" t="s">
        <v>144</v>
      </c>
      <c r="H126" s="1432" t="s">
        <v>145</v>
      </c>
      <c r="I126" s="1433" t="s">
        <v>146</v>
      </c>
      <c r="J126" s="1433" t="s">
        <v>147</v>
      </c>
      <c r="K126" s="1362">
        <v>174</v>
      </c>
      <c r="L126" s="1434">
        <v>41640</v>
      </c>
      <c r="M126" s="1434">
        <v>41820</v>
      </c>
      <c r="N126" s="1435">
        <f>ROUND(((M126-L126)/7),0)</f>
        <v>26</v>
      </c>
      <c r="O126" s="1365">
        <v>174</v>
      </c>
      <c r="P126" s="1161">
        <f t="shared" si="20"/>
        <v>1</v>
      </c>
      <c r="Q126" s="1162">
        <f t="shared" si="14"/>
        <v>26</v>
      </c>
      <c r="R126" s="1043">
        <f t="shared" si="15"/>
        <v>26</v>
      </c>
      <c r="S126" s="955">
        <f t="shared" si="16"/>
        <v>26</v>
      </c>
      <c r="T126" s="2239">
        <f t="shared" si="17"/>
        <v>174</v>
      </c>
      <c r="U126" s="2240"/>
      <c r="V126" s="1436" t="s">
        <v>633</v>
      </c>
      <c r="W126" s="1377"/>
      <c r="X126" s="1223" t="s">
        <v>1020</v>
      </c>
      <c r="Y126" s="1437" t="s">
        <v>1043</v>
      </c>
      <c r="Z126" s="1378"/>
      <c r="AA126" s="1223" t="s">
        <v>1343</v>
      </c>
    </row>
    <row r="127" spans="1:34" s="1368" customFormat="1" ht="93" customHeight="1" thickBot="1" x14ac:dyDescent="0.25">
      <c r="A127" s="1354">
        <v>25</v>
      </c>
      <c r="B127" s="1354">
        <v>1103002</v>
      </c>
      <c r="C127" s="1429" t="s">
        <v>62</v>
      </c>
      <c r="D127" s="1349" t="s">
        <v>539</v>
      </c>
      <c r="E127" s="1349" t="s">
        <v>165</v>
      </c>
      <c r="F127" s="1430" t="s">
        <v>30</v>
      </c>
      <c r="G127" s="1421" t="s">
        <v>540</v>
      </c>
      <c r="H127" s="1438"/>
      <c r="I127" s="1422" t="s">
        <v>148</v>
      </c>
      <c r="J127" s="1439" t="s">
        <v>149</v>
      </c>
      <c r="K127" s="1362">
        <v>6</v>
      </c>
      <c r="L127" s="1434">
        <v>41671</v>
      </c>
      <c r="M127" s="1434">
        <v>41851</v>
      </c>
      <c r="N127" s="1435">
        <f>ROUND(((M127-L127)/7),0)</f>
        <v>26</v>
      </c>
      <c r="O127" s="1365">
        <v>5</v>
      </c>
      <c r="P127" s="1161">
        <f t="shared" si="20"/>
        <v>0.83333333333333337</v>
      </c>
      <c r="Q127" s="1162">
        <f t="shared" si="14"/>
        <v>21.666666666666668</v>
      </c>
      <c r="R127" s="1043">
        <f t="shared" si="15"/>
        <v>0</v>
      </c>
      <c r="S127" s="955">
        <f t="shared" si="16"/>
        <v>26</v>
      </c>
      <c r="T127" s="2239">
        <f t="shared" si="17"/>
        <v>5</v>
      </c>
      <c r="U127" s="2240"/>
      <c r="V127" s="1436" t="s">
        <v>684</v>
      </c>
      <c r="W127" s="1377"/>
      <c r="X127" s="1223" t="s">
        <v>1021</v>
      </c>
      <c r="Y127" s="1437" t="s">
        <v>1044</v>
      </c>
      <c r="Z127" s="1378"/>
      <c r="AA127" s="1223" t="s">
        <v>1344</v>
      </c>
    </row>
    <row r="128" spans="1:34" s="1368" customFormat="1" ht="140.25" customHeight="1" thickBot="1" x14ac:dyDescent="0.25">
      <c r="A128" s="1440">
        <v>26</v>
      </c>
      <c r="B128" s="1441">
        <v>1102002</v>
      </c>
      <c r="C128" s="1442" t="s">
        <v>304</v>
      </c>
      <c r="D128" s="1443" t="s">
        <v>66</v>
      </c>
      <c r="E128" s="1443" t="s">
        <v>236</v>
      </c>
      <c r="F128" s="1420" t="s">
        <v>31</v>
      </c>
      <c r="G128" s="1444" t="s">
        <v>310</v>
      </c>
      <c r="H128" s="1349" t="s">
        <v>237</v>
      </c>
      <c r="I128" s="1222" t="s">
        <v>238</v>
      </c>
      <c r="J128" s="1445" t="s">
        <v>239</v>
      </c>
      <c r="K128" s="1446">
        <v>1</v>
      </c>
      <c r="L128" s="871">
        <v>41671</v>
      </c>
      <c r="M128" s="871">
        <v>41789</v>
      </c>
      <c r="N128" s="1435">
        <f>ROUND(((M128-L128)/7),0)</f>
        <v>17</v>
      </c>
      <c r="O128" s="1365">
        <v>1</v>
      </c>
      <c r="P128" s="1161">
        <f t="shared" si="20"/>
        <v>1</v>
      </c>
      <c r="Q128" s="1162">
        <f t="shared" si="14"/>
        <v>17</v>
      </c>
      <c r="R128" s="1043">
        <f t="shared" si="15"/>
        <v>17</v>
      </c>
      <c r="S128" s="955">
        <f t="shared" si="16"/>
        <v>17</v>
      </c>
      <c r="T128" s="2239">
        <f t="shared" si="17"/>
        <v>1</v>
      </c>
      <c r="U128" s="2240"/>
      <c r="V128" s="1379"/>
      <c r="W128" s="1447" t="s">
        <v>685</v>
      </c>
      <c r="X128" s="1447" t="s">
        <v>1182</v>
      </c>
      <c r="Y128" s="1447" t="s">
        <v>1047</v>
      </c>
      <c r="Z128" s="1447" t="s">
        <v>1183</v>
      </c>
      <c r="AA128" s="1447" t="s">
        <v>1413</v>
      </c>
      <c r="AF128" s="1447"/>
      <c r="AG128" s="1447"/>
      <c r="AH128" s="1447"/>
    </row>
    <row r="129" spans="1:35" s="1368" customFormat="1" ht="140.25" customHeight="1" thickBot="1" x14ac:dyDescent="0.25">
      <c r="A129" s="1440">
        <v>26</v>
      </c>
      <c r="B129" s="1441">
        <v>1102002</v>
      </c>
      <c r="C129" s="1442" t="s">
        <v>304</v>
      </c>
      <c r="D129" s="1443" t="s">
        <v>66</v>
      </c>
      <c r="E129" s="1443" t="s">
        <v>236</v>
      </c>
      <c r="F129" s="1420" t="s">
        <v>31</v>
      </c>
      <c r="G129" s="1198" t="s">
        <v>311</v>
      </c>
      <c r="H129" s="1349" t="s">
        <v>237</v>
      </c>
      <c r="I129" s="1222" t="s">
        <v>240</v>
      </c>
      <c r="J129" s="1222" t="s">
        <v>241</v>
      </c>
      <c r="K129" s="1362">
        <v>1</v>
      </c>
      <c r="L129" s="870">
        <v>41671</v>
      </c>
      <c r="M129" s="870">
        <v>41789</v>
      </c>
      <c r="N129" s="1450">
        <f t="shared" ref="N129:N144" si="21">+(M129-L129)/7</f>
        <v>16.857142857142858</v>
      </c>
      <c r="O129" s="1365">
        <v>1</v>
      </c>
      <c r="P129" s="1161">
        <f t="shared" si="20"/>
        <v>1</v>
      </c>
      <c r="Q129" s="1162">
        <f t="shared" si="14"/>
        <v>16.857142857142858</v>
      </c>
      <c r="R129" s="1043">
        <f t="shared" si="15"/>
        <v>16.857142857142858</v>
      </c>
      <c r="S129" s="955">
        <f t="shared" si="16"/>
        <v>16.857142857142858</v>
      </c>
      <c r="T129" s="2239">
        <f t="shared" si="17"/>
        <v>1</v>
      </c>
      <c r="U129" s="2240"/>
      <c r="V129" s="1379"/>
      <c r="W129" s="1447" t="s">
        <v>686</v>
      </c>
      <c r="X129" s="1447" t="s">
        <v>1185</v>
      </c>
      <c r="Y129" s="1447" t="s">
        <v>1048</v>
      </c>
      <c r="Z129" s="1448" t="s">
        <v>1186</v>
      </c>
      <c r="AA129" s="1447" t="s">
        <v>1414</v>
      </c>
      <c r="AG129" s="1447"/>
      <c r="AH129" s="1447"/>
    </row>
    <row r="130" spans="1:35" s="1368" customFormat="1" ht="108.75" thickBot="1" x14ac:dyDescent="0.25">
      <c r="A130" s="1440">
        <v>26</v>
      </c>
      <c r="B130" s="1441">
        <v>1102002</v>
      </c>
      <c r="C130" s="1442" t="s">
        <v>304</v>
      </c>
      <c r="D130" s="1443" t="s">
        <v>66</v>
      </c>
      <c r="E130" s="1443" t="s">
        <v>236</v>
      </c>
      <c r="F130" s="1420" t="s">
        <v>31</v>
      </c>
      <c r="G130" s="1198" t="s">
        <v>312</v>
      </c>
      <c r="H130" s="1198" t="s">
        <v>242</v>
      </c>
      <c r="I130" s="1198" t="s">
        <v>243</v>
      </c>
      <c r="J130" s="1451" t="s">
        <v>244</v>
      </c>
      <c r="K130" s="1452">
        <v>0.9</v>
      </c>
      <c r="L130" s="1453">
        <v>41791</v>
      </c>
      <c r="M130" s="1454">
        <v>41882</v>
      </c>
      <c r="N130" s="1455">
        <f t="shared" si="21"/>
        <v>13</v>
      </c>
      <c r="O130" s="1365">
        <v>0</v>
      </c>
      <c r="P130" s="1161">
        <f t="shared" si="20"/>
        <v>0</v>
      </c>
      <c r="Q130" s="1162">
        <f t="shared" si="14"/>
        <v>0</v>
      </c>
      <c r="R130" s="1043">
        <f t="shared" si="15"/>
        <v>0</v>
      </c>
      <c r="S130" s="955">
        <f t="shared" si="16"/>
        <v>13</v>
      </c>
      <c r="T130" s="2239">
        <f t="shared" si="17"/>
        <v>0</v>
      </c>
      <c r="U130" s="2240"/>
      <c r="V130" s="1379"/>
      <c r="W130" s="1456" t="s">
        <v>1016</v>
      </c>
      <c r="X130" s="1456" t="s">
        <v>1016</v>
      </c>
      <c r="Y130" s="1456" t="s">
        <v>1016</v>
      </c>
      <c r="Z130" s="1457" t="s">
        <v>1187</v>
      </c>
      <c r="AA130" s="1198" t="s">
        <v>1188</v>
      </c>
    </row>
    <row r="131" spans="1:35" s="1368" customFormat="1" ht="409.6" thickBot="1" x14ac:dyDescent="0.25">
      <c r="A131" s="1440">
        <v>26</v>
      </c>
      <c r="B131" s="1441">
        <v>1102002</v>
      </c>
      <c r="C131" s="1442" t="s">
        <v>304</v>
      </c>
      <c r="D131" s="1443" t="s">
        <v>66</v>
      </c>
      <c r="E131" s="1443" t="s">
        <v>236</v>
      </c>
      <c r="F131" s="1420" t="s">
        <v>31</v>
      </c>
      <c r="G131" s="1198" t="s">
        <v>328</v>
      </c>
      <c r="H131" s="1458" t="s">
        <v>245</v>
      </c>
      <c r="I131" s="1198" t="s">
        <v>246</v>
      </c>
      <c r="J131" s="1362" t="s">
        <v>246</v>
      </c>
      <c r="K131" s="1362">
        <v>1</v>
      </c>
      <c r="L131" s="870">
        <v>41671</v>
      </c>
      <c r="M131" s="870">
        <v>41789</v>
      </c>
      <c r="N131" s="1450">
        <f t="shared" si="21"/>
        <v>16.857142857142858</v>
      </c>
      <c r="O131" s="1365">
        <v>1</v>
      </c>
      <c r="P131" s="1161">
        <f t="shared" si="20"/>
        <v>1</v>
      </c>
      <c r="Q131" s="1162">
        <f t="shared" si="14"/>
        <v>16.857142857142858</v>
      </c>
      <c r="R131" s="1043">
        <f t="shared" si="15"/>
        <v>16.857142857142858</v>
      </c>
      <c r="S131" s="955">
        <f t="shared" si="16"/>
        <v>16.857142857142858</v>
      </c>
      <c r="T131" s="2239">
        <f t="shared" si="17"/>
        <v>1</v>
      </c>
      <c r="U131" s="2240"/>
      <c r="V131" s="1379"/>
      <c r="W131" s="1447" t="s">
        <v>1189</v>
      </c>
      <c r="X131" s="1459" t="s">
        <v>1017</v>
      </c>
      <c r="Y131" s="1459" t="s">
        <v>1049</v>
      </c>
      <c r="Z131" s="1459" t="s">
        <v>1190</v>
      </c>
      <c r="AA131" s="1447" t="s">
        <v>1415</v>
      </c>
      <c r="AG131" s="1459"/>
      <c r="AH131" s="1459"/>
      <c r="AI131" s="1459"/>
    </row>
    <row r="132" spans="1:35" s="1368" customFormat="1" ht="156.75" thickBot="1" x14ac:dyDescent="0.25">
      <c r="A132" s="1440">
        <v>26</v>
      </c>
      <c r="B132" s="1441">
        <v>1102002</v>
      </c>
      <c r="C132" s="1442" t="s">
        <v>304</v>
      </c>
      <c r="D132" s="1443" t="s">
        <v>66</v>
      </c>
      <c r="E132" s="1443" t="s">
        <v>236</v>
      </c>
      <c r="F132" s="1420" t="s">
        <v>31</v>
      </c>
      <c r="G132" s="1444" t="s">
        <v>314</v>
      </c>
      <c r="H132" s="1359" t="s">
        <v>247</v>
      </c>
      <c r="I132" s="1444" t="s">
        <v>248</v>
      </c>
      <c r="J132" s="1420" t="s">
        <v>543</v>
      </c>
      <c r="K132" s="1362">
        <v>1</v>
      </c>
      <c r="L132" s="870">
        <v>41791</v>
      </c>
      <c r="M132" s="870">
        <v>42004</v>
      </c>
      <c r="N132" s="1450">
        <f t="shared" si="21"/>
        <v>30.428571428571427</v>
      </c>
      <c r="O132" s="1461">
        <v>0.1</v>
      </c>
      <c r="P132" s="1161">
        <f t="shared" si="20"/>
        <v>0.1</v>
      </c>
      <c r="Q132" s="1162">
        <f t="shared" si="14"/>
        <v>3.0428571428571427</v>
      </c>
      <c r="R132" s="1043">
        <f t="shared" si="15"/>
        <v>0</v>
      </c>
      <c r="S132" s="955">
        <f t="shared" si="16"/>
        <v>30.428571428571427</v>
      </c>
      <c r="T132" s="2239">
        <f t="shared" si="17"/>
        <v>0.1</v>
      </c>
      <c r="U132" s="2240"/>
      <c r="V132" s="1379"/>
      <c r="W132" s="1456" t="s">
        <v>1016</v>
      </c>
      <c r="X132" s="1456" t="s">
        <v>1016</v>
      </c>
      <c r="Y132" s="1456" t="s">
        <v>1016</v>
      </c>
      <c r="Z132" s="1456" t="s">
        <v>1016</v>
      </c>
      <c r="AA132" s="1223" t="s">
        <v>1191</v>
      </c>
    </row>
    <row r="133" spans="1:35" s="1368" customFormat="1" ht="144.75" thickBot="1" x14ac:dyDescent="0.25">
      <c r="A133" s="1440">
        <v>26</v>
      </c>
      <c r="B133" s="1441">
        <v>1102002</v>
      </c>
      <c r="C133" s="1442" t="s">
        <v>304</v>
      </c>
      <c r="D133" s="1443" t="s">
        <v>66</v>
      </c>
      <c r="E133" s="1443" t="s">
        <v>236</v>
      </c>
      <c r="F133" s="1420" t="s">
        <v>31</v>
      </c>
      <c r="G133" s="1444" t="s">
        <v>315</v>
      </c>
      <c r="H133" s="1359" t="s">
        <v>251</v>
      </c>
      <c r="I133" s="1222" t="s">
        <v>238</v>
      </c>
      <c r="J133" s="1362" t="s">
        <v>238</v>
      </c>
      <c r="K133" s="1362">
        <v>1</v>
      </c>
      <c r="L133" s="870">
        <v>41671</v>
      </c>
      <c r="M133" s="870">
        <v>41789</v>
      </c>
      <c r="N133" s="1450">
        <f t="shared" si="21"/>
        <v>16.857142857142858</v>
      </c>
      <c r="O133" s="1365">
        <v>1</v>
      </c>
      <c r="P133" s="1161">
        <f t="shared" si="20"/>
        <v>1</v>
      </c>
      <c r="Q133" s="1162">
        <f t="shared" si="14"/>
        <v>16.857142857142858</v>
      </c>
      <c r="R133" s="1043">
        <f t="shared" si="15"/>
        <v>16.857142857142858</v>
      </c>
      <c r="S133" s="955">
        <f t="shared" si="16"/>
        <v>16.857142857142858</v>
      </c>
      <c r="T133" s="2239">
        <f t="shared" si="17"/>
        <v>1</v>
      </c>
      <c r="U133" s="2240"/>
      <c r="V133" s="1379"/>
      <c r="W133" s="1447" t="s">
        <v>685</v>
      </c>
      <c r="X133" s="1447" t="s">
        <v>1192</v>
      </c>
      <c r="Y133" s="1447" t="s">
        <v>1047</v>
      </c>
      <c r="Z133" s="1447" t="s">
        <v>1193</v>
      </c>
      <c r="AA133" s="1447" t="s">
        <v>1193</v>
      </c>
    </row>
    <row r="134" spans="1:35" s="1368" customFormat="1" ht="108.75" thickBot="1" x14ac:dyDescent="0.25">
      <c r="A134" s="1440">
        <v>26</v>
      </c>
      <c r="B134" s="1441">
        <v>1102002</v>
      </c>
      <c r="C134" s="1442" t="s">
        <v>304</v>
      </c>
      <c r="D134" s="1443" t="s">
        <v>66</v>
      </c>
      <c r="E134" s="1443" t="s">
        <v>236</v>
      </c>
      <c r="F134" s="1420" t="s">
        <v>31</v>
      </c>
      <c r="G134" s="1444" t="s">
        <v>316</v>
      </c>
      <c r="H134" s="1462" t="s">
        <v>252</v>
      </c>
      <c r="I134" s="1463" t="s">
        <v>253</v>
      </c>
      <c r="J134" s="1420" t="s">
        <v>254</v>
      </c>
      <c r="K134" s="1435">
        <v>5</v>
      </c>
      <c r="L134" s="870">
        <v>41821</v>
      </c>
      <c r="M134" s="870">
        <v>41882</v>
      </c>
      <c r="N134" s="1450">
        <f t="shared" si="21"/>
        <v>8.7142857142857135</v>
      </c>
      <c r="O134" s="1365">
        <v>0</v>
      </c>
      <c r="P134" s="1161">
        <f t="shared" si="20"/>
        <v>0</v>
      </c>
      <c r="Q134" s="1162">
        <f t="shared" si="14"/>
        <v>0</v>
      </c>
      <c r="R134" s="1043">
        <f t="shared" si="15"/>
        <v>0</v>
      </c>
      <c r="S134" s="955">
        <f t="shared" si="16"/>
        <v>0</v>
      </c>
      <c r="T134" s="2239">
        <f t="shared" si="17"/>
        <v>0</v>
      </c>
      <c r="U134" s="2240"/>
      <c r="V134" s="1379"/>
      <c r="W134" s="1456" t="s">
        <v>1016</v>
      </c>
      <c r="X134" s="1456" t="s">
        <v>1016</v>
      </c>
      <c r="Y134" s="1456" t="s">
        <v>1016</v>
      </c>
      <c r="Z134" s="1456" t="s">
        <v>1016</v>
      </c>
      <c r="AA134" s="1456" t="s">
        <v>1016</v>
      </c>
    </row>
    <row r="135" spans="1:35" s="1368" customFormat="1" ht="228" x14ac:dyDescent="0.2">
      <c r="A135" s="1417">
        <v>27</v>
      </c>
      <c r="B135" s="1417">
        <v>1102002</v>
      </c>
      <c r="C135" s="1464" t="s">
        <v>305</v>
      </c>
      <c r="D135" s="1222" t="s">
        <v>67</v>
      </c>
      <c r="E135" s="1222" t="s">
        <v>84</v>
      </c>
      <c r="F135" s="1420" t="s">
        <v>31</v>
      </c>
      <c r="G135" s="1222" t="s">
        <v>317</v>
      </c>
      <c r="H135" s="1222" t="s">
        <v>255</v>
      </c>
      <c r="I135" s="1222" t="s">
        <v>238</v>
      </c>
      <c r="J135" s="1445" t="s">
        <v>239</v>
      </c>
      <c r="K135" s="1446">
        <v>1</v>
      </c>
      <c r="L135" s="870">
        <v>41671</v>
      </c>
      <c r="M135" s="870">
        <v>41790</v>
      </c>
      <c r="N135" s="1450">
        <f t="shared" si="21"/>
        <v>17</v>
      </c>
      <c r="O135" s="1365">
        <v>1</v>
      </c>
      <c r="P135" s="1161">
        <f t="shared" si="20"/>
        <v>1</v>
      </c>
      <c r="Q135" s="1162">
        <f t="shared" si="14"/>
        <v>17</v>
      </c>
      <c r="R135" s="1043">
        <f t="shared" si="15"/>
        <v>17</v>
      </c>
      <c r="S135" s="955">
        <f t="shared" si="16"/>
        <v>17</v>
      </c>
      <c r="T135" s="2239">
        <f t="shared" si="17"/>
        <v>1</v>
      </c>
      <c r="U135" s="2240"/>
      <c r="V135" s="1379"/>
      <c r="W135" s="1465" t="s">
        <v>687</v>
      </c>
      <c r="X135" s="1459" t="s">
        <v>1018</v>
      </c>
      <c r="Y135" s="1459" t="s">
        <v>1047</v>
      </c>
      <c r="Z135" s="1447" t="s">
        <v>1194</v>
      </c>
      <c r="AA135" s="1447" t="s">
        <v>1194</v>
      </c>
    </row>
    <row r="136" spans="1:35" s="1368" customFormat="1" ht="150.75" customHeight="1" thickBot="1" x14ac:dyDescent="0.25">
      <c r="A136" s="1466">
        <v>28</v>
      </c>
      <c r="B136" s="1467">
        <v>1102002</v>
      </c>
      <c r="C136" s="1429" t="s">
        <v>32</v>
      </c>
      <c r="D136" s="1468" t="s">
        <v>68</v>
      </c>
      <c r="E136" s="1468" t="s">
        <v>69</v>
      </c>
      <c r="F136" s="1420" t="s">
        <v>31</v>
      </c>
      <c r="G136" s="1444" t="s">
        <v>318</v>
      </c>
      <c r="H136" s="1359" t="s">
        <v>247</v>
      </c>
      <c r="I136" s="1444" t="s">
        <v>256</v>
      </c>
      <c r="J136" s="1420" t="s">
        <v>249</v>
      </c>
      <c r="K136" s="1362">
        <v>1</v>
      </c>
      <c r="L136" s="870">
        <v>41791</v>
      </c>
      <c r="M136" s="870">
        <v>42004</v>
      </c>
      <c r="N136" s="1450">
        <f t="shared" si="21"/>
        <v>30.428571428571427</v>
      </c>
      <c r="O136" s="1461">
        <v>0.1</v>
      </c>
      <c r="P136" s="1161">
        <f t="shared" si="20"/>
        <v>0.1</v>
      </c>
      <c r="Q136" s="1162">
        <f t="shared" si="14"/>
        <v>3.0428571428571427</v>
      </c>
      <c r="R136" s="1043">
        <f t="shared" si="15"/>
        <v>0</v>
      </c>
      <c r="S136" s="955">
        <f t="shared" si="16"/>
        <v>30.428571428571427</v>
      </c>
      <c r="T136" s="2239">
        <f t="shared" si="17"/>
        <v>0.1</v>
      </c>
      <c r="U136" s="2240"/>
      <c r="V136" s="1456" t="s">
        <v>1016</v>
      </c>
      <c r="W136" s="1456" t="s">
        <v>1016</v>
      </c>
      <c r="X136" s="1456" t="s">
        <v>1016</v>
      </c>
      <c r="Y136" s="1456" t="s">
        <v>1016</v>
      </c>
      <c r="Z136" s="1456" t="s">
        <v>1016</v>
      </c>
      <c r="AA136" s="1223" t="s">
        <v>1191</v>
      </c>
    </row>
    <row r="137" spans="1:35" s="1368" customFormat="1" ht="348" x14ac:dyDescent="0.2">
      <c r="A137" s="1466">
        <v>28</v>
      </c>
      <c r="B137" s="1467">
        <v>1102002</v>
      </c>
      <c r="C137" s="1429" t="s">
        <v>32</v>
      </c>
      <c r="D137" s="1468" t="s">
        <v>68</v>
      </c>
      <c r="E137" s="1468" t="s">
        <v>69</v>
      </c>
      <c r="F137" s="1420" t="s">
        <v>31</v>
      </c>
      <c r="G137" s="1444" t="s">
        <v>329</v>
      </c>
      <c r="H137" s="1349" t="s">
        <v>237</v>
      </c>
      <c r="I137" s="1222" t="s">
        <v>238</v>
      </c>
      <c r="J137" s="1445" t="s">
        <v>239</v>
      </c>
      <c r="K137" s="1362">
        <v>1</v>
      </c>
      <c r="L137" s="870">
        <v>41671</v>
      </c>
      <c r="M137" s="870">
        <v>41790</v>
      </c>
      <c r="N137" s="1450">
        <f t="shared" si="21"/>
        <v>17</v>
      </c>
      <c r="O137" s="1365">
        <v>1</v>
      </c>
      <c r="P137" s="1161">
        <f t="shared" si="20"/>
        <v>1</v>
      </c>
      <c r="Q137" s="1162">
        <f t="shared" si="14"/>
        <v>17</v>
      </c>
      <c r="R137" s="1043">
        <f t="shared" si="15"/>
        <v>17</v>
      </c>
      <c r="S137" s="955">
        <f t="shared" si="16"/>
        <v>17</v>
      </c>
      <c r="T137" s="2239">
        <f t="shared" si="17"/>
        <v>1</v>
      </c>
      <c r="U137" s="2240"/>
      <c r="V137" s="1456" t="s">
        <v>1016</v>
      </c>
      <c r="W137" s="1447" t="s">
        <v>685</v>
      </c>
      <c r="X137" s="1447" t="s">
        <v>1192</v>
      </c>
      <c r="Y137" s="1447" t="s">
        <v>1047</v>
      </c>
      <c r="Z137" s="1447" t="s">
        <v>1195</v>
      </c>
      <c r="AA137" s="1447" t="s">
        <v>1195</v>
      </c>
    </row>
    <row r="138" spans="1:35" s="1368" customFormat="1" ht="409.5" x14ac:dyDescent="0.2">
      <c r="A138" s="1466">
        <v>29</v>
      </c>
      <c r="B138" s="1467">
        <v>1903002</v>
      </c>
      <c r="C138" s="1442" t="s">
        <v>71</v>
      </c>
      <c r="D138" s="1349" t="s">
        <v>70</v>
      </c>
      <c r="E138" s="1469" t="s">
        <v>85</v>
      </c>
      <c r="F138" s="1349" t="s">
        <v>31</v>
      </c>
      <c r="G138" s="1222" t="s">
        <v>319</v>
      </c>
      <c r="H138" s="1222" t="s">
        <v>257</v>
      </c>
      <c r="I138" s="1222" t="s">
        <v>258</v>
      </c>
      <c r="J138" s="1362" t="s">
        <v>259</v>
      </c>
      <c r="K138" s="1362">
        <v>9</v>
      </c>
      <c r="L138" s="870">
        <v>41579</v>
      </c>
      <c r="M138" s="870">
        <v>41820</v>
      </c>
      <c r="N138" s="1450">
        <f t="shared" si="21"/>
        <v>34.428571428571431</v>
      </c>
      <c r="O138" s="1365">
        <v>9</v>
      </c>
      <c r="P138" s="1161">
        <f t="shared" si="20"/>
        <v>1</v>
      </c>
      <c r="Q138" s="1162">
        <f t="shared" si="14"/>
        <v>34.428571428571431</v>
      </c>
      <c r="R138" s="1043">
        <f t="shared" si="15"/>
        <v>34.428571428571431</v>
      </c>
      <c r="S138" s="955">
        <f t="shared" si="16"/>
        <v>34.428571428571431</v>
      </c>
      <c r="T138" s="2239">
        <f t="shared" si="17"/>
        <v>9</v>
      </c>
      <c r="U138" s="2240"/>
      <c r="V138" s="1447" t="s">
        <v>1196</v>
      </c>
      <c r="W138" s="1447" t="s">
        <v>688</v>
      </c>
      <c r="X138" s="1459" t="s">
        <v>1197</v>
      </c>
      <c r="Y138" s="1459" t="s">
        <v>1050</v>
      </c>
      <c r="Z138" s="1459" t="s">
        <v>1198</v>
      </c>
      <c r="AA138" s="1459" t="s">
        <v>1199</v>
      </c>
    </row>
    <row r="139" spans="1:35" s="1368" customFormat="1" ht="69.75" customHeight="1" x14ac:dyDescent="0.2">
      <c r="A139" s="1466">
        <v>29</v>
      </c>
      <c r="B139" s="1467">
        <v>1903002</v>
      </c>
      <c r="C139" s="1442" t="s">
        <v>71</v>
      </c>
      <c r="D139" s="1349" t="s">
        <v>70</v>
      </c>
      <c r="E139" s="1469" t="s">
        <v>85</v>
      </c>
      <c r="F139" s="1349" t="s">
        <v>31</v>
      </c>
      <c r="G139" s="1222" t="s">
        <v>531</v>
      </c>
      <c r="H139" s="1222" t="s">
        <v>261</v>
      </c>
      <c r="I139" s="1222" t="s">
        <v>530</v>
      </c>
      <c r="J139" s="1420" t="s">
        <v>262</v>
      </c>
      <c r="K139" s="1470">
        <v>1</v>
      </c>
      <c r="L139" s="870">
        <v>41699</v>
      </c>
      <c r="M139" s="870">
        <v>41851</v>
      </c>
      <c r="N139" s="1471">
        <f t="shared" si="21"/>
        <v>21.714285714285715</v>
      </c>
      <c r="O139" s="1365">
        <v>100</v>
      </c>
      <c r="P139" s="1161">
        <f t="shared" si="20"/>
        <v>1</v>
      </c>
      <c r="Q139" s="1162">
        <f t="shared" si="14"/>
        <v>21.714285714285715</v>
      </c>
      <c r="R139" s="1043">
        <f t="shared" si="15"/>
        <v>0</v>
      </c>
      <c r="S139" s="955">
        <f t="shared" si="16"/>
        <v>21.714285714285715</v>
      </c>
      <c r="T139" s="2239">
        <f t="shared" si="17"/>
        <v>100</v>
      </c>
      <c r="U139" s="2240"/>
      <c r="V139" s="1456" t="s">
        <v>1016</v>
      </c>
      <c r="W139" s="1447" t="s">
        <v>689</v>
      </c>
      <c r="X139" s="1447" t="s">
        <v>1019</v>
      </c>
      <c r="Y139" s="1447" t="s">
        <v>1051</v>
      </c>
      <c r="Z139" s="1472" t="s">
        <v>1200</v>
      </c>
      <c r="AA139" s="1472" t="s">
        <v>1200</v>
      </c>
    </row>
    <row r="140" spans="1:35" s="1368" customFormat="1" ht="192" x14ac:dyDescent="0.2">
      <c r="A140" s="1466">
        <v>29</v>
      </c>
      <c r="B140" s="1467">
        <v>1903002</v>
      </c>
      <c r="C140" s="1442" t="s">
        <v>71</v>
      </c>
      <c r="D140" s="1349" t="s">
        <v>70</v>
      </c>
      <c r="E140" s="1469" t="s">
        <v>85</v>
      </c>
      <c r="F140" s="1349" t="s">
        <v>31</v>
      </c>
      <c r="G140" s="1222" t="s">
        <v>320</v>
      </c>
      <c r="H140" s="1222" t="s">
        <v>263</v>
      </c>
      <c r="I140" s="1222" t="s">
        <v>238</v>
      </c>
      <c r="J140" s="1362" t="s">
        <v>238</v>
      </c>
      <c r="K140" s="1362">
        <v>1</v>
      </c>
      <c r="L140" s="870">
        <v>41671</v>
      </c>
      <c r="M140" s="870">
        <v>41790</v>
      </c>
      <c r="N140" s="1450">
        <f t="shared" si="21"/>
        <v>17</v>
      </c>
      <c r="O140" s="1365">
        <v>1</v>
      </c>
      <c r="P140" s="1161">
        <f t="shared" si="20"/>
        <v>1</v>
      </c>
      <c r="Q140" s="1162">
        <f t="shared" ref="Q140:Q187" si="22">+N140*P140</f>
        <v>17</v>
      </c>
      <c r="R140" s="1043">
        <f t="shared" si="15"/>
        <v>17</v>
      </c>
      <c r="S140" s="955">
        <f t="shared" si="16"/>
        <v>17</v>
      </c>
      <c r="T140" s="2239">
        <f t="shared" si="17"/>
        <v>1</v>
      </c>
      <c r="U140" s="2240"/>
      <c r="V140" s="1456" t="s">
        <v>1016</v>
      </c>
      <c r="W140" s="1447" t="s">
        <v>1201</v>
      </c>
      <c r="X140" s="1459" t="s">
        <v>1202</v>
      </c>
      <c r="Y140" s="1459" t="s">
        <v>1203</v>
      </c>
      <c r="Z140" s="1459" t="s">
        <v>1204</v>
      </c>
      <c r="AA140" s="1459" t="s">
        <v>1204</v>
      </c>
    </row>
    <row r="141" spans="1:35" s="1368" customFormat="1" ht="192" x14ac:dyDescent="0.2">
      <c r="A141" s="1466">
        <v>29</v>
      </c>
      <c r="B141" s="1467">
        <v>1903002</v>
      </c>
      <c r="C141" s="1442" t="s">
        <v>71</v>
      </c>
      <c r="D141" s="1349" t="s">
        <v>70</v>
      </c>
      <c r="E141" s="1469" t="s">
        <v>85</v>
      </c>
      <c r="F141" s="1349" t="s">
        <v>31</v>
      </c>
      <c r="G141" s="1198" t="s">
        <v>321</v>
      </c>
      <c r="H141" s="1222" t="s">
        <v>263</v>
      </c>
      <c r="I141" s="1222" t="s">
        <v>246</v>
      </c>
      <c r="J141" s="1362" t="s">
        <v>246</v>
      </c>
      <c r="K141" s="1362">
        <v>1</v>
      </c>
      <c r="L141" s="870">
        <v>41671</v>
      </c>
      <c r="M141" s="870">
        <v>41790</v>
      </c>
      <c r="N141" s="1450">
        <f t="shared" si="21"/>
        <v>17</v>
      </c>
      <c r="O141" s="1365">
        <v>1</v>
      </c>
      <c r="P141" s="1161">
        <f t="shared" si="20"/>
        <v>1</v>
      </c>
      <c r="Q141" s="1162">
        <f t="shared" si="22"/>
        <v>17</v>
      </c>
      <c r="R141" s="1043">
        <f t="shared" ref="R141:R204" si="23">IF(M141&lt;=$C$10,Q141,0)</f>
        <v>17</v>
      </c>
      <c r="S141" s="955">
        <f t="shared" ref="S141:S204" si="24">IF($C$10&gt;=L141,N141,0)</f>
        <v>17</v>
      </c>
      <c r="T141" s="2239">
        <f t="shared" ref="T141:T187" si="25">IF($D$11&gt;=N141,O141,0)</f>
        <v>1</v>
      </c>
      <c r="U141" s="2240"/>
      <c r="V141" s="1456" t="s">
        <v>1016</v>
      </c>
      <c r="W141" s="1456" t="s">
        <v>1016</v>
      </c>
      <c r="X141" s="1456" t="s">
        <v>1016</v>
      </c>
      <c r="Y141" s="1456" t="s">
        <v>1016</v>
      </c>
      <c r="Z141" s="1456" t="s">
        <v>1016</v>
      </c>
      <c r="AA141" s="1456" t="s">
        <v>1016</v>
      </c>
    </row>
    <row r="142" spans="1:35" s="1368" customFormat="1" ht="192.75" thickBot="1" x14ac:dyDescent="0.25">
      <c r="A142" s="1466">
        <v>29</v>
      </c>
      <c r="B142" s="1467">
        <v>1903002</v>
      </c>
      <c r="C142" s="1442" t="s">
        <v>71</v>
      </c>
      <c r="D142" s="1349" t="s">
        <v>70</v>
      </c>
      <c r="E142" s="1469" t="s">
        <v>85</v>
      </c>
      <c r="F142" s="1349" t="s">
        <v>31</v>
      </c>
      <c r="G142" s="1222" t="s">
        <v>322</v>
      </c>
      <c r="H142" s="1222" t="s">
        <v>263</v>
      </c>
      <c r="I142" s="1361" t="s">
        <v>264</v>
      </c>
      <c r="J142" s="1420" t="s">
        <v>264</v>
      </c>
      <c r="K142" s="1362">
        <v>9</v>
      </c>
      <c r="L142" s="870">
        <v>41852</v>
      </c>
      <c r="M142" s="870">
        <v>41973</v>
      </c>
      <c r="N142" s="1450">
        <f t="shared" si="21"/>
        <v>17.285714285714285</v>
      </c>
      <c r="O142" s="1365">
        <v>0</v>
      </c>
      <c r="P142" s="1161">
        <f t="shared" si="20"/>
        <v>0</v>
      </c>
      <c r="Q142" s="1162">
        <f t="shared" si="22"/>
        <v>0</v>
      </c>
      <c r="R142" s="1043">
        <f t="shared" si="23"/>
        <v>0</v>
      </c>
      <c r="S142" s="955">
        <f t="shared" si="24"/>
        <v>0</v>
      </c>
      <c r="T142" s="2239">
        <f t="shared" si="25"/>
        <v>0</v>
      </c>
      <c r="U142" s="2240"/>
      <c r="V142" s="1379"/>
      <c r="W142" s="1377"/>
      <c r="X142" s="1459" t="s">
        <v>1016</v>
      </c>
      <c r="Y142" s="1456" t="s">
        <v>1016</v>
      </c>
      <c r="Z142" s="1456" t="s">
        <v>1016</v>
      </c>
      <c r="AA142" s="1456" t="s">
        <v>1016</v>
      </c>
    </row>
    <row r="143" spans="1:35" s="1368" customFormat="1" ht="120.75" customHeight="1" thickBot="1" x14ac:dyDescent="0.25">
      <c r="A143" s="1354">
        <v>30</v>
      </c>
      <c r="B143" s="1354">
        <v>1102002</v>
      </c>
      <c r="C143" s="1443" t="s">
        <v>35</v>
      </c>
      <c r="D143" s="1443" t="s">
        <v>34</v>
      </c>
      <c r="E143" s="1473" t="s">
        <v>36</v>
      </c>
      <c r="F143" s="1474" t="s">
        <v>26</v>
      </c>
      <c r="G143" s="1431" t="s">
        <v>216</v>
      </c>
      <c r="H143" s="1433" t="s">
        <v>217</v>
      </c>
      <c r="I143" s="1433" t="s">
        <v>167</v>
      </c>
      <c r="J143" s="1475" t="s">
        <v>182</v>
      </c>
      <c r="K143" s="1476">
        <v>1</v>
      </c>
      <c r="L143" s="1477">
        <v>41579</v>
      </c>
      <c r="M143" s="1477">
        <v>41850</v>
      </c>
      <c r="N143" s="1365">
        <f t="shared" si="21"/>
        <v>38.714285714285715</v>
      </c>
      <c r="O143" s="1461">
        <v>0.94</v>
      </c>
      <c r="P143" s="1161">
        <f t="shared" si="20"/>
        <v>0.94</v>
      </c>
      <c r="Q143" s="1162">
        <f t="shared" si="22"/>
        <v>36.39142857142857</v>
      </c>
      <c r="R143" s="1043">
        <f t="shared" si="23"/>
        <v>0</v>
      </c>
      <c r="S143" s="955">
        <f t="shared" si="24"/>
        <v>38.714285714285715</v>
      </c>
      <c r="T143" s="2239">
        <f t="shared" si="25"/>
        <v>0.94</v>
      </c>
      <c r="U143" s="2240"/>
      <c r="V143" s="1379" t="s">
        <v>628</v>
      </c>
      <c r="W143" s="1379" t="s">
        <v>673</v>
      </c>
      <c r="X143" s="1444" t="s">
        <v>1071</v>
      </c>
      <c r="Y143" s="1378"/>
      <c r="Z143" s="1378"/>
      <c r="AA143" s="1478" t="s">
        <v>1180</v>
      </c>
    </row>
    <row r="144" spans="1:35" s="1368" customFormat="1" ht="90.6" customHeight="1" thickBot="1" x14ac:dyDescent="0.25">
      <c r="A144" s="1354">
        <v>30</v>
      </c>
      <c r="B144" s="1354">
        <v>1102002</v>
      </c>
      <c r="C144" s="1443" t="s">
        <v>35</v>
      </c>
      <c r="D144" s="1443" t="s">
        <v>34</v>
      </c>
      <c r="E144" s="1473" t="s">
        <v>36</v>
      </c>
      <c r="F144" s="1474" t="s">
        <v>26</v>
      </c>
      <c r="G144" s="1421" t="s">
        <v>218</v>
      </c>
      <c r="H144" s="1422" t="s">
        <v>219</v>
      </c>
      <c r="I144" s="1422" t="s">
        <v>220</v>
      </c>
      <c r="J144" s="1479" t="s">
        <v>168</v>
      </c>
      <c r="K144" s="1480">
        <v>5</v>
      </c>
      <c r="L144" s="1477">
        <v>41579</v>
      </c>
      <c r="M144" s="1477">
        <v>41698</v>
      </c>
      <c r="N144" s="1365">
        <f t="shared" si="21"/>
        <v>17</v>
      </c>
      <c r="O144" s="1365">
        <v>5</v>
      </c>
      <c r="P144" s="1161">
        <f t="shared" si="20"/>
        <v>1</v>
      </c>
      <c r="Q144" s="1162">
        <f t="shared" si="22"/>
        <v>17</v>
      </c>
      <c r="R144" s="1043">
        <f t="shared" si="23"/>
        <v>17</v>
      </c>
      <c r="S144" s="955">
        <f t="shared" si="24"/>
        <v>17</v>
      </c>
      <c r="T144" s="2239">
        <f t="shared" si="25"/>
        <v>5</v>
      </c>
      <c r="U144" s="2240"/>
      <c r="V144" s="1379" t="s">
        <v>629</v>
      </c>
      <c r="W144" s="1379" t="s">
        <v>675</v>
      </c>
      <c r="X144" s="1378"/>
      <c r="Y144" s="1378" t="s">
        <v>1072</v>
      </c>
      <c r="Z144" s="1378"/>
      <c r="AA144" s="1379" t="s">
        <v>1416</v>
      </c>
    </row>
    <row r="145" spans="1:35" s="1368" customFormat="1" ht="232.9" customHeight="1" thickBot="1" x14ac:dyDescent="0.25">
      <c r="A145" s="1354">
        <v>30</v>
      </c>
      <c r="B145" s="1354">
        <v>1102002</v>
      </c>
      <c r="C145" s="1443" t="s">
        <v>35</v>
      </c>
      <c r="D145" s="1443" t="s">
        <v>34</v>
      </c>
      <c r="E145" s="1473" t="s">
        <v>36</v>
      </c>
      <c r="F145" s="1474" t="s">
        <v>26</v>
      </c>
      <c r="G145" s="1421" t="s">
        <v>221</v>
      </c>
      <c r="H145" s="1481" t="s">
        <v>166</v>
      </c>
      <c r="I145" s="1422" t="s">
        <v>169</v>
      </c>
      <c r="J145" s="1419" t="s">
        <v>170</v>
      </c>
      <c r="K145" s="1362">
        <v>1</v>
      </c>
      <c r="L145" s="870">
        <v>41640</v>
      </c>
      <c r="M145" s="870">
        <v>41698</v>
      </c>
      <c r="N145" s="1365">
        <v>3</v>
      </c>
      <c r="O145" s="1365">
        <v>1</v>
      </c>
      <c r="P145" s="1161">
        <f t="shared" si="20"/>
        <v>1</v>
      </c>
      <c r="Q145" s="1162">
        <f t="shared" si="22"/>
        <v>3</v>
      </c>
      <c r="R145" s="1043">
        <f t="shared" si="23"/>
        <v>3</v>
      </c>
      <c r="S145" s="955">
        <f t="shared" si="24"/>
        <v>3</v>
      </c>
      <c r="T145" s="2239">
        <f t="shared" si="25"/>
        <v>1</v>
      </c>
      <c r="U145" s="2240"/>
      <c r="V145" s="1379" t="s">
        <v>630</v>
      </c>
      <c r="W145" s="1379" t="s">
        <v>674</v>
      </c>
      <c r="X145" s="1378"/>
      <c r="Y145" s="1378" t="s">
        <v>1072</v>
      </c>
      <c r="Z145" s="1378"/>
      <c r="AA145" s="1379" t="s">
        <v>1417</v>
      </c>
      <c r="AE145" s="1379"/>
    </row>
    <row r="146" spans="1:35" s="1368" customFormat="1" ht="228.75" customHeight="1" x14ac:dyDescent="0.2">
      <c r="A146" s="1354">
        <v>31</v>
      </c>
      <c r="B146" s="1354">
        <v>1103002</v>
      </c>
      <c r="C146" s="1442" t="s">
        <v>306</v>
      </c>
      <c r="D146" s="1482" t="s">
        <v>72</v>
      </c>
      <c r="E146" s="1469" t="s">
        <v>73</v>
      </c>
      <c r="F146" s="1420" t="s">
        <v>31</v>
      </c>
      <c r="G146" s="1483" t="s">
        <v>323</v>
      </c>
      <c r="H146" s="1483" t="s">
        <v>265</v>
      </c>
      <c r="I146" s="1484" t="s">
        <v>266</v>
      </c>
      <c r="J146" s="1485" t="s">
        <v>266</v>
      </c>
      <c r="K146" s="1362">
        <v>1</v>
      </c>
      <c r="L146" s="1486">
        <v>41671</v>
      </c>
      <c r="M146" s="1486">
        <v>42035</v>
      </c>
      <c r="N146" s="1487">
        <f>(M145-L145)/7</f>
        <v>8.2857142857142865</v>
      </c>
      <c r="O146" s="1365">
        <v>0</v>
      </c>
      <c r="P146" s="1161">
        <f t="shared" si="20"/>
        <v>0</v>
      </c>
      <c r="Q146" s="1162">
        <f t="shared" si="22"/>
        <v>0</v>
      </c>
      <c r="R146" s="1043">
        <f t="shared" si="23"/>
        <v>0</v>
      </c>
      <c r="S146" s="955">
        <f t="shared" si="24"/>
        <v>8.2857142857142865</v>
      </c>
      <c r="T146" s="2239">
        <f t="shared" si="25"/>
        <v>0</v>
      </c>
      <c r="U146" s="2240"/>
      <c r="V146" s="1379"/>
      <c r="W146" s="1377"/>
      <c r="X146" s="1223" t="s">
        <v>1024</v>
      </c>
      <c r="Y146" s="1419" t="s">
        <v>1073</v>
      </c>
      <c r="Z146" s="1378"/>
      <c r="AA146" s="1223" t="s">
        <v>1418</v>
      </c>
      <c r="AI146" s="1419"/>
    </row>
    <row r="147" spans="1:35" s="1368" customFormat="1" ht="409.5" x14ac:dyDescent="0.2">
      <c r="A147" s="1354">
        <v>31</v>
      </c>
      <c r="B147" s="1354">
        <v>1103002</v>
      </c>
      <c r="C147" s="1442" t="s">
        <v>306</v>
      </c>
      <c r="D147" s="1482" t="s">
        <v>72</v>
      </c>
      <c r="E147" s="1469" t="s">
        <v>73</v>
      </c>
      <c r="F147" s="1420" t="s">
        <v>31</v>
      </c>
      <c r="G147" s="1483" t="s">
        <v>324</v>
      </c>
      <c r="H147" s="1483" t="s">
        <v>330</v>
      </c>
      <c r="I147" s="1484" t="s">
        <v>268</v>
      </c>
      <c r="J147" s="1485" t="s">
        <v>266</v>
      </c>
      <c r="K147" s="1362">
        <v>1</v>
      </c>
      <c r="L147" s="1486">
        <v>41671</v>
      </c>
      <c r="M147" s="1486">
        <v>41820</v>
      </c>
      <c r="N147" s="1487">
        <f>+(M147-L147)/7</f>
        <v>21.285714285714285</v>
      </c>
      <c r="O147" s="1365">
        <v>1</v>
      </c>
      <c r="P147" s="1161">
        <f t="shared" si="20"/>
        <v>1</v>
      </c>
      <c r="Q147" s="1162">
        <f t="shared" si="22"/>
        <v>21.285714285714285</v>
      </c>
      <c r="R147" s="1043">
        <f t="shared" si="23"/>
        <v>21.285714285714285</v>
      </c>
      <c r="S147" s="955">
        <f t="shared" si="24"/>
        <v>21.285714285714285</v>
      </c>
      <c r="T147" s="2239">
        <f t="shared" si="25"/>
        <v>1</v>
      </c>
      <c r="U147" s="2240"/>
      <c r="V147" s="1379"/>
      <c r="W147" s="1377"/>
      <c r="X147" s="1378"/>
      <c r="Y147" s="1378"/>
      <c r="Z147" s="1488" t="s">
        <v>1239</v>
      </c>
      <c r="AA147" s="1488" t="s">
        <v>1419</v>
      </c>
    </row>
    <row r="148" spans="1:35" s="1368" customFormat="1" ht="409.5" x14ac:dyDescent="0.2">
      <c r="A148" s="1354">
        <v>31</v>
      </c>
      <c r="B148" s="1354">
        <v>1103002</v>
      </c>
      <c r="C148" s="1442" t="s">
        <v>306</v>
      </c>
      <c r="D148" s="1482" t="s">
        <v>72</v>
      </c>
      <c r="E148" s="1469" t="s">
        <v>73</v>
      </c>
      <c r="F148" s="1420" t="s">
        <v>31</v>
      </c>
      <c r="G148" s="1419" t="s">
        <v>189</v>
      </c>
      <c r="H148" s="1419" t="s">
        <v>190</v>
      </c>
      <c r="I148" s="1419" t="s">
        <v>191</v>
      </c>
      <c r="J148" s="1419" t="s">
        <v>192</v>
      </c>
      <c r="K148" s="1489">
        <v>1</v>
      </c>
      <c r="L148" s="870">
        <v>41821</v>
      </c>
      <c r="M148" s="870">
        <v>41882</v>
      </c>
      <c r="N148" s="1490">
        <f>+(M148-L148)/7</f>
        <v>8.7142857142857135</v>
      </c>
      <c r="O148" s="1461">
        <v>0.7</v>
      </c>
      <c r="P148" s="1161">
        <f t="shared" si="20"/>
        <v>0.7</v>
      </c>
      <c r="Q148" s="1162">
        <f t="shared" si="22"/>
        <v>6.0999999999999988</v>
      </c>
      <c r="R148" s="1043">
        <f t="shared" si="23"/>
        <v>0</v>
      </c>
      <c r="S148" s="955">
        <f t="shared" si="24"/>
        <v>0</v>
      </c>
      <c r="T148" s="2239">
        <f t="shared" si="25"/>
        <v>0.7</v>
      </c>
      <c r="U148" s="2240"/>
      <c r="V148" s="1379"/>
      <c r="W148" s="1377"/>
      <c r="X148" s="1456" t="s">
        <v>1016</v>
      </c>
      <c r="Y148" s="1456" t="s">
        <v>1016</v>
      </c>
      <c r="Z148" s="1488" t="s">
        <v>1240</v>
      </c>
      <c r="AA148" s="1488" t="s">
        <v>1420</v>
      </c>
    </row>
    <row r="149" spans="1:35" s="1368" customFormat="1" ht="409.5" x14ac:dyDescent="0.2">
      <c r="A149" s="1354">
        <v>31</v>
      </c>
      <c r="B149" s="1354">
        <v>1103002</v>
      </c>
      <c r="C149" s="1442" t="s">
        <v>306</v>
      </c>
      <c r="D149" s="1482" t="s">
        <v>72</v>
      </c>
      <c r="E149" s="1469" t="s">
        <v>73</v>
      </c>
      <c r="F149" s="1420" t="s">
        <v>31</v>
      </c>
      <c r="G149" s="1492" t="s">
        <v>325</v>
      </c>
      <c r="H149" s="1492" t="s">
        <v>269</v>
      </c>
      <c r="I149" s="1492" t="s">
        <v>270</v>
      </c>
      <c r="J149" s="1492" t="s">
        <v>586</v>
      </c>
      <c r="K149" s="1493">
        <v>1</v>
      </c>
      <c r="L149" s="1486">
        <v>41821</v>
      </c>
      <c r="M149" s="1486">
        <v>42004</v>
      </c>
      <c r="N149" s="1487">
        <f>(M149-L149)/7</f>
        <v>26.142857142857142</v>
      </c>
      <c r="O149" s="1365">
        <v>0</v>
      </c>
      <c r="P149" s="1161">
        <f t="shared" si="20"/>
        <v>0</v>
      </c>
      <c r="Q149" s="1162">
        <f t="shared" si="22"/>
        <v>0</v>
      </c>
      <c r="R149" s="1043">
        <f t="shared" si="23"/>
        <v>0</v>
      </c>
      <c r="S149" s="955">
        <f t="shared" si="24"/>
        <v>0</v>
      </c>
      <c r="T149" s="2239">
        <f t="shared" si="25"/>
        <v>0</v>
      </c>
      <c r="U149" s="2240"/>
      <c r="V149" s="1379"/>
      <c r="W149" s="1377"/>
      <c r="X149" s="1456"/>
      <c r="Y149" s="1456"/>
      <c r="Z149" s="1378"/>
      <c r="AA149" s="1378" t="s">
        <v>1425</v>
      </c>
    </row>
    <row r="150" spans="1:35" s="1368" customFormat="1" ht="120.75" customHeight="1" x14ac:dyDescent="0.2">
      <c r="A150" s="1354">
        <v>32</v>
      </c>
      <c r="B150" s="1354">
        <v>1404013</v>
      </c>
      <c r="C150" s="1370" t="s">
        <v>52</v>
      </c>
      <c r="D150" s="1371" t="s">
        <v>53</v>
      </c>
      <c r="E150" s="1371" t="s">
        <v>54</v>
      </c>
      <c r="F150" s="1420" t="s">
        <v>27</v>
      </c>
      <c r="G150" s="1419" t="s">
        <v>185</v>
      </c>
      <c r="H150" s="1419" t="s">
        <v>186</v>
      </c>
      <c r="I150" s="1419" t="s">
        <v>187</v>
      </c>
      <c r="J150" s="1419" t="s">
        <v>188</v>
      </c>
      <c r="K150" s="1489">
        <v>1</v>
      </c>
      <c r="L150" s="870">
        <v>41671</v>
      </c>
      <c r="M150" s="870">
        <v>41882</v>
      </c>
      <c r="N150" s="1494">
        <f t="shared" ref="N150:N170" si="26">+(M150-L150)/7</f>
        <v>30.142857142857142</v>
      </c>
      <c r="O150" s="1461">
        <v>0.7</v>
      </c>
      <c r="P150" s="1161">
        <f t="shared" si="20"/>
        <v>0.7</v>
      </c>
      <c r="Q150" s="1162">
        <f t="shared" si="22"/>
        <v>21.099999999999998</v>
      </c>
      <c r="R150" s="1043">
        <f t="shared" si="23"/>
        <v>0</v>
      </c>
      <c r="S150" s="955">
        <f t="shared" si="24"/>
        <v>30.142857142857142</v>
      </c>
      <c r="T150" s="2239">
        <f t="shared" si="25"/>
        <v>0.7</v>
      </c>
      <c r="U150" s="2240"/>
      <c r="V150" s="1379"/>
      <c r="W150" s="1377"/>
      <c r="X150" s="1378"/>
      <c r="Y150" s="1378"/>
      <c r="Z150" s="1378"/>
      <c r="AA150" s="1488" t="s">
        <v>1422</v>
      </c>
    </row>
    <row r="151" spans="1:35" s="1368" customFormat="1" ht="409.5" x14ac:dyDescent="0.2">
      <c r="A151" s="1354">
        <v>32</v>
      </c>
      <c r="B151" s="1354">
        <v>1404013</v>
      </c>
      <c r="C151" s="1370" t="s">
        <v>52</v>
      </c>
      <c r="D151" s="1371" t="s">
        <v>53</v>
      </c>
      <c r="E151" s="1371" t="s">
        <v>54</v>
      </c>
      <c r="F151" s="1420" t="s">
        <v>27</v>
      </c>
      <c r="G151" s="1483" t="s">
        <v>324</v>
      </c>
      <c r="H151" s="1483" t="s">
        <v>330</v>
      </c>
      <c r="I151" s="1484" t="s">
        <v>268</v>
      </c>
      <c r="J151" s="1485" t="s">
        <v>266</v>
      </c>
      <c r="K151" s="1362">
        <v>1</v>
      </c>
      <c r="L151" s="1486">
        <v>41671</v>
      </c>
      <c r="M151" s="870">
        <v>41882</v>
      </c>
      <c r="N151" s="1494">
        <f t="shared" si="26"/>
        <v>30.142857142857142</v>
      </c>
      <c r="O151" s="1461">
        <v>0.7</v>
      </c>
      <c r="P151" s="1161">
        <f t="shared" si="20"/>
        <v>0.7</v>
      </c>
      <c r="Q151" s="1162">
        <f t="shared" si="22"/>
        <v>21.099999999999998</v>
      </c>
      <c r="R151" s="1043">
        <f t="shared" si="23"/>
        <v>0</v>
      </c>
      <c r="S151" s="955">
        <f t="shared" si="24"/>
        <v>30.142857142857142</v>
      </c>
      <c r="T151" s="2239">
        <f t="shared" si="25"/>
        <v>0.7</v>
      </c>
      <c r="U151" s="2240"/>
      <c r="V151" s="1379"/>
      <c r="W151" s="1377"/>
      <c r="X151" s="1378"/>
      <c r="Y151" s="1378"/>
      <c r="Z151" s="1488"/>
      <c r="AA151" s="1488" t="s">
        <v>1421</v>
      </c>
    </row>
    <row r="152" spans="1:35" s="1368" customFormat="1" ht="409.5" x14ac:dyDescent="0.2">
      <c r="A152" s="1354">
        <v>32</v>
      </c>
      <c r="B152" s="1354">
        <v>1404013</v>
      </c>
      <c r="C152" s="1370" t="s">
        <v>52</v>
      </c>
      <c r="D152" s="1371" t="s">
        <v>53</v>
      </c>
      <c r="E152" s="1371" t="s">
        <v>54</v>
      </c>
      <c r="F152" s="1420" t="s">
        <v>27</v>
      </c>
      <c r="G152" s="1419" t="s">
        <v>189</v>
      </c>
      <c r="H152" s="1419" t="s">
        <v>190</v>
      </c>
      <c r="I152" s="1419" t="s">
        <v>191</v>
      </c>
      <c r="J152" s="1419" t="s">
        <v>192</v>
      </c>
      <c r="K152" s="1489">
        <v>1</v>
      </c>
      <c r="L152" s="870">
        <v>41821</v>
      </c>
      <c r="M152" s="870">
        <v>41882</v>
      </c>
      <c r="N152" s="1490">
        <f t="shared" si="26"/>
        <v>8.7142857142857135</v>
      </c>
      <c r="O152" s="1461">
        <v>0</v>
      </c>
      <c r="P152" s="1161">
        <f t="shared" si="20"/>
        <v>0</v>
      </c>
      <c r="Q152" s="1162">
        <f t="shared" si="22"/>
        <v>0</v>
      </c>
      <c r="R152" s="1043">
        <f t="shared" si="23"/>
        <v>0</v>
      </c>
      <c r="S152" s="955">
        <f t="shared" si="24"/>
        <v>0</v>
      </c>
      <c r="T152" s="2239">
        <f t="shared" si="25"/>
        <v>0</v>
      </c>
      <c r="U152" s="2240"/>
      <c r="V152" s="1379"/>
      <c r="W152" s="1377"/>
      <c r="X152" s="1378"/>
      <c r="Y152" s="1378"/>
      <c r="Z152" s="1488"/>
      <c r="AA152" s="1488" t="s">
        <v>1423</v>
      </c>
    </row>
    <row r="153" spans="1:35" s="1368" customFormat="1" ht="97.5" customHeight="1" x14ac:dyDescent="0.2">
      <c r="A153" s="1467">
        <v>33</v>
      </c>
      <c r="B153" s="1354">
        <v>1406003</v>
      </c>
      <c r="C153" s="1442" t="s">
        <v>214</v>
      </c>
      <c r="D153" s="1495" t="s">
        <v>183</v>
      </c>
      <c r="E153" s="1495" t="s">
        <v>184</v>
      </c>
      <c r="F153" s="1349" t="s">
        <v>27</v>
      </c>
      <c r="G153" s="1496" t="s">
        <v>185</v>
      </c>
      <c r="H153" s="1419" t="s">
        <v>186</v>
      </c>
      <c r="I153" s="1419" t="s">
        <v>187</v>
      </c>
      <c r="J153" s="1419" t="s">
        <v>188</v>
      </c>
      <c r="K153" s="1489">
        <v>1</v>
      </c>
      <c r="L153" s="870">
        <v>41671</v>
      </c>
      <c r="M153" s="870">
        <v>41882</v>
      </c>
      <c r="N153" s="1490">
        <f t="shared" si="26"/>
        <v>30.142857142857142</v>
      </c>
      <c r="O153" s="1461">
        <v>0.7</v>
      </c>
      <c r="P153" s="1161">
        <f t="shared" si="20"/>
        <v>0.7</v>
      </c>
      <c r="Q153" s="1162">
        <f t="shared" si="22"/>
        <v>21.099999999999998</v>
      </c>
      <c r="R153" s="1043">
        <f t="shared" si="23"/>
        <v>0</v>
      </c>
      <c r="S153" s="955">
        <f t="shared" si="24"/>
        <v>30.142857142857142</v>
      </c>
      <c r="T153" s="2239">
        <f t="shared" si="25"/>
        <v>0.7</v>
      </c>
      <c r="U153" s="2240"/>
      <c r="V153" s="1379"/>
      <c r="W153" s="1377"/>
      <c r="X153" s="1378"/>
      <c r="Y153" s="1378"/>
      <c r="Z153" s="1378"/>
      <c r="AA153" s="1488" t="s">
        <v>1421</v>
      </c>
    </row>
    <row r="154" spans="1:35" s="1368" customFormat="1" ht="93" customHeight="1" x14ac:dyDescent="0.2">
      <c r="A154" s="1467">
        <v>33</v>
      </c>
      <c r="B154" s="1354">
        <v>1406003</v>
      </c>
      <c r="C154" s="1442" t="s">
        <v>214</v>
      </c>
      <c r="D154" s="1495" t="s">
        <v>183</v>
      </c>
      <c r="E154" s="1495" t="s">
        <v>184</v>
      </c>
      <c r="F154" s="1349" t="s">
        <v>27</v>
      </c>
      <c r="G154" s="1496" t="s">
        <v>189</v>
      </c>
      <c r="H154" s="1419" t="s">
        <v>190</v>
      </c>
      <c r="I154" s="1419" t="s">
        <v>191</v>
      </c>
      <c r="J154" s="1419" t="s">
        <v>192</v>
      </c>
      <c r="K154" s="1489">
        <v>1</v>
      </c>
      <c r="L154" s="870">
        <v>41821</v>
      </c>
      <c r="M154" s="870">
        <v>41882</v>
      </c>
      <c r="N154" s="1490">
        <f t="shared" si="26"/>
        <v>8.7142857142857135</v>
      </c>
      <c r="O154" s="1365">
        <v>0</v>
      </c>
      <c r="P154" s="1161">
        <f t="shared" si="20"/>
        <v>0</v>
      </c>
      <c r="Q154" s="1162">
        <f t="shared" si="22"/>
        <v>0</v>
      </c>
      <c r="R154" s="1043">
        <f t="shared" si="23"/>
        <v>0</v>
      </c>
      <c r="S154" s="955">
        <f t="shared" si="24"/>
        <v>0</v>
      </c>
      <c r="T154" s="2239">
        <f t="shared" si="25"/>
        <v>0</v>
      </c>
      <c r="U154" s="2240"/>
      <c r="V154" s="1379"/>
      <c r="W154" s="1377"/>
      <c r="X154" s="1378"/>
      <c r="Y154" s="1378"/>
      <c r="Z154" s="1378"/>
      <c r="AA154" s="1368" t="s">
        <v>1426</v>
      </c>
    </row>
    <row r="155" spans="1:35" s="1368" customFormat="1" ht="117.75" customHeight="1" x14ac:dyDescent="0.2">
      <c r="A155" s="1467">
        <v>33</v>
      </c>
      <c r="B155" s="1354">
        <v>1406003</v>
      </c>
      <c r="C155" s="1442" t="s">
        <v>214</v>
      </c>
      <c r="D155" s="1495" t="s">
        <v>183</v>
      </c>
      <c r="E155" s="1495" t="s">
        <v>184</v>
      </c>
      <c r="F155" s="1349" t="s">
        <v>27</v>
      </c>
      <c r="G155" s="1496" t="s">
        <v>193</v>
      </c>
      <c r="H155" s="1419" t="s">
        <v>190</v>
      </c>
      <c r="I155" s="1419" t="s">
        <v>194</v>
      </c>
      <c r="J155" s="1419" t="s">
        <v>195</v>
      </c>
      <c r="K155" s="1489">
        <v>1</v>
      </c>
      <c r="L155" s="870">
        <v>41654</v>
      </c>
      <c r="M155" s="870">
        <v>41685</v>
      </c>
      <c r="N155" s="1490">
        <f t="shared" si="26"/>
        <v>4.4285714285714288</v>
      </c>
      <c r="O155" s="1365">
        <v>100</v>
      </c>
      <c r="P155" s="1161">
        <f t="shared" ref="P155" si="27">IF(O155/K155&gt;1,1,+O155/K155)</f>
        <v>1</v>
      </c>
      <c r="Q155" s="1162">
        <f t="shared" si="22"/>
        <v>4.4285714285714288</v>
      </c>
      <c r="R155" s="1043">
        <f t="shared" si="23"/>
        <v>4.4285714285714288</v>
      </c>
      <c r="S155" s="955">
        <f t="shared" si="24"/>
        <v>4.4285714285714288</v>
      </c>
      <c r="T155" s="2239">
        <f t="shared" si="25"/>
        <v>100</v>
      </c>
      <c r="U155" s="2240"/>
      <c r="V155" s="1379" t="s">
        <v>667</v>
      </c>
      <c r="W155" s="1377"/>
      <c r="X155" s="1378"/>
      <c r="Y155" s="1378"/>
      <c r="Z155" s="1378"/>
      <c r="AA155" s="1379" t="s">
        <v>667</v>
      </c>
    </row>
    <row r="156" spans="1:35" s="1368" customFormat="1" ht="104.25" customHeight="1" thickBot="1" x14ac:dyDescent="0.25">
      <c r="A156" s="1467">
        <v>33</v>
      </c>
      <c r="B156" s="1354">
        <v>1406003</v>
      </c>
      <c r="C156" s="1442" t="s">
        <v>214</v>
      </c>
      <c r="D156" s="1495" t="s">
        <v>183</v>
      </c>
      <c r="E156" s="1495" t="s">
        <v>184</v>
      </c>
      <c r="F156" s="1349" t="s">
        <v>27</v>
      </c>
      <c r="G156" s="1419" t="s">
        <v>196</v>
      </c>
      <c r="H156" s="1497" t="s">
        <v>197</v>
      </c>
      <c r="I156" s="1496" t="s">
        <v>198</v>
      </c>
      <c r="J156" s="1419" t="s">
        <v>199</v>
      </c>
      <c r="K156" s="1489">
        <v>1</v>
      </c>
      <c r="L156" s="870">
        <v>41671</v>
      </c>
      <c r="M156" s="870">
        <v>41912</v>
      </c>
      <c r="N156" s="1490">
        <f t="shared" si="26"/>
        <v>34.428571428571431</v>
      </c>
      <c r="O156" s="1461">
        <v>0.52</v>
      </c>
      <c r="P156" s="1161">
        <f t="shared" si="20"/>
        <v>0.52</v>
      </c>
      <c r="Q156" s="1162">
        <f t="shared" si="22"/>
        <v>17.902857142857144</v>
      </c>
      <c r="R156" s="1043">
        <f t="shared" si="23"/>
        <v>0</v>
      </c>
      <c r="S156" s="955">
        <f t="shared" si="24"/>
        <v>34.428571428571431</v>
      </c>
      <c r="T156" s="2239">
        <f t="shared" si="25"/>
        <v>0.52</v>
      </c>
      <c r="U156" s="2240"/>
      <c r="V156" s="1379"/>
      <c r="W156" s="1377"/>
      <c r="X156" s="1378"/>
      <c r="Y156" s="1378"/>
      <c r="Z156" s="1378"/>
      <c r="AA156" s="1617" t="s">
        <v>1427</v>
      </c>
    </row>
    <row r="157" spans="1:35" s="1368" customFormat="1" ht="147.75" customHeight="1" thickBot="1" x14ac:dyDescent="0.25">
      <c r="A157" s="1467">
        <v>34</v>
      </c>
      <c r="B157" s="1354">
        <v>1406003</v>
      </c>
      <c r="C157" s="1442" t="s">
        <v>28</v>
      </c>
      <c r="D157" s="1482" t="s">
        <v>110</v>
      </c>
      <c r="E157" s="1482" t="s">
        <v>111</v>
      </c>
      <c r="F157" s="1482" t="s">
        <v>27</v>
      </c>
      <c r="G157" s="1496" t="s">
        <v>200</v>
      </c>
      <c r="H157" s="1419" t="s">
        <v>201</v>
      </c>
      <c r="I157" s="1419" t="s">
        <v>202</v>
      </c>
      <c r="J157" s="1419" t="s">
        <v>203</v>
      </c>
      <c r="K157" s="1489">
        <v>1</v>
      </c>
      <c r="L157" s="870">
        <v>41671</v>
      </c>
      <c r="M157" s="870">
        <v>41790</v>
      </c>
      <c r="N157" s="1490">
        <f t="shared" si="26"/>
        <v>17</v>
      </c>
      <c r="O157" s="1365">
        <v>1</v>
      </c>
      <c r="P157" s="1161">
        <f t="shared" ref="P157:P168" si="28">IF(O157/K157&gt;1,1,+O157/K157)</f>
        <v>1</v>
      </c>
      <c r="Q157" s="1162">
        <f t="shared" si="22"/>
        <v>17</v>
      </c>
      <c r="R157" s="1043">
        <f t="shared" si="23"/>
        <v>17</v>
      </c>
      <c r="S157" s="955">
        <f t="shared" si="24"/>
        <v>17</v>
      </c>
      <c r="T157" s="2239">
        <f t="shared" si="25"/>
        <v>1</v>
      </c>
      <c r="U157" s="2240"/>
      <c r="V157" s="1379"/>
      <c r="W157" s="1377"/>
      <c r="X157" s="1378"/>
      <c r="Y157" s="1378"/>
      <c r="Z157" s="1498" t="s">
        <v>1241</v>
      </c>
      <c r="AA157" s="1498" t="s">
        <v>1241</v>
      </c>
    </row>
    <row r="158" spans="1:35" s="1368" customFormat="1" ht="324.75" thickBot="1" x14ac:dyDescent="0.25">
      <c r="A158" s="1467">
        <v>34</v>
      </c>
      <c r="B158" s="1354">
        <v>1406003</v>
      </c>
      <c r="C158" s="1442" t="s">
        <v>28</v>
      </c>
      <c r="D158" s="1482" t="s">
        <v>110</v>
      </c>
      <c r="E158" s="1482" t="s">
        <v>111</v>
      </c>
      <c r="F158" s="1482" t="s">
        <v>27</v>
      </c>
      <c r="G158" s="1419" t="s">
        <v>189</v>
      </c>
      <c r="H158" s="1419" t="s">
        <v>190</v>
      </c>
      <c r="I158" s="1419" t="s">
        <v>191</v>
      </c>
      <c r="J158" s="1419" t="s">
        <v>192</v>
      </c>
      <c r="K158" s="1489">
        <v>1</v>
      </c>
      <c r="L158" s="870">
        <v>41821</v>
      </c>
      <c r="M158" s="870">
        <v>41882</v>
      </c>
      <c r="N158" s="1490">
        <f t="shared" si="26"/>
        <v>8.7142857142857135</v>
      </c>
      <c r="O158" s="1365">
        <v>0</v>
      </c>
      <c r="P158" s="1161">
        <f t="shared" si="28"/>
        <v>0</v>
      </c>
      <c r="Q158" s="1162">
        <f t="shared" si="22"/>
        <v>0</v>
      </c>
      <c r="R158" s="1043">
        <f t="shared" si="23"/>
        <v>0</v>
      </c>
      <c r="S158" s="955">
        <f t="shared" si="24"/>
        <v>0</v>
      </c>
      <c r="T158" s="2239">
        <f t="shared" si="25"/>
        <v>0</v>
      </c>
      <c r="U158" s="2240"/>
      <c r="V158" s="1379"/>
      <c r="W158" s="1377"/>
      <c r="X158" s="1378"/>
      <c r="Y158" s="1378"/>
      <c r="Z158" s="1488"/>
      <c r="AA158" s="1368" t="s">
        <v>1424</v>
      </c>
    </row>
    <row r="159" spans="1:35" s="1368" customFormat="1" ht="108.75" customHeight="1" thickBot="1" x14ac:dyDescent="0.25">
      <c r="A159" s="1499">
        <v>35</v>
      </c>
      <c r="B159" s="1500">
        <v>1502001</v>
      </c>
      <c r="C159" s="1495" t="s">
        <v>25</v>
      </c>
      <c r="D159" s="1482" t="s">
        <v>37</v>
      </c>
      <c r="E159" s="1495" t="s">
        <v>38</v>
      </c>
      <c r="F159" s="1430" t="s">
        <v>26</v>
      </c>
      <c r="G159" s="1421" t="s">
        <v>222</v>
      </c>
      <c r="H159" s="1433" t="s">
        <v>172</v>
      </c>
      <c r="I159" s="1422" t="s">
        <v>174</v>
      </c>
      <c r="J159" s="1419" t="s">
        <v>176</v>
      </c>
      <c r="K159" s="1353">
        <v>12</v>
      </c>
      <c r="L159" s="870">
        <v>41654</v>
      </c>
      <c r="M159" s="1501">
        <v>42019</v>
      </c>
      <c r="N159" s="1365">
        <f t="shared" si="26"/>
        <v>52.142857142857146</v>
      </c>
      <c r="O159" s="1365">
        <v>6</v>
      </c>
      <c r="P159" s="1161">
        <f t="shared" si="28"/>
        <v>0.5</v>
      </c>
      <c r="Q159" s="1162">
        <f t="shared" si="22"/>
        <v>26.071428571428573</v>
      </c>
      <c r="R159" s="1043">
        <f t="shared" si="23"/>
        <v>0</v>
      </c>
      <c r="S159" s="955">
        <f t="shared" si="24"/>
        <v>52.142857142857146</v>
      </c>
      <c r="T159" s="2239">
        <f t="shared" si="25"/>
        <v>6</v>
      </c>
      <c r="U159" s="2240"/>
      <c r="V159" s="1379" t="s">
        <v>642</v>
      </c>
      <c r="W159" s="1379" t="s">
        <v>676</v>
      </c>
      <c r="X159" s="1231" t="s">
        <v>1038</v>
      </c>
      <c r="Y159" s="1378"/>
      <c r="Z159" s="1378"/>
      <c r="AA159" s="1231" t="s">
        <v>1181</v>
      </c>
    </row>
    <row r="160" spans="1:35" s="1368" customFormat="1" ht="120" customHeight="1" thickBot="1" x14ac:dyDescent="0.25">
      <c r="A160" s="1499">
        <v>35</v>
      </c>
      <c r="B160" s="1500">
        <v>1502001</v>
      </c>
      <c r="C160" s="1495" t="s">
        <v>25</v>
      </c>
      <c r="D160" s="1482" t="s">
        <v>37</v>
      </c>
      <c r="E160" s="1495" t="s">
        <v>38</v>
      </c>
      <c r="F160" s="1430" t="s">
        <v>26</v>
      </c>
      <c r="G160" s="1502" t="s">
        <v>171</v>
      </c>
      <c r="H160" s="1422" t="s">
        <v>173</v>
      </c>
      <c r="I160" s="1349" t="s">
        <v>620</v>
      </c>
      <c r="J160" s="1503" t="s">
        <v>175</v>
      </c>
      <c r="K160" s="1500">
        <v>1</v>
      </c>
      <c r="L160" s="870">
        <v>41654</v>
      </c>
      <c r="M160" s="1504">
        <v>41728</v>
      </c>
      <c r="N160" s="1365">
        <f t="shared" si="26"/>
        <v>10.571428571428571</v>
      </c>
      <c r="O160" s="1365">
        <v>1</v>
      </c>
      <c r="P160" s="1161">
        <f t="shared" si="28"/>
        <v>1</v>
      </c>
      <c r="Q160" s="1162">
        <f t="shared" si="22"/>
        <v>10.571428571428571</v>
      </c>
      <c r="R160" s="1043">
        <f t="shared" si="23"/>
        <v>10.571428571428571</v>
      </c>
      <c r="S160" s="955">
        <f t="shared" si="24"/>
        <v>10.571428571428571</v>
      </c>
      <c r="T160" s="2239">
        <f t="shared" si="25"/>
        <v>1</v>
      </c>
      <c r="U160" s="2240"/>
      <c r="V160" s="1379" t="s">
        <v>631</v>
      </c>
      <c r="W160" s="1379" t="s">
        <v>677</v>
      </c>
      <c r="X160" s="1231" t="s">
        <v>1041</v>
      </c>
      <c r="Y160" s="1378"/>
      <c r="Z160" s="1378"/>
      <c r="AA160" s="1231" t="s">
        <v>1041</v>
      </c>
    </row>
    <row r="161" spans="1:27" s="1368" customFormat="1" ht="171" customHeight="1" thickBot="1" x14ac:dyDescent="0.25">
      <c r="A161" s="1505">
        <v>36</v>
      </c>
      <c r="B161" s="1500">
        <v>1406003</v>
      </c>
      <c r="C161" s="1482" t="s">
        <v>40</v>
      </c>
      <c r="D161" s="1495" t="s">
        <v>41</v>
      </c>
      <c r="E161" s="1495" t="s">
        <v>39</v>
      </c>
      <c r="F161" s="1506" t="s">
        <v>26</v>
      </c>
      <c r="G161" s="1507" t="s">
        <v>223</v>
      </c>
      <c r="H161" s="1481" t="s">
        <v>156</v>
      </c>
      <c r="I161" s="1508" t="s">
        <v>179</v>
      </c>
      <c r="J161" s="1509">
        <v>1</v>
      </c>
      <c r="K161" s="1476">
        <v>1</v>
      </c>
      <c r="L161" s="1501">
        <v>41640</v>
      </c>
      <c r="M161" s="1501">
        <v>41670</v>
      </c>
      <c r="N161" s="1365">
        <f t="shared" si="26"/>
        <v>4.2857142857142856</v>
      </c>
      <c r="O161" s="1365">
        <v>100</v>
      </c>
      <c r="P161" s="1161">
        <f t="shared" si="28"/>
        <v>1</v>
      </c>
      <c r="Q161" s="1162">
        <f t="shared" si="22"/>
        <v>4.2857142857142856</v>
      </c>
      <c r="R161" s="1043">
        <f t="shared" si="23"/>
        <v>4.2857142857142856</v>
      </c>
      <c r="S161" s="955">
        <f t="shared" si="24"/>
        <v>4.2857142857142856</v>
      </c>
      <c r="T161" s="2239">
        <f t="shared" si="25"/>
        <v>100</v>
      </c>
      <c r="U161" s="2240"/>
      <c r="V161" s="1379" t="s">
        <v>632</v>
      </c>
      <c r="W161" s="1377"/>
      <c r="X161" s="1231" t="s">
        <v>1039</v>
      </c>
      <c r="Y161" s="1378"/>
      <c r="Z161" s="1378"/>
      <c r="AA161" s="1231" t="s">
        <v>1039</v>
      </c>
    </row>
    <row r="162" spans="1:27" s="1368" customFormat="1" ht="144.75" thickBot="1" x14ac:dyDescent="0.25">
      <c r="A162" s="1505">
        <v>36</v>
      </c>
      <c r="B162" s="1500">
        <v>1406003</v>
      </c>
      <c r="C162" s="1482" t="s">
        <v>40</v>
      </c>
      <c r="D162" s="1495" t="s">
        <v>41</v>
      </c>
      <c r="E162" s="1495" t="s">
        <v>39</v>
      </c>
      <c r="F162" s="1506" t="s">
        <v>26</v>
      </c>
      <c r="G162" s="1431" t="s">
        <v>178</v>
      </c>
      <c r="H162" s="1433" t="s">
        <v>156</v>
      </c>
      <c r="I162" s="1433" t="s">
        <v>180</v>
      </c>
      <c r="J162" s="1510">
        <v>12</v>
      </c>
      <c r="K162" s="1476">
        <v>1</v>
      </c>
      <c r="L162" s="870">
        <v>41698</v>
      </c>
      <c r="M162" s="870">
        <v>42035</v>
      </c>
      <c r="N162" s="1365">
        <f t="shared" si="26"/>
        <v>48.142857142857146</v>
      </c>
      <c r="O162" s="1365">
        <v>3</v>
      </c>
      <c r="P162" s="1161">
        <f t="shared" si="28"/>
        <v>1</v>
      </c>
      <c r="Q162" s="1162">
        <f t="shared" si="22"/>
        <v>48.142857142857146</v>
      </c>
      <c r="R162" s="1043">
        <f t="shared" si="23"/>
        <v>0</v>
      </c>
      <c r="S162" s="955">
        <f t="shared" si="24"/>
        <v>48.142857142857146</v>
      </c>
      <c r="T162" s="2239">
        <f t="shared" si="25"/>
        <v>3</v>
      </c>
      <c r="U162" s="2240"/>
      <c r="V162" s="1379"/>
      <c r="W162" s="1377"/>
      <c r="X162" s="1378"/>
      <c r="Y162" s="1378"/>
      <c r="Z162" s="1378"/>
      <c r="AA162" s="1379" t="s">
        <v>1348</v>
      </c>
    </row>
    <row r="163" spans="1:27" s="1368" customFormat="1" ht="144.75" thickBot="1" x14ac:dyDescent="0.25">
      <c r="A163" s="1505">
        <v>36</v>
      </c>
      <c r="B163" s="1500">
        <v>1406003</v>
      </c>
      <c r="C163" s="1482" t="s">
        <v>40</v>
      </c>
      <c r="D163" s="1495" t="s">
        <v>41</v>
      </c>
      <c r="E163" s="1495" t="s">
        <v>39</v>
      </c>
      <c r="F163" s="1506" t="s">
        <v>26</v>
      </c>
      <c r="G163" s="1421" t="s">
        <v>224</v>
      </c>
      <c r="H163" s="1422" t="s">
        <v>156</v>
      </c>
      <c r="I163" s="1422" t="s">
        <v>181</v>
      </c>
      <c r="J163" s="1510">
        <v>1</v>
      </c>
      <c r="K163" s="1476">
        <v>1</v>
      </c>
      <c r="L163" s="870">
        <v>41666</v>
      </c>
      <c r="M163" s="870">
        <v>41675</v>
      </c>
      <c r="N163" s="1365">
        <f t="shared" si="26"/>
        <v>1.2857142857142858</v>
      </c>
      <c r="O163" s="1365">
        <v>100</v>
      </c>
      <c r="P163" s="1161">
        <f t="shared" si="28"/>
        <v>1</v>
      </c>
      <c r="Q163" s="1162">
        <f t="shared" si="22"/>
        <v>1.2857142857142858</v>
      </c>
      <c r="R163" s="1043">
        <f t="shared" si="23"/>
        <v>1.2857142857142858</v>
      </c>
      <c r="S163" s="955">
        <f t="shared" si="24"/>
        <v>1.2857142857142858</v>
      </c>
      <c r="T163" s="2239">
        <f t="shared" si="25"/>
        <v>100</v>
      </c>
      <c r="U163" s="2240"/>
      <c r="V163" s="1379" t="s">
        <v>626</v>
      </c>
      <c r="W163" s="1377"/>
      <c r="X163" s="1378"/>
      <c r="Y163" s="1378"/>
      <c r="Z163" s="1378"/>
      <c r="AA163" s="1379" t="s">
        <v>626</v>
      </c>
    </row>
    <row r="164" spans="1:27" s="1368" customFormat="1" ht="168.75" customHeight="1" thickBot="1" x14ac:dyDescent="0.25">
      <c r="A164" s="1467">
        <v>37</v>
      </c>
      <c r="B164" s="1500">
        <v>1406003</v>
      </c>
      <c r="C164" s="1442" t="s">
        <v>43</v>
      </c>
      <c r="D164" s="1495" t="s">
        <v>42</v>
      </c>
      <c r="E164" s="1495" t="s">
        <v>44</v>
      </c>
      <c r="F164" s="1349" t="s">
        <v>27</v>
      </c>
      <c r="G164" s="1419" t="s">
        <v>204</v>
      </c>
      <c r="H164" s="1479" t="s">
        <v>205</v>
      </c>
      <c r="I164" s="1479" t="s">
        <v>206</v>
      </c>
      <c r="J164" s="1419" t="s">
        <v>207</v>
      </c>
      <c r="K164" s="1489">
        <v>1</v>
      </c>
      <c r="L164" s="1477">
        <v>41671</v>
      </c>
      <c r="M164" s="1477">
        <v>41790</v>
      </c>
      <c r="N164" s="1490">
        <f t="shared" si="26"/>
        <v>17</v>
      </c>
      <c r="O164" s="1365">
        <v>1</v>
      </c>
      <c r="P164" s="1161">
        <f t="shared" si="28"/>
        <v>1</v>
      </c>
      <c r="Q164" s="1162">
        <f t="shared" si="22"/>
        <v>17</v>
      </c>
      <c r="R164" s="1043">
        <f t="shared" si="23"/>
        <v>17</v>
      </c>
      <c r="S164" s="955">
        <f t="shared" si="24"/>
        <v>17</v>
      </c>
      <c r="T164" s="2239">
        <f t="shared" si="25"/>
        <v>1</v>
      </c>
      <c r="U164" s="2240"/>
      <c r="V164" s="1379"/>
      <c r="W164" s="1377"/>
      <c r="X164" s="1378"/>
      <c r="Y164" s="1378"/>
      <c r="AA164" s="1488" t="s">
        <v>1349</v>
      </c>
    </row>
    <row r="165" spans="1:27" s="1368" customFormat="1" ht="94.5" customHeight="1" thickBot="1" x14ac:dyDescent="0.25">
      <c r="A165" s="1467">
        <v>37</v>
      </c>
      <c r="B165" s="1500">
        <v>1406003</v>
      </c>
      <c r="C165" s="1442" t="s">
        <v>43</v>
      </c>
      <c r="D165" s="1495" t="s">
        <v>42</v>
      </c>
      <c r="E165" s="1495" t="s">
        <v>44</v>
      </c>
      <c r="F165" s="1349" t="s">
        <v>27</v>
      </c>
      <c r="G165" s="1419" t="s">
        <v>208</v>
      </c>
      <c r="H165" s="1479" t="s">
        <v>205</v>
      </c>
      <c r="I165" s="1419" t="s">
        <v>194</v>
      </c>
      <c r="J165" s="1419" t="s">
        <v>195</v>
      </c>
      <c r="K165" s="1489">
        <v>1</v>
      </c>
      <c r="L165" s="870">
        <v>41654</v>
      </c>
      <c r="M165" s="870">
        <v>41685</v>
      </c>
      <c r="N165" s="1490">
        <f t="shared" si="26"/>
        <v>4.4285714285714288</v>
      </c>
      <c r="O165" s="1365">
        <v>100</v>
      </c>
      <c r="P165" s="1161">
        <f t="shared" si="28"/>
        <v>1</v>
      </c>
      <c r="Q165" s="1162">
        <f t="shared" si="22"/>
        <v>4.4285714285714288</v>
      </c>
      <c r="R165" s="1043">
        <f t="shared" si="23"/>
        <v>4.4285714285714288</v>
      </c>
      <c r="S165" s="955">
        <f t="shared" si="24"/>
        <v>4.4285714285714288</v>
      </c>
      <c r="T165" s="2239">
        <f t="shared" si="25"/>
        <v>100</v>
      </c>
      <c r="U165" s="2240"/>
      <c r="V165" s="1379" t="s">
        <v>667</v>
      </c>
      <c r="W165" s="1377"/>
      <c r="X165" s="1378"/>
      <c r="Y165" s="1378"/>
      <c r="Z165" s="1378"/>
      <c r="AA165" s="1379" t="s">
        <v>667</v>
      </c>
    </row>
    <row r="166" spans="1:27" s="1368" customFormat="1" ht="94.5" customHeight="1" x14ac:dyDescent="0.2">
      <c r="A166" s="1467">
        <v>38</v>
      </c>
      <c r="B166" s="1354">
        <v>1404013</v>
      </c>
      <c r="C166" s="1495" t="s">
        <v>56</v>
      </c>
      <c r="D166" s="1495" t="s">
        <v>58</v>
      </c>
      <c r="E166" s="1495" t="s">
        <v>57</v>
      </c>
      <c r="F166" s="1349" t="s">
        <v>27</v>
      </c>
      <c r="G166" s="1419" t="s">
        <v>185</v>
      </c>
      <c r="H166" s="1419" t="s">
        <v>186</v>
      </c>
      <c r="I166" s="1419" t="s">
        <v>187</v>
      </c>
      <c r="J166" s="1419" t="s">
        <v>188</v>
      </c>
      <c r="K166" s="1489">
        <v>1</v>
      </c>
      <c r="L166" s="870">
        <v>41671</v>
      </c>
      <c r="M166" s="870">
        <v>41882</v>
      </c>
      <c r="N166" s="1490">
        <f t="shared" si="26"/>
        <v>30.142857142857142</v>
      </c>
      <c r="O166" s="1461">
        <v>0.9</v>
      </c>
      <c r="P166" s="1161">
        <f t="shared" si="28"/>
        <v>0.9</v>
      </c>
      <c r="Q166" s="1162">
        <f t="shared" si="22"/>
        <v>27.12857142857143</v>
      </c>
      <c r="R166" s="1043">
        <f t="shared" si="23"/>
        <v>0</v>
      </c>
      <c r="S166" s="955">
        <f t="shared" si="24"/>
        <v>30.142857142857142</v>
      </c>
      <c r="T166" s="2239">
        <f t="shared" si="25"/>
        <v>0.9</v>
      </c>
      <c r="U166" s="2240"/>
      <c r="V166" s="1379"/>
      <c r="W166" s="1377"/>
      <c r="X166" s="1378"/>
      <c r="Y166" s="1378"/>
      <c r="AA166" s="1488" t="s">
        <v>1350</v>
      </c>
    </row>
    <row r="167" spans="1:27" s="1368" customFormat="1" ht="360" x14ac:dyDescent="0.2">
      <c r="A167" s="1467">
        <v>38</v>
      </c>
      <c r="B167" s="1354">
        <v>1404013</v>
      </c>
      <c r="C167" s="1495" t="s">
        <v>56</v>
      </c>
      <c r="D167" s="1495" t="s">
        <v>58</v>
      </c>
      <c r="E167" s="1495" t="s">
        <v>57</v>
      </c>
      <c r="F167" s="1349" t="s">
        <v>27</v>
      </c>
      <c r="G167" s="1419" t="s">
        <v>189</v>
      </c>
      <c r="H167" s="1419" t="s">
        <v>190</v>
      </c>
      <c r="I167" s="1419" t="s">
        <v>534</v>
      </c>
      <c r="J167" s="1419" t="s">
        <v>192</v>
      </c>
      <c r="K167" s="1489">
        <v>1</v>
      </c>
      <c r="L167" s="870">
        <v>41821</v>
      </c>
      <c r="M167" s="870">
        <v>41882</v>
      </c>
      <c r="N167" s="1490">
        <f t="shared" si="26"/>
        <v>8.7142857142857135</v>
      </c>
      <c r="O167" s="1365">
        <v>0</v>
      </c>
      <c r="P167" s="1161">
        <f t="shared" si="28"/>
        <v>0</v>
      </c>
      <c r="Q167" s="1162">
        <f t="shared" si="22"/>
        <v>0</v>
      </c>
      <c r="R167" s="1043">
        <f t="shared" si="23"/>
        <v>0</v>
      </c>
      <c r="S167" s="955">
        <f t="shared" si="24"/>
        <v>0</v>
      </c>
      <c r="T167" s="2239">
        <f t="shared" si="25"/>
        <v>0</v>
      </c>
      <c r="U167" s="2240"/>
      <c r="V167" s="1379"/>
      <c r="W167" s="1377"/>
      <c r="X167" s="1378"/>
      <c r="Y167" s="1378"/>
      <c r="Z167" s="1378"/>
      <c r="AA167" s="1378" t="s">
        <v>1428</v>
      </c>
    </row>
    <row r="168" spans="1:27" s="1368" customFormat="1" ht="98.25" customHeight="1" thickBot="1" x14ac:dyDescent="0.25">
      <c r="A168" s="1467">
        <v>38</v>
      </c>
      <c r="B168" s="1354">
        <v>1404013</v>
      </c>
      <c r="C168" s="1495" t="s">
        <v>56</v>
      </c>
      <c r="D168" s="1495" t="s">
        <v>58</v>
      </c>
      <c r="E168" s="1495" t="s">
        <v>57</v>
      </c>
      <c r="F168" s="1349" t="s">
        <v>27</v>
      </c>
      <c r="G168" s="1419" t="s">
        <v>193</v>
      </c>
      <c r="H168" s="1419" t="s">
        <v>190</v>
      </c>
      <c r="I168" s="1419" t="s">
        <v>194</v>
      </c>
      <c r="J168" s="1419" t="s">
        <v>195</v>
      </c>
      <c r="K168" s="1511">
        <v>1</v>
      </c>
      <c r="L168" s="1477">
        <v>41654</v>
      </c>
      <c r="M168" s="1477">
        <v>41685</v>
      </c>
      <c r="N168" s="1490">
        <f t="shared" si="26"/>
        <v>4.4285714285714288</v>
      </c>
      <c r="O168" s="1365">
        <v>100</v>
      </c>
      <c r="P168" s="1161">
        <f t="shared" si="28"/>
        <v>1</v>
      </c>
      <c r="Q168" s="1162">
        <f t="shared" si="22"/>
        <v>4.4285714285714288</v>
      </c>
      <c r="R168" s="1043">
        <f t="shared" si="23"/>
        <v>4.4285714285714288</v>
      </c>
      <c r="S168" s="955">
        <f t="shared" si="24"/>
        <v>4.4285714285714288</v>
      </c>
      <c r="T168" s="2239">
        <f t="shared" si="25"/>
        <v>100</v>
      </c>
      <c r="U168" s="2240"/>
      <c r="V168" s="1379" t="s">
        <v>667</v>
      </c>
      <c r="W168" s="1377"/>
      <c r="X168" s="1378"/>
      <c r="Y168" s="1378"/>
      <c r="Z168" s="1378"/>
      <c r="AA168" s="1231" t="s">
        <v>667</v>
      </c>
    </row>
    <row r="169" spans="1:27" s="1368" customFormat="1" ht="360" x14ac:dyDescent="0.2">
      <c r="A169" s="1467">
        <v>38</v>
      </c>
      <c r="B169" s="1354">
        <v>1404013</v>
      </c>
      <c r="C169" s="1495" t="s">
        <v>56</v>
      </c>
      <c r="D169" s="1495" t="s">
        <v>58</v>
      </c>
      <c r="E169" s="1495" t="s">
        <v>57</v>
      </c>
      <c r="F169" s="1349" t="s">
        <v>27</v>
      </c>
      <c r="G169" s="1419" t="s">
        <v>209</v>
      </c>
      <c r="H169" s="1419" t="s">
        <v>210</v>
      </c>
      <c r="I169" s="1419" t="s">
        <v>211</v>
      </c>
      <c r="J169" s="1419" t="s">
        <v>212</v>
      </c>
      <c r="K169" s="1489">
        <v>6</v>
      </c>
      <c r="L169" s="870">
        <v>41671</v>
      </c>
      <c r="M169" s="870">
        <v>41790</v>
      </c>
      <c r="N169" s="1490">
        <f t="shared" si="26"/>
        <v>17</v>
      </c>
      <c r="O169" s="1365">
        <v>7</v>
      </c>
      <c r="P169" s="1161">
        <f t="shared" ref="P169" si="29">IF(O169/K169&gt;1,1,+O169/K169)</f>
        <v>1</v>
      </c>
      <c r="Q169" s="1162">
        <f t="shared" si="22"/>
        <v>17</v>
      </c>
      <c r="R169" s="1043">
        <f t="shared" si="23"/>
        <v>17</v>
      </c>
      <c r="S169" s="955">
        <f t="shared" si="24"/>
        <v>17</v>
      </c>
      <c r="T169" s="2239">
        <f t="shared" si="25"/>
        <v>7</v>
      </c>
      <c r="U169" s="2240"/>
      <c r="V169" s="1379"/>
      <c r="W169" s="1377"/>
      <c r="X169" s="1378"/>
      <c r="Y169" s="1378"/>
      <c r="Z169" s="1378"/>
      <c r="AA169" s="1618" t="s">
        <v>1351</v>
      </c>
    </row>
    <row r="170" spans="1:27" s="1368" customFormat="1" ht="409.6" thickBot="1" x14ac:dyDescent="0.25">
      <c r="A170" s="1512">
        <v>39</v>
      </c>
      <c r="B170" s="1512">
        <v>1406003</v>
      </c>
      <c r="C170" s="1513" t="s">
        <v>394</v>
      </c>
      <c r="D170" s="1357" t="s">
        <v>127</v>
      </c>
      <c r="E170" s="1357" t="s">
        <v>128</v>
      </c>
      <c r="F170" s="1245" t="s">
        <v>33</v>
      </c>
      <c r="G170" s="1267" t="s">
        <v>395</v>
      </c>
      <c r="H170" s="1267" t="s">
        <v>396</v>
      </c>
      <c r="I170" s="1267" t="s">
        <v>397</v>
      </c>
      <c r="J170" s="1514" t="s">
        <v>398</v>
      </c>
      <c r="K170" s="1245">
        <v>1</v>
      </c>
      <c r="L170" s="1246">
        <v>41671</v>
      </c>
      <c r="M170" s="1246">
        <v>41820</v>
      </c>
      <c r="N170" s="1247">
        <f t="shared" si="26"/>
        <v>21.285714285714285</v>
      </c>
      <c r="O170" s="1365">
        <v>10</v>
      </c>
      <c r="P170" s="1491">
        <v>0.1</v>
      </c>
      <c r="Q170" s="1162">
        <f t="shared" si="22"/>
        <v>2.1285714285714286</v>
      </c>
      <c r="R170" s="1043">
        <f t="shared" si="23"/>
        <v>2.1285714285714286</v>
      </c>
      <c r="S170" s="955">
        <f t="shared" si="24"/>
        <v>21.285714285714285</v>
      </c>
      <c r="T170" s="2239">
        <f t="shared" si="25"/>
        <v>10</v>
      </c>
      <c r="U170" s="2240"/>
      <c r="V170" s="1379"/>
      <c r="W170" s="1379" t="s">
        <v>681</v>
      </c>
      <c r="X170" s="1231" t="s">
        <v>1013</v>
      </c>
      <c r="Y170" s="1223" t="s">
        <v>1307</v>
      </c>
      <c r="Z170" s="1223" t="s">
        <v>1308</v>
      </c>
      <c r="AA170" s="1223" t="s">
        <v>1309</v>
      </c>
    </row>
    <row r="171" spans="1:27" s="1368" customFormat="1" ht="216.75" thickBot="1" x14ac:dyDescent="0.25">
      <c r="A171" s="1515">
        <v>40</v>
      </c>
      <c r="B171" s="1515">
        <v>1406003</v>
      </c>
      <c r="C171" s="1516" t="s">
        <v>215</v>
      </c>
      <c r="D171" s="1517" t="s">
        <v>55</v>
      </c>
      <c r="E171" s="1518" t="s">
        <v>213</v>
      </c>
      <c r="F171" s="1519" t="s">
        <v>27</v>
      </c>
      <c r="G171" s="1479" t="s">
        <v>196</v>
      </c>
      <c r="H171" s="1479" t="s">
        <v>197</v>
      </c>
      <c r="I171" s="1520" t="s">
        <v>198</v>
      </c>
      <c r="J171" s="1479" t="s">
        <v>199</v>
      </c>
      <c r="K171" s="1511">
        <v>1</v>
      </c>
      <c r="L171" s="1477">
        <v>41671</v>
      </c>
      <c r="M171" s="1477">
        <v>41912</v>
      </c>
      <c r="N171" s="1490">
        <f>+(M171-L171)/7</f>
        <v>34.428571428571431</v>
      </c>
      <c r="O171" s="1461">
        <v>0.1</v>
      </c>
      <c r="P171" s="1521">
        <f t="shared" ref="P171:P186" si="30">IF(O171/K171&gt;1,1,+O171/K171)</f>
        <v>0.1</v>
      </c>
      <c r="Q171" s="1162">
        <f t="shared" si="22"/>
        <v>3.4428571428571431</v>
      </c>
      <c r="R171" s="1043">
        <f t="shared" si="23"/>
        <v>0</v>
      </c>
      <c r="S171" s="955">
        <f t="shared" si="24"/>
        <v>34.428571428571431</v>
      </c>
      <c r="T171" s="2239">
        <f t="shared" si="25"/>
        <v>0.1</v>
      </c>
      <c r="U171" s="2240"/>
      <c r="V171" s="1379"/>
      <c r="W171" s="1377"/>
      <c r="X171" s="1378"/>
      <c r="Y171" s="1378"/>
      <c r="Z171" s="1378"/>
      <c r="AA171" s="1522" t="s">
        <v>1243</v>
      </c>
    </row>
    <row r="172" spans="1:27" s="1368" customFormat="1" ht="300.75" thickBot="1" x14ac:dyDescent="0.25">
      <c r="A172" s="1417">
        <v>41</v>
      </c>
      <c r="B172" s="1417">
        <v>2302005</v>
      </c>
      <c r="C172" s="1523" t="s">
        <v>307</v>
      </c>
      <c r="D172" s="1524" t="s">
        <v>74</v>
      </c>
      <c r="E172" s="1524" t="s">
        <v>75</v>
      </c>
      <c r="F172" s="1420" t="s">
        <v>275</v>
      </c>
      <c r="G172" s="1419" t="s">
        <v>276</v>
      </c>
      <c r="H172" s="1419" t="s">
        <v>277</v>
      </c>
      <c r="I172" s="1427" t="s">
        <v>278</v>
      </c>
      <c r="J172" s="1427" t="s">
        <v>278</v>
      </c>
      <c r="K172" s="1362">
        <v>1</v>
      </c>
      <c r="L172" s="870">
        <v>41671</v>
      </c>
      <c r="M172" s="870">
        <v>42035</v>
      </c>
      <c r="N172" s="1525">
        <f>+(M172-L172)/7</f>
        <v>52</v>
      </c>
      <c r="O172" s="1461">
        <v>0.08</v>
      </c>
      <c r="P172" s="1521">
        <f t="shared" si="30"/>
        <v>0.08</v>
      </c>
      <c r="Q172" s="1162">
        <f t="shared" si="22"/>
        <v>4.16</v>
      </c>
      <c r="R172" s="1043">
        <f t="shared" si="23"/>
        <v>0</v>
      </c>
      <c r="S172" s="955">
        <f t="shared" si="24"/>
        <v>52</v>
      </c>
      <c r="T172" s="2239">
        <f t="shared" si="25"/>
        <v>0.08</v>
      </c>
      <c r="U172" s="2240"/>
      <c r="V172" s="1379"/>
      <c r="W172" s="1436" t="s">
        <v>690</v>
      </c>
      <c r="X172" s="1223" t="s">
        <v>1025</v>
      </c>
      <c r="Y172" s="1222" t="s">
        <v>1076</v>
      </c>
      <c r="Z172" s="1419" t="s">
        <v>1345</v>
      </c>
      <c r="AA172" s="1419" t="s">
        <v>1346</v>
      </c>
    </row>
    <row r="173" spans="1:27" s="1368" customFormat="1" ht="228.75" customHeight="1" thickBot="1" x14ac:dyDescent="0.25">
      <c r="A173" s="1354">
        <v>42</v>
      </c>
      <c r="B173" s="1354">
        <v>2302001</v>
      </c>
      <c r="C173" s="1429" t="s">
        <v>63</v>
      </c>
      <c r="D173" s="1349" t="s">
        <v>64</v>
      </c>
      <c r="E173" s="1349" t="s">
        <v>65</v>
      </c>
      <c r="F173" s="1349" t="s">
        <v>30</v>
      </c>
      <c r="G173" s="1526" t="s">
        <v>232</v>
      </c>
      <c r="H173" s="1432" t="s">
        <v>233</v>
      </c>
      <c r="I173" s="1422" t="s">
        <v>541</v>
      </c>
      <c r="J173" s="1422" t="s">
        <v>542</v>
      </c>
      <c r="K173" s="1527">
        <v>1</v>
      </c>
      <c r="L173" s="1434">
        <v>41640</v>
      </c>
      <c r="M173" s="1434">
        <v>41759</v>
      </c>
      <c r="N173" s="1435">
        <f>ROUND(((M173-L173)/7),0)</f>
        <v>17</v>
      </c>
      <c r="O173" s="1365">
        <v>1</v>
      </c>
      <c r="P173" s="1521">
        <f t="shared" si="30"/>
        <v>1</v>
      </c>
      <c r="Q173" s="1162">
        <v>0</v>
      </c>
      <c r="R173" s="1043">
        <f t="shared" si="23"/>
        <v>0</v>
      </c>
      <c r="S173" s="955">
        <f t="shared" si="24"/>
        <v>17</v>
      </c>
      <c r="T173" s="2239">
        <f t="shared" si="25"/>
        <v>1</v>
      </c>
      <c r="U173" s="2240"/>
      <c r="V173" s="1379" t="s">
        <v>634</v>
      </c>
      <c r="W173" s="1379"/>
      <c r="X173" s="1231" t="s">
        <v>1022</v>
      </c>
      <c r="Y173" s="1223" t="s">
        <v>1045</v>
      </c>
      <c r="Z173" s="1378"/>
      <c r="AA173" s="1231" t="s">
        <v>1429</v>
      </c>
    </row>
    <row r="174" spans="1:27" s="1368" customFormat="1" ht="132.75" thickBot="1" x14ac:dyDescent="0.25">
      <c r="A174" s="1354">
        <v>42</v>
      </c>
      <c r="B174" s="1354">
        <v>2302001</v>
      </c>
      <c r="C174" s="1429" t="s">
        <v>63</v>
      </c>
      <c r="D174" s="1349" t="s">
        <v>64</v>
      </c>
      <c r="E174" s="1349" t="s">
        <v>65</v>
      </c>
      <c r="F174" s="1349" t="s">
        <v>30</v>
      </c>
      <c r="G174" s="1526" t="s">
        <v>234</v>
      </c>
      <c r="H174" s="1438"/>
      <c r="I174" s="1439" t="s">
        <v>235</v>
      </c>
      <c r="J174" s="1439" t="s">
        <v>150</v>
      </c>
      <c r="K174" s="1527">
        <v>1</v>
      </c>
      <c r="L174" s="1434">
        <v>41760</v>
      </c>
      <c r="M174" s="1434">
        <v>42124</v>
      </c>
      <c r="N174" s="1435">
        <f>ROUND(((M174-L174)/7),0)</f>
        <v>52</v>
      </c>
      <c r="O174" s="1365">
        <v>1</v>
      </c>
      <c r="P174" s="1521">
        <f t="shared" si="30"/>
        <v>1</v>
      </c>
      <c r="Q174" s="1162">
        <f t="shared" si="22"/>
        <v>52</v>
      </c>
      <c r="R174" s="1043">
        <f t="shared" si="23"/>
        <v>0</v>
      </c>
      <c r="S174" s="955">
        <f t="shared" si="24"/>
        <v>52</v>
      </c>
      <c r="T174" s="2239">
        <f t="shared" si="25"/>
        <v>1</v>
      </c>
      <c r="U174" s="2240"/>
      <c r="V174" s="1379" t="s">
        <v>619</v>
      </c>
      <c r="W174" s="1377"/>
      <c r="X174" s="1231" t="s">
        <v>1023</v>
      </c>
      <c r="Y174" s="1223" t="s">
        <v>1046</v>
      </c>
      <c r="Z174" s="1378"/>
      <c r="AA174" s="1231" t="s">
        <v>1430</v>
      </c>
    </row>
    <row r="175" spans="1:27" s="1368" customFormat="1" ht="72" customHeight="1" thickBot="1" x14ac:dyDescent="0.25">
      <c r="A175" s="1354">
        <v>43</v>
      </c>
      <c r="B175" s="1354">
        <v>1902002</v>
      </c>
      <c r="C175" s="1495" t="s">
        <v>59</v>
      </c>
      <c r="D175" s="1495" t="s">
        <v>60</v>
      </c>
      <c r="E175" s="1495" t="s">
        <v>61</v>
      </c>
      <c r="F175" s="1482" t="s">
        <v>29</v>
      </c>
      <c r="G175" s="1443" t="s">
        <v>164</v>
      </c>
      <c r="H175" s="1443" t="s">
        <v>152</v>
      </c>
      <c r="I175" s="1419" t="s">
        <v>229</v>
      </c>
      <c r="J175" s="1419" t="s">
        <v>153</v>
      </c>
      <c r="K175" s="1420">
        <v>1</v>
      </c>
      <c r="L175" s="1528">
        <v>41654</v>
      </c>
      <c r="M175" s="1528">
        <v>41685</v>
      </c>
      <c r="N175" s="1493">
        <f>+(M175-L175)/7</f>
        <v>4.4285714285714288</v>
      </c>
      <c r="O175" s="1365">
        <v>1</v>
      </c>
      <c r="P175" s="1521">
        <f t="shared" si="30"/>
        <v>1</v>
      </c>
      <c r="Q175" s="1162">
        <f t="shared" si="22"/>
        <v>4.4285714285714288</v>
      </c>
      <c r="R175" s="1043">
        <f t="shared" si="23"/>
        <v>4.4285714285714288</v>
      </c>
      <c r="S175" s="955">
        <f t="shared" si="24"/>
        <v>4.4285714285714288</v>
      </c>
      <c r="T175" s="2239">
        <f t="shared" si="25"/>
        <v>1</v>
      </c>
      <c r="U175" s="2240"/>
      <c r="V175" s="1529" t="s">
        <v>627</v>
      </c>
      <c r="W175" s="1379" t="s">
        <v>671</v>
      </c>
      <c r="X175" s="1530"/>
      <c r="Y175" s="1530"/>
      <c r="Z175" s="1530"/>
      <c r="AA175" s="1529" t="s">
        <v>1431</v>
      </c>
    </row>
    <row r="176" spans="1:27" s="1368" customFormat="1" ht="348" x14ac:dyDescent="0.25">
      <c r="A176" s="1354">
        <v>43</v>
      </c>
      <c r="B176" s="1354">
        <v>1902002</v>
      </c>
      <c r="C176" s="1495" t="s">
        <v>59</v>
      </c>
      <c r="D176" s="1495" t="s">
        <v>60</v>
      </c>
      <c r="E176" s="1495" t="s">
        <v>61</v>
      </c>
      <c r="F176" s="1482" t="s">
        <v>29</v>
      </c>
      <c r="G176" s="1443" t="s">
        <v>164</v>
      </c>
      <c r="H176" s="1449"/>
      <c r="I176" s="1419" t="s">
        <v>230</v>
      </c>
      <c r="J176" s="1419" t="s">
        <v>154</v>
      </c>
      <c r="K176" s="1420">
        <v>29</v>
      </c>
      <c r="L176" s="1528">
        <v>41687</v>
      </c>
      <c r="M176" s="1528">
        <v>42035</v>
      </c>
      <c r="N176" s="1531">
        <f>(+M176-L176)/7</f>
        <v>49.714285714285715</v>
      </c>
      <c r="O176" s="1365">
        <v>8</v>
      </c>
      <c r="P176" s="1521">
        <f t="shared" si="30"/>
        <v>0.27586206896551724</v>
      </c>
      <c r="Q176" s="1162">
        <f t="shared" si="22"/>
        <v>13.714285714285714</v>
      </c>
      <c r="R176" s="1043">
        <f t="shared" si="23"/>
        <v>0</v>
      </c>
      <c r="S176" s="955">
        <f t="shared" si="24"/>
        <v>49.714285714285715</v>
      </c>
      <c r="T176" s="2239">
        <f t="shared" si="25"/>
        <v>8</v>
      </c>
      <c r="U176" s="2240"/>
      <c r="V176" s="1379"/>
      <c r="W176" s="1329" t="s">
        <v>672</v>
      </c>
      <c r="X176" s="1532" t="s">
        <v>1232</v>
      </c>
      <c r="Y176" s="1533" t="s">
        <v>1233</v>
      </c>
      <c r="Z176" s="1533" t="s">
        <v>1234</v>
      </c>
      <c r="AA176" s="1534" t="s">
        <v>1238</v>
      </c>
    </row>
    <row r="177" spans="1:27" s="1368" customFormat="1" ht="197.25" customHeight="1" x14ac:dyDescent="0.2">
      <c r="A177" s="1354">
        <v>43</v>
      </c>
      <c r="B177" s="1354">
        <v>1902002</v>
      </c>
      <c r="C177" s="1495" t="s">
        <v>59</v>
      </c>
      <c r="D177" s="1495" t="s">
        <v>60</v>
      </c>
      <c r="E177" s="1495" t="s">
        <v>61</v>
      </c>
      <c r="F177" s="1482" t="s">
        <v>29</v>
      </c>
      <c r="G177" s="1419" t="s">
        <v>231</v>
      </c>
      <c r="H177" s="1460"/>
      <c r="I177" s="1419" t="s">
        <v>231</v>
      </c>
      <c r="J177" s="1419" t="s">
        <v>155</v>
      </c>
      <c r="K177" s="1420">
        <v>35</v>
      </c>
      <c r="L177" s="1528">
        <v>41699</v>
      </c>
      <c r="M177" s="1528">
        <v>42050</v>
      </c>
      <c r="N177" s="1531">
        <f>(+M177-L177)/7</f>
        <v>50.142857142857146</v>
      </c>
      <c r="O177" s="1365">
        <v>5</v>
      </c>
      <c r="P177" s="1521">
        <f t="shared" si="30"/>
        <v>0.14285714285714285</v>
      </c>
      <c r="Q177" s="1162">
        <f t="shared" si="22"/>
        <v>7.1632653061224492</v>
      </c>
      <c r="R177" s="1043">
        <f t="shared" si="23"/>
        <v>0</v>
      </c>
      <c r="S177" s="955">
        <f t="shared" si="24"/>
        <v>50.142857142857146</v>
      </c>
      <c r="T177" s="2239">
        <f t="shared" si="25"/>
        <v>5</v>
      </c>
      <c r="U177" s="2240"/>
      <c r="V177" s="1379"/>
      <c r="W177" s="1377"/>
      <c r="X177" s="1532"/>
      <c r="Y177" s="1533" t="s">
        <v>1236</v>
      </c>
      <c r="Z177" s="1533"/>
      <c r="AA177" s="1534" t="s">
        <v>1432</v>
      </c>
    </row>
    <row r="178" spans="1:27" s="1368" customFormat="1" ht="336" x14ac:dyDescent="0.2">
      <c r="A178" s="1535">
        <v>44</v>
      </c>
      <c r="B178" s="1536">
        <v>1802001</v>
      </c>
      <c r="C178" s="1537" t="s">
        <v>308</v>
      </c>
      <c r="D178" s="1538" t="s">
        <v>76</v>
      </c>
      <c r="E178" s="1538" t="s">
        <v>279</v>
      </c>
      <c r="F178" s="1539" t="s">
        <v>31</v>
      </c>
      <c r="G178" s="1283" t="s">
        <v>331</v>
      </c>
      <c r="H178" s="1284" t="s">
        <v>280</v>
      </c>
      <c r="I178" s="1284" t="s">
        <v>281</v>
      </c>
      <c r="J178" s="1284" t="s">
        <v>282</v>
      </c>
      <c r="K178" s="1362">
        <v>1</v>
      </c>
      <c r="L178" s="870">
        <v>41671</v>
      </c>
      <c r="M178" s="870">
        <v>41820</v>
      </c>
      <c r="N178" s="1525">
        <f t="shared" ref="N178:N187" si="31">+(M178-L178)/7</f>
        <v>21.285714285714285</v>
      </c>
      <c r="O178" s="1365">
        <v>1</v>
      </c>
      <c r="P178" s="1161">
        <f t="shared" si="30"/>
        <v>1</v>
      </c>
      <c r="Q178" s="1162">
        <f t="shared" si="22"/>
        <v>21.285714285714285</v>
      </c>
      <c r="R178" s="1043">
        <f t="shared" si="23"/>
        <v>21.285714285714285</v>
      </c>
      <c r="S178" s="955">
        <f t="shared" si="24"/>
        <v>21.285714285714285</v>
      </c>
      <c r="T178" s="2239">
        <f t="shared" si="25"/>
        <v>1</v>
      </c>
      <c r="U178" s="2240"/>
      <c r="V178" s="1456" t="s">
        <v>1016</v>
      </c>
      <c r="W178" s="1223" t="s">
        <v>691</v>
      </c>
      <c r="X178" s="1223" t="s">
        <v>1026</v>
      </c>
      <c r="Y178" s="1223" t="s">
        <v>1026</v>
      </c>
      <c r="Z178" s="1223" t="s">
        <v>1205</v>
      </c>
      <c r="AA178" s="1223" t="s">
        <v>1433</v>
      </c>
    </row>
    <row r="179" spans="1:27" s="1368" customFormat="1" ht="60" customHeight="1" x14ac:dyDescent="0.2">
      <c r="A179" s="1466">
        <v>45</v>
      </c>
      <c r="B179" s="1467">
        <v>1102001</v>
      </c>
      <c r="C179" s="1429" t="s">
        <v>78</v>
      </c>
      <c r="D179" s="1349" t="s">
        <v>77</v>
      </c>
      <c r="E179" s="1349" t="s">
        <v>79</v>
      </c>
      <c r="F179" s="1349" t="s">
        <v>31</v>
      </c>
      <c r="G179" s="1222" t="s">
        <v>283</v>
      </c>
      <c r="H179" s="1222" t="s">
        <v>284</v>
      </c>
      <c r="I179" s="1284" t="s">
        <v>285</v>
      </c>
      <c r="J179" s="1362" t="s">
        <v>286</v>
      </c>
      <c r="K179" s="1362">
        <v>1</v>
      </c>
      <c r="L179" s="870">
        <v>41456</v>
      </c>
      <c r="M179" s="870">
        <v>41729</v>
      </c>
      <c r="N179" s="1525">
        <f t="shared" si="31"/>
        <v>39</v>
      </c>
      <c r="O179" s="1365">
        <v>1</v>
      </c>
      <c r="P179" s="1161">
        <f t="shared" si="30"/>
        <v>1</v>
      </c>
      <c r="Q179" s="1162">
        <f t="shared" si="22"/>
        <v>39</v>
      </c>
      <c r="R179" s="1043">
        <f t="shared" si="23"/>
        <v>39</v>
      </c>
      <c r="S179" s="955">
        <f t="shared" si="24"/>
        <v>39</v>
      </c>
      <c r="T179" s="2239">
        <f t="shared" si="25"/>
        <v>1</v>
      </c>
      <c r="U179" s="2240"/>
      <c r="V179" s="1447" t="s">
        <v>1207</v>
      </c>
      <c r="W179" s="1223" t="s">
        <v>1208</v>
      </c>
      <c r="X179" s="1223" t="s">
        <v>1434</v>
      </c>
      <c r="Y179" s="1223" t="s">
        <v>1052</v>
      </c>
      <c r="Z179" s="1223" t="s">
        <v>1052</v>
      </c>
      <c r="AA179" s="1447" t="s">
        <v>1435</v>
      </c>
    </row>
    <row r="180" spans="1:27" s="1368" customFormat="1" ht="348" x14ac:dyDescent="0.2">
      <c r="A180" s="1466">
        <v>45</v>
      </c>
      <c r="B180" s="1467">
        <v>1102001</v>
      </c>
      <c r="C180" s="1429" t="s">
        <v>78</v>
      </c>
      <c r="D180" s="1349" t="s">
        <v>77</v>
      </c>
      <c r="E180" s="1349" t="s">
        <v>79</v>
      </c>
      <c r="F180" s="1349" t="s">
        <v>31</v>
      </c>
      <c r="G180" s="1349" t="s">
        <v>287</v>
      </c>
      <c r="H180" s="1222" t="s">
        <v>288</v>
      </c>
      <c r="I180" s="1284" t="s">
        <v>289</v>
      </c>
      <c r="J180" s="1362" t="s">
        <v>290</v>
      </c>
      <c r="K180" s="1362">
        <v>1</v>
      </c>
      <c r="L180" s="870">
        <v>41730</v>
      </c>
      <c r="M180" s="870">
        <v>41759</v>
      </c>
      <c r="N180" s="1525">
        <f t="shared" si="31"/>
        <v>4.1428571428571432</v>
      </c>
      <c r="O180" s="1365">
        <v>1</v>
      </c>
      <c r="P180" s="1161">
        <f t="shared" si="30"/>
        <v>1</v>
      </c>
      <c r="Q180" s="1162">
        <f t="shared" si="22"/>
        <v>4.1428571428571432</v>
      </c>
      <c r="R180" s="1043">
        <f t="shared" si="23"/>
        <v>4.1428571428571432</v>
      </c>
      <c r="S180" s="955">
        <f t="shared" si="24"/>
        <v>4.1428571428571432</v>
      </c>
      <c r="T180" s="2239">
        <f t="shared" si="25"/>
        <v>1</v>
      </c>
      <c r="U180" s="2240"/>
      <c r="V180" s="1456" t="s">
        <v>1016</v>
      </c>
      <c r="W180" s="1456" t="s">
        <v>1016</v>
      </c>
      <c r="X180" s="1198" t="s">
        <v>1210</v>
      </c>
      <c r="Y180" s="1198" t="s">
        <v>1053</v>
      </c>
      <c r="Z180" s="1223" t="s">
        <v>1211</v>
      </c>
      <c r="AA180" s="1198" t="s">
        <v>1436</v>
      </c>
    </row>
    <row r="181" spans="1:27" s="1368" customFormat="1" ht="48" customHeight="1" x14ac:dyDescent="0.2">
      <c r="A181" s="1354">
        <v>46</v>
      </c>
      <c r="B181" s="1354">
        <v>1102001</v>
      </c>
      <c r="C181" s="1429" t="s">
        <v>309</v>
      </c>
      <c r="D181" s="1349" t="s">
        <v>80</v>
      </c>
      <c r="E181" s="1349" t="s">
        <v>81</v>
      </c>
      <c r="F181" s="1349" t="s">
        <v>31</v>
      </c>
      <c r="G181" s="1222" t="s">
        <v>291</v>
      </c>
      <c r="H181" s="1222" t="s">
        <v>292</v>
      </c>
      <c r="I181" s="1284" t="s">
        <v>293</v>
      </c>
      <c r="J181" s="1362" t="s">
        <v>266</v>
      </c>
      <c r="K181" s="1362">
        <v>1</v>
      </c>
      <c r="L181" s="870">
        <v>41671</v>
      </c>
      <c r="M181" s="870">
        <v>41820</v>
      </c>
      <c r="N181" s="1540">
        <f t="shared" si="31"/>
        <v>21.285714285714285</v>
      </c>
      <c r="O181" s="1365">
        <v>1</v>
      </c>
      <c r="P181" s="1161">
        <f t="shared" si="30"/>
        <v>1</v>
      </c>
      <c r="Q181" s="1162">
        <f t="shared" si="22"/>
        <v>21.285714285714285</v>
      </c>
      <c r="R181" s="1043">
        <f t="shared" si="23"/>
        <v>21.285714285714285</v>
      </c>
      <c r="S181" s="955">
        <f t="shared" si="24"/>
        <v>21.285714285714285</v>
      </c>
      <c r="T181" s="2239">
        <f t="shared" si="25"/>
        <v>1</v>
      </c>
      <c r="U181" s="2240"/>
      <c r="V181" s="1456" t="s">
        <v>1016</v>
      </c>
      <c r="W181" s="1223" t="s">
        <v>692</v>
      </c>
      <c r="X181" s="1223" t="s">
        <v>1027</v>
      </c>
      <c r="Y181" s="1223" t="s">
        <v>1054</v>
      </c>
      <c r="Z181" s="1223" t="s">
        <v>1212</v>
      </c>
      <c r="AA181" s="1223" t="s">
        <v>1213</v>
      </c>
    </row>
    <row r="182" spans="1:27" s="1368" customFormat="1" ht="108" x14ac:dyDescent="0.2">
      <c r="A182" s="1354">
        <v>46</v>
      </c>
      <c r="B182" s="1354">
        <v>1102001</v>
      </c>
      <c r="C182" s="1429" t="s">
        <v>309</v>
      </c>
      <c r="D182" s="1349" t="s">
        <v>80</v>
      </c>
      <c r="E182" s="1349" t="s">
        <v>81</v>
      </c>
      <c r="F182" s="1349" t="s">
        <v>31</v>
      </c>
      <c r="G182" s="1222" t="s">
        <v>294</v>
      </c>
      <c r="H182" s="1222" t="s">
        <v>295</v>
      </c>
      <c r="I182" s="1284" t="s">
        <v>296</v>
      </c>
      <c r="J182" s="1362" t="s">
        <v>290</v>
      </c>
      <c r="K182" s="1362">
        <v>1</v>
      </c>
      <c r="L182" s="870">
        <v>41821</v>
      </c>
      <c r="M182" s="870">
        <v>41851</v>
      </c>
      <c r="N182" s="1540">
        <f t="shared" si="31"/>
        <v>4.2857142857142856</v>
      </c>
      <c r="O182" s="1365">
        <v>0</v>
      </c>
      <c r="P182" s="1161">
        <f t="shared" si="30"/>
        <v>0</v>
      </c>
      <c r="Q182" s="1162">
        <f t="shared" si="22"/>
        <v>0</v>
      </c>
      <c r="R182" s="1043">
        <f t="shared" si="23"/>
        <v>0</v>
      </c>
      <c r="S182" s="955">
        <f t="shared" si="24"/>
        <v>0</v>
      </c>
      <c r="T182" s="2239">
        <f t="shared" si="25"/>
        <v>0</v>
      </c>
      <c r="U182" s="2240"/>
      <c r="V182" s="1456" t="s">
        <v>1016</v>
      </c>
      <c r="W182" s="1456" t="s">
        <v>1016</v>
      </c>
      <c r="X182" s="1456" t="s">
        <v>1016</v>
      </c>
      <c r="Y182" s="1456" t="s">
        <v>1016</v>
      </c>
      <c r="Z182" s="1456" t="s">
        <v>1016</v>
      </c>
      <c r="AA182" s="1456" t="s">
        <v>1016</v>
      </c>
    </row>
    <row r="183" spans="1:27" s="1368" customFormat="1" ht="240" x14ac:dyDescent="0.2">
      <c r="A183" s="1417">
        <v>47</v>
      </c>
      <c r="B183" s="1417">
        <v>1902003</v>
      </c>
      <c r="C183" s="1419" t="s">
        <v>494</v>
      </c>
      <c r="D183" s="1419" t="s">
        <v>47</v>
      </c>
      <c r="E183" s="1541" t="s">
        <v>48</v>
      </c>
      <c r="F183" s="1420" t="s">
        <v>537</v>
      </c>
      <c r="G183" s="1283" t="s">
        <v>495</v>
      </c>
      <c r="H183" s="1361" t="s">
        <v>492</v>
      </c>
      <c r="I183" s="1283" t="s">
        <v>538</v>
      </c>
      <c r="J183" s="1283" t="s">
        <v>493</v>
      </c>
      <c r="K183" s="1420">
        <v>1</v>
      </c>
      <c r="L183" s="870">
        <v>41640</v>
      </c>
      <c r="M183" s="1542">
        <v>42004</v>
      </c>
      <c r="N183" s="1525">
        <f t="shared" si="31"/>
        <v>52</v>
      </c>
      <c r="O183" s="1365">
        <v>0</v>
      </c>
      <c r="P183" s="1161">
        <f t="shared" si="30"/>
        <v>0</v>
      </c>
      <c r="Q183" s="1162">
        <f t="shared" si="22"/>
        <v>0</v>
      </c>
      <c r="R183" s="1043">
        <f t="shared" si="23"/>
        <v>0</v>
      </c>
      <c r="S183" s="955">
        <f t="shared" si="24"/>
        <v>52</v>
      </c>
      <c r="T183" s="2239">
        <f t="shared" si="25"/>
        <v>0</v>
      </c>
      <c r="U183" s="2240"/>
      <c r="V183" s="1379"/>
      <c r="W183" s="1377"/>
      <c r="X183" s="1378"/>
      <c r="Y183" s="1378"/>
      <c r="Z183" s="1378"/>
      <c r="AA183" s="1368" t="s">
        <v>1437</v>
      </c>
    </row>
    <row r="184" spans="1:27" s="1368" customFormat="1" ht="132.75" thickBot="1" x14ac:dyDescent="0.25">
      <c r="A184" s="1543">
        <v>48</v>
      </c>
      <c r="B184" s="1543">
        <v>1902003</v>
      </c>
      <c r="C184" s="1544" t="s">
        <v>50</v>
      </c>
      <c r="D184" s="1479" t="s">
        <v>49</v>
      </c>
      <c r="E184" s="1545" t="s">
        <v>51</v>
      </c>
      <c r="F184" s="1546" t="s">
        <v>524</v>
      </c>
      <c r="G184" s="1545" t="s">
        <v>525</v>
      </c>
      <c r="H184" s="1545" t="s">
        <v>526</v>
      </c>
      <c r="I184" s="1545" t="s">
        <v>527</v>
      </c>
      <c r="J184" s="1545" t="s">
        <v>528</v>
      </c>
      <c r="K184" s="1547">
        <v>1</v>
      </c>
      <c r="L184" s="1548">
        <v>41671</v>
      </c>
      <c r="M184" s="1194">
        <v>42004</v>
      </c>
      <c r="N184" s="1365">
        <f t="shared" si="31"/>
        <v>47.571428571428569</v>
      </c>
      <c r="O184" s="1365">
        <v>0</v>
      </c>
      <c r="P184" s="1161">
        <f t="shared" si="30"/>
        <v>0</v>
      </c>
      <c r="Q184" s="1162">
        <f t="shared" si="22"/>
        <v>0</v>
      </c>
      <c r="R184" s="1043">
        <f t="shared" si="23"/>
        <v>0</v>
      </c>
      <c r="S184" s="955">
        <f t="shared" si="24"/>
        <v>47.571428571428569</v>
      </c>
      <c r="T184" s="2239">
        <f t="shared" si="25"/>
        <v>0</v>
      </c>
      <c r="U184" s="2240"/>
      <c r="V184" s="1379"/>
      <c r="W184" s="1377"/>
      <c r="X184" s="1378"/>
      <c r="Y184" s="1378"/>
      <c r="Z184" s="1378"/>
      <c r="AA184" s="1368" t="s">
        <v>1438</v>
      </c>
    </row>
    <row r="185" spans="1:27" s="1368" customFormat="1" ht="228.75" thickBot="1" x14ac:dyDescent="0.25">
      <c r="A185" s="1549">
        <v>49</v>
      </c>
      <c r="B185" s="1549">
        <v>1902003</v>
      </c>
      <c r="C185" s="1550" t="s">
        <v>83</v>
      </c>
      <c r="D185" s="1355" t="s">
        <v>82</v>
      </c>
      <c r="E185" s="1355" t="s">
        <v>86</v>
      </c>
      <c r="F185" s="1355" t="s">
        <v>260</v>
      </c>
      <c r="G185" s="1222" t="s">
        <v>297</v>
      </c>
      <c r="H185" s="1284" t="s">
        <v>298</v>
      </c>
      <c r="I185" s="1284" t="s">
        <v>299</v>
      </c>
      <c r="J185" s="1362" t="s">
        <v>300</v>
      </c>
      <c r="K185" s="1362">
        <v>1</v>
      </c>
      <c r="L185" s="870">
        <v>41699</v>
      </c>
      <c r="M185" s="870">
        <v>42004</v>
      </c>
      <c r="N185" s="1525">
        <f t="shared" si="31"/>
        <v>43.571428571428569</v>
      </c>
      <c r="O185" s="1365">
        <v>0</v>
      </c>
      <c r="P185" s="1161">
        <f t="shared" si="30"/>
        <v>0</v>
      </c>
      <c r="Q185" s="1162">
        <f t="shared" si="22"/>
        <v>0</v>
      </c>
      <c r="R185" s="1043">
        <f t="shared" si="23"/>
        <v>0</v>
      </c>
      <c r="S185" s="955">
        <f t="shared" si="24"/>
        <v>43.571428571428569</v>
      </c>
      <c r="T185" s="2239">
        <f t="shared" si="25"/>
        <v>0</v>
      </c>
      <c r="U185" s="2240"/>
      <c r="V185" s="1379"/>
      <c r="W185" s="1377"/>
      <c r="X185" s="1231" t="s">
        <v>1092</v>
      </c>
      <c r="Y185" s="1231"/>
      <c r="Z185" s="1378"/>
      <c r="AA185" s="1231" t="s">
        <v>1092</v>
      </c>
    </row>
    <row r="186" spans="1:27" s="1555" customFormat="1" ht="108.75" thickBot="1" x14ac:dyDescent="0.25">
      <c r="A186" s="1549">
        <v>49</v>
      </c>
      <c r="B186" s="1549">
        <v>1902003</v>
      </c>
      <c r="C186" s="1550" t="s">
        <v>83</v>
      </c>
      <c r="D186" s="1355" t="s">
        <v>82</v>
      </c>
      <c r="E186" s="1355" t="s">
        <v>86</v>
      </c>
      <c r="F186" s="1355" t="s">
        <v>260</v>
      </c>
      <c r="G186" s="1359" t="s">
        <v>301</v>
      </c>
      <c r="H186" s="1284" t="s">
        <v>298</v>
      </c>
      <c r="I186" s="1284" t="s">
        <v>302</v>
      </c>
      <c r="J186" s="1519" t="s">
        <v>303</v>
      </c>
      <c r="K186" s="1480">
        <v>1</v>
      </c>
      <c r="L186" s="870">
        <v>42005</v>
      </c>
      <c r="M186" s="870">
        <v>42124</v>
      </c>
      <c r="N186" s="1551">
        <f t="shared" si="31"/>
        <v>17</v>
      </c>
      <c r="O186" s="1365">
        <v>0</v>
      </c>
      <c r="P186" s="1161">
        <f t="shared" si="30"/>
        <v>0</v>
      </c>
      <c r="Q186" s="1162">
        <f t="shared" si="22"/>
        <v>0</v>
      </c>
      <c r="R186" s="1043">
        <f t="shared" si="23"/>
        <v>0</v>
      </c>
      <c r="S186" s="955">
        <f t="shared" si="24"/>
        <v>0</v>
      </c>
      <c r="T186" s="2239">
        <f t="shared" si="25"/>
        <v>0</v>
      </c>
      <c r="U186" s="2240"/>
      <c r="V186" s="1552"/>
      <c r="W186" s="1553"/>
      <c r="X186" s="1554"/>
      <c r="Y186" s="1554"/>
      <c r="Z186" s="1554"/>
    </row>
    <row r="187" spans="1:27" s="1368" customFormat="1" ht="120" customHeight="1" x14ac:dyDescent="0.2">
      <c r="A187" s="1556">
        <v>50</v>
      </c>
      <c r="B187" s="1557"/>
      <c r="C187" s="1558" t="s">
        <v>332</v>
      </c>
      <c r="D187" s="1558" t="s">
        <v>333</v>
      </c>
      <c r="E187" s="1558" t="s">
        <v>334</v>
      </c>
      <c r="F187" s="1559" t="s">
        <v>335</v>
      </c>
      <c r="G187" s="1560" t="s">
        <v>486</v>
      </c>
      <c r="H187" s="1560" t="s">
        <v>336</v>
      </c>
      <c r="I187" s="1560" t="s">
        <v>337</v>
      </c>
      <c r="J187" s="1561"/>
      <c r="K187" s="1562">
        <v>1</v>
      </c>
      <c r="L187" s="1563">
        <v>41564</v>
      </c>
      <c r="M187" s="1563">
        <v>41564</v>
      </c>
      <c r="N187" s="1564">
        <f t="shared" si="31"/>
        <v>0</v>
      </c>
      <c r="O187" s="1365">
        <v>100</v>
      </c>
      <c r="P187" s="1491">
        <v>1</v>
      </c>
      <c r="Q187" s="1162">
        <f t="shared" si="22"/>
        <v>0</v>
      </c>
      <c r="R187" s="1043">
        <f t="shared" si="23"/>
        <v>0</v>
      </c>
      <c r="S187" s="955">
        <f t="shared" si="24"/>
        <v>0</v>
      </c>
      <c r="T187" s="2239">
        <f t="shared" si="25"/>
        <v>100</v>
      </c>
      <c r="U187" s="2240"/>
      <c r="V187" s="1565" t="s">
        <v>641</v>
      </c>
      <c r="W187" s="1377"/>
      <c r="X187" s="1378"/>
      <c r="Y187" s="1378"/>
      <c r="Z187" s="1378"/>
      <c r="AA187" s="1565" t="s">
        <v>641</v>
      </c>
    </row>
    <row r="188" spans="1:27" s="1241" customFormat="1" ht="276" x14ac:dyDescent="0.25">
      <c r="A188" s="1417">
        <v>1</v>
      </c>
      <c r="B188" s="1566"/>
      <c r="C188" s="1567" t="s">
        <v>1093</v>
      </c>
      <c r="D188" s="1568" t="s">
        <v>1094</v>
      </c>
      <c r="E188" s="1419" t="s">
        <v>1095</v>
      </c>
      <c r="F188" s="1420" t="s">
        <v>1096</v>
      </c>
      <c r="G188" s="1569" t="s">
        <v>1097</v>
      </c>
      <c r="H188" s="1569" t="s">
        <v>1098</v>
      </c>
      <c r="I188" s="1569" t="s">
        <v>1099</v>
      </c>
      <c r="J188" s="1570" t="s">
        <v>1100</v>
      </c>
      <c r="K188" s="1570">
        <v>4</v>
      </c>
      <c r="L188" s="1571">
        <v>41820</v>
      </c>
      <c r="M188" s="1571">
        <v>42004</v>
      </c>
      <c r="N188" s="1427">
        <v>24</v>
      </c>
      <c r="O188" s="1572">
        <v>0</v>
      </c>
      <c r="P188" s="1161">
        <f t="shared" ref="P188:P217" si="32">IF(O188/K188&gt;1,1,+O188/K188)</f>
        <v>0</v>
      </c>
      <c r="Q188" s="1162">
        <f t="shared" ref="Q188:Q217" si="33">+N188*P188</f>
        <v>0</v>
      </c>
      <c r="R188" s="1043">
        <f t="shared" si="23"/>
        <v>0</v>
      </c>
      <c r="S188" s="955">
        <f t="shared" si="24"/>
        <v>24</v>
      </c>
      <c r="T188" s="2239">
        <f t="shared" ref="T188:T217" si="34">IF($D$11&gt;=N188,O188,0)</f>
        <v>0</v>
      </c>
      <c r="U188" s="2240"/>
      <c r="V188" s="1573"/>
      <c r="W188" s="1573"/>
      <c r="X188" s="1573"/>
      <c r="Y188" s="1573"/>
      <c r="Z188" s="1573"/>
      <c r="AA188" s="1623" t="s">
        <v>1439</v>
      </c>
    </row>
    <row r="189" spans="1:27" s="1241" customFormat="1" ht="276" x14ac:dyDescent="0.25">
      <c r="A189" s="1417">
        <v>1</v>
      </c>
      <c r="B189" s="1566"/>
      <c r="C189" s="1567" t="s">
        <v>1093</v>
      </c>
      <c r="D189" s="1568" t="s">
        <v>1094</v>
      </c>
      <c r="E189" s="1419" t="s">
        <v>1095</v>
      </c>
      <c r="F189" s="1420" t="s">
        <v>1096</v>
      </c>
      <c r="G189" s="1574" t="s">
        <v>1101</v>
      </c>
      <c r="H189" s="1574" t="s">
        <v>1102</v>
      </c>
      <c r="I189" s="1574" t="s">
        <v>1103</v>
      </c>
      <c r="J189" s="1575" t="s">
        <v>1006</v>
      </c>
      <c r="K189" s="1575">
        <v>12</v>
      </c>
      <c r="L189" s="1576">
        <v>41820</v>
      </c>
      <c r="M189" s="1576">
        <v>42185</v>
      </c>
      <c r="N189" s="1577">
        <f>+(M189-L189)/7</f>
        <v>52.142857142857146</v>
      </c>
      <c r="O189" s="1572">
        <v>0</v>
      </c>
      <c r="P189" s="1161">
        <f t="shared" si="32"/>
        <v>0</v>
      </c>
      <c r="Q189" s="1162">
        <f t="shared" si="33"/>
        <v>0</v>
      </c>
      <c r="R189" s="1043">
        <f t="shared" si="23"/>
        <v>0</v>
      </c>
      <c r="S189" s="955">
        <f t="shared" si="24"/>
        <v>52.142857142857146</v>
      </c>
      <c r="T189" s="2239">
        <f t="shared" si="34"/>
        <v>0</v>
      </c>
      <c r="U189" s="2240"/>
      <c r="V189" s="1573"/>
      <c r="W189" s="1573"/>
      <c r="X189" s="1573"/>
      <c r="Y189" s="1573"/>
      <c r="Z189" s="1573"/>
      <c r="AA189" s="1623" t="s">
        <v>1439</v>
      </c>
    </row>
    <row r="190" spans="1:27" s="1241" customFormat="1" ht="409.5" x14ac:dyDescent="0.25">
      <c r="A190" s="1578">
        <v>2</v>
      </c>
      <c r="B190" s="1579"/>
      <c r="C190" s="1574" t="s">
        <v>1104</v>
      </c>
      <c r="D190" s="1580" t="s">
        <v>1105</v>
      </c>
      <c r="E190" s="1580" t="s">
        <v>1106</v>
      </c>
      <c r="F190" s="1581" t="s">
        <v>1107</v>
      </c>
      <c r="G190" s="1574" t="s">
        <v>1108</v>
      </c>
      <c r="H190" s="1574" t="s">
        <v>1109</v>
      </c>
      <c r="I190" s="1574" t="s">
        <v>1110</v>
      </c>
      <c r="J190" s="1575" t="s">
        <v>856</v>
      </c>
      <c r="K190" s="1575">
        <v>12</v>
      </c>
      <c r="L190" s="1582">
        <v>41791</v>
      </c>
      <c r="M190" s="1582">
        <v>42094</v>
      </c>
      <c r="N190" s="1579">
        <v>52</v>
      </c>
      <c r="O190" s="1572">
        <v>0</v>
      </c>
      <c r="P190" s="1161">
        <f t="shared" si="32"/>
        <v>0</v>
      </c>
      <c r="Q190" s="1162">
        <f t="shared" si="33"/>
        <v>0</v>
      </c>
      <c r="R190" s="1043">
        <f t="shared" si="23"/>
        <v>0</v>
      </c>
      <c r="S190" s="955">
        <f t="shared" si="24"/>
        <v>52</v>
      </c>
      <c r="T190" s="2239">
        <f t="shared" si="34"/>
        <v>0</v>
      </c>
      <c r="U190" s="2240"/>
      <c r="V190" s="1573"/>
      <c r="W190" s="1573"/>
      <c r="X190" s="1573"/>
      <c r="Y190" s="1573"/>
      <c r="Z190" s="1573"/>
      <c r="AA190" s="1623" t="s">
        <v>1439</v>
      </c>
    </row>
    <row r="191" spans="1:27" s="1241" customFormat="1" ht="264.75" thickBot="1" x14ac:dyDescent="0.3">
      <c r="A191" s="1467">
        <v>3</v>
      </c>
      <c r="B191" s="1566"/>
      <c r="C191" s="1442" t="s">
        <v>1111</v>
      </c>
      <c r="D191" s="1583" t="s">
        <v>1112</v>
      </c>
      <c r="E191" s="1482" t="s">
        <v>1113</v>
      </c>
      <c r="F191" s="1420" t="s">
        <v>26</v>
      </c>
      <c r="G191" s="1479" t="s">
        <v>1114</v>
      </c>
      <c r="H191" s="1479" t="s">
        <v>1115</v>
      </c>
      <c r="I191" s="1479" t="s">
        <v>1116</v>
      </c>
      <c r="J191" s="1479" t="s">
        <v>1117</v>
      </c>
      <c r="K191" s="1479">
        <v>1</v>
      </c>
      <c r="L191" s="1477">
        <v>41793</v>
      </c>
      <c r="M191" s="1477">
        <v>41881</v>
      </c>
      <c r="N191" s="1584">
        <f>(M191-L191)/7</f>
        <v>12.571428571428571</v>
      </c>
      <c r="O191" s="1572">
        <v>0</v>
      </c>
      <c r="P191" s="1161">
        <f t="shared" si="32"/>
        <v>0</v>
      </c>
      <c r="Q191" s="1162">
        <f t="shared" si="33"/>
        <v>0</v>
      </c>
      <c r="R191" s="1043">
        <f t="shared" si="23"/>
        <v>0</v>
      </c>
      <c r="S191" s="955">
        <f t="shared" si="24"/>
        <v>12.571428571428571</v>
      </c>
      <c r="T191" s="2239">
        <f t="shared" si="34"/>
        <v>0</v>
      </c>
      <c r="U191" s="2240"/>
      <c r="V191" s="1573"/>
      <c r="W191" s="1573"/>
      <c r="X191" s="1573"/>
      <c r="Y191" s="1573"/>
      <c r="Z191" s="1573"/>
      <c r="AA191" s="1623" t="s">
        <v>1439</v>
      </c>
    </row>
    <row r="192" spans="1:27" s="1241" customFormat="1" ht="281.25" thickBot="1" x14ac:dyDescent="0.3">
      <c r="A192" s="1578">
        <v>3</v>
      </c>
      <c r="B192" s="1585"/>
      <c r="C192" s="1586" t="s">
        <v>1118</v>
      </c>
      <c r="D192" s="1587" t="s">
        <v>1112</v>
      </c>
      <c r="E192" s="1587" t="s">
        <v>1113</v>
      </c>
      <c r="F192" s="1420" t="s">
        <v>26</v>
      </c>
      <c r="G192" s="1479" t="s">
        <v>1114</v>
      </c>
      <c r="H192" s="1479" t="s">
        <v>1115</v>
      </c>
      <c r="I192" s="1479" t="s">
        <v>1116</v>
      </c>
      <c r="J192" s="1479" t="s">
        <v>1117</v>
      </c>
      <c r="K192" s="1588">
        <v>1</v>
      </c>
      <c r="L192" s="1477">
        <v>41793</v>
      </c>
      <c r="M192" s="1477">
        <v>41881</v>
      </c>
      <c r="N192" s="1584">
        <f>(M192-L192)/7</f>
        <v>12.571428571428571</v>
      </c>
      <c r="O192" s="1572">
        <v>0</v>
      </c>
      <c r="P192" s="1161">
        <f>IF(O192/K192&gt;1,1,+O192/K192)</f>
        <v>0</v>
      </c>
      <c r="Q192" s="1162">
        <f t="shared" si="33"/>
        <v>0</v>
      </c>
      <c r="R192" s="1043">
        <f t="shared" si="23"/>
        <v>0</v>
      </c>
      <c r="S192" s="955">
        <f t="shared" si="24"/>
        <v>12.571428571428571</v>
      </c>
      <c r="T192" s="2239">
        <f t="shared" si="34"/>
        <v>0</v>
      </c>
      <c r="U192" s="2240"/>
      <c r="V192" s="1573"/>
      <c r="W192" s="1573"/>
      <c r="X192" s="1573"/>
      <c r="Y192" s="1573"/>
      <c r="Z192" s="1573"/>
      <c r="AA192" s="1623" t="s">
        <v>1439</v>
      </c>
    </row>
    <row r="193" spans="1:27" s="1241" customFormat="1" ht="409.6" thickBot="1" x14ac:dyDescent="0.3">
      <c r="A193" s="1467">
        <v>4</v>
      </c>
      <c r="B193" s="1566"/>
      <c r="C193" s="1349" t="s">
        <v>1119</v>
      </c>
      <c r="D193" s="1349" t="s">
        <v>1120</v>
      </c>
      <c r="E193" s="1482" t="s">
        <v>1121</v>
      </c>
      <c r="F193" s="1420" t="s">
        <v>1122</v>
      </c>
      <c r="G193" s="1574" t="s">
        <v>1123</v>
      </c>
      <c r="H193" s="1589" t="s">
        <v>1124</v>
      </c>
      <c r="I193" s="1589" t="s">
        <v>1125</v>
      </c>
      <c r="J193" s="1581" t="s">
        <v>1126</v>
      </c>
      <c r="K193" s="1579">
        <v>1</v>
      </c>
      <c r="L193" s="1576">
        <v>42095</v>
      </c>
      <c r="M193" s="1576">
        <v>42155</v>
      </c>
      <c r="N193" s="1590">
        <f>(M193-L193)/7</f>
        <v>8.5714285714285712</v>
      </c>
      <c r="O193" s="1572">
        <v>0</v>
      </c>
      <c r="P193" s="1161">
        <f t="shared" si="32"/>
        <v>0</v>
      </c>
      <c r="Q193" s="1162">
        <f t="shared" si="33"/>
        <v>0</v>
      </c>
      <c r="R193" s="1043">
        <f t="shared" si="23"/>
        <v>0</v>
      </c>
      <c r="S193" s="955">
        <f t="shared" si="24"/>
        <v>0</v>
      </c>
      <c r="T193" s="2239">
        <f t="shared" si="34"/>
        <v>0</v>
      </c>
      <c r="U193" s="2240"/>
      <c r="V193" s="1573"/>
      <c r="W193" s="1573"/>
      <c r="X193" s="1573"/>
      <c r="Y193" s="1573"/>
      <c r="Z193" s="1573"/>
      <c r="AA193" s="1623" t="s">
        <v>1439</v>
      </c>
    </row>
    <row r="194" spans="1:27" s="1241" customFormat="1" ht="409.6" thickBot="1" x14ac:dyDescent="0.3">
      <c r="A194" s="1467">
        <v>4</v>
      </c>
      <c r="B194" s="1591"/>
      <c r="C194" s="1349" t="s">
        <v>1119</v>
      </c>
      <c r="D194" s="1349" t="s">
        <v>1120</v>
      </c>
      <c r="E194" s="1482" t="s">
        <v>1121</v>
      </c>
      <c r="F194" s="1420" t="s">
        <v>1122</v>
      </c>
      <c r="G194" s="1574" t="s">
        <v>1127</v>
      </c>
      <c r="H194" s="1589" t="s">
        <v>1124</v>
      </c>
      <c r="I194" s="1589" t="s">
        <v>1125</v>
      </c>
      <c r="J194" s="1581" t="s">
        <v>266</v>
      </c>
      <c r="K194" s="1579">
        <v>1</v>
      </c>
      <c r="L194" s="1576">
        <v>41851</v>
      </c>
      <c r="M194" s="1576">
        <v>42004</v>
      </c>
      <c r="N194" s="1590">
        <f>(M194-L194)/7</f>
        <v>21.857142857142858</v>
      </c>
      <c r="O194" s="1572"/>
      <c r="P194" s="1161">
        <f t="shared" si="32"/>
        <v>0</v>
      </c>
      <c r="Q194" s="1162">
        <f t="shared" si="33"/>
        <v>0</v>
      </c>
      <c r="R194" s="1043">
        <f t="shared" si="23"/>
        <v>0</v>
      </c>
      <c r="S194" s="955">
        <f t="shared" si="24"/>
        <v>0</v>
      </c>
      <c r="T194" s="2239">
        <f t="shared" si="34"/>
        <v>0</v>
      </c>
      <c r="U194" s="2240"/>
      <c r="V194" s="1573"/>
      <c r="W194" s="1573"/>
      <c r="X194" s="1573"/>
      <c r="Y194" s="1573"/>
      <c r="Z194" s="1573"/>
      <c r="AA194" s="1623" t="s">
        <v>1439</v>
      </c>
    </row>
    <row r="195" spans="1:27" s="1241" customFormat="1" ht="409.5" x14ac:dyDescent="0.25">
      <c r="A195" s="1467">
        <v>4</v>
      </c>
      <c r="B195" s="1591"/>
      <c r="C195" s="1349" t="s">
        <v>1119</v>
      </c>
      <c r="D195" s="1349" t="s">
        <v>1120</v>
      </c>
      <c r="E195" s="1482" t="s">
        <v>1121</v>
      </c>
      <c r="F195" s="1420" t="s">
        <v>1122</v>
      </c>
      <c r="G195" s="1581" t="s">
        <v>1128</v>
      </c>
      <c r="H195" s="1589" t="s">
        <v>1124</v>
      </c>
      <c r="I195" s="1589" t="s">
        <v>1125</v>
      </c>
      <c r="J195" s="1581" t="s">
        <v>856</v>
      </c>
      <c r="K195" s="1579">
        <v>1</v>
      </c>
      <c r="L195" s="1576">
        <v>42095</v>
      </c>
      <c r="M195" s="1576">
        <v>42155</v>
      </c>
      <c r="N195" s="1590">
        <f>(M195-L195)/7</f>
        <v>8.5714285714285712</v>
      </c>
      <c r="O195" s="1572"/>
      <c r="P195" s="1161">
        <f t="shared" si="32"/>
        <v>0</v>
      </c>
      <c r="Q195" s="1162">
        <f t="shared" si="33"/>
        <v>0</v>
      </c>
      <c r="R195" s="1043">
        <f t="shared" si="23"/>
        <v>0</v>
      </c>
      <c r="S195" s="955">
        <f t="shared" si="24"/>
        <v>0</v>
      </c>
      <c r="T195" s="2239">
        <f t="shared" si="34"/>
        <v>0</v>
      </c>
      <c r="U195" s="2240"/>
      <c r="V195" s="1573"/>
      <c r="W195" s="1573"/>
      <c r="X195" s="1573"/>
      <c r="Y195" s="1573"/>
      <c r="Z195" s="1573"/>
      <c r="AA195" s="1623" t="s">
        <v>1439</v>
      </c>
    </row>
    <row r="196" spans="1:27" s="1241" customFormat="1" ht="409.5" x14ac:dyDescent="0.25">
      <c r="A196" s="1467">
        <v>4</v>
      </c>
      <c r="B196" s="1591"/>
      <c r="C196" s="1349" t="s">
        <v>1119</v>
      </c>
      <c r="D196" s="1349" t="s">
        <v>1120</v>
      </c>
      <c r="E196" s="1482" t="s">
        <v>1121</v>
      </c>
      <c r="F196" s="1420" t="s">
        <v>1129</v>
      </c>
      <c r="G196" s="1592" t="s">
        <v>1130</v>
      </c>
      <c r="H196" s="1570" t="s">
        <v>1131</v>
      </c>
      <c r="I196" s="1570" t="s">
        <v>1132</v>
      </c>
      <c r="J196" s="1353" t="s">
        <v>1133</v>
      </c>
      <c r="K196" s="1353">
        <v>1</v>
      </c>
      <c r="L196" s="870">
        <v>41821</v>
      </c>
      <c r="M196" s="870">
        <v>41912</v>
      </c>
      <c r="N196" s="1353">
        <f>+(M196-L196)/7</f>
        <v>13</v>
      </c>
      <c r="O196" s="1572"/>
      <c r="P196" s="1161">
        <f t="shared" si="32"/>
        <v>0</v>
      </c>
      <c r="Q196" s="1162">
        <f t="shared" si="33"/>
        <v>0</v>
      </c>
      <c r="R196" s="1043">
        <f t="shared" si="23"/>
        <v>0</v>
      </c>
      <c r="S196" s="955">
        <f t="shared" si="24"/>
        <v>0</v>
      </c>
      <c r="T196" s="2239">
        <f t="shared" si="34"/>
        <v>0</v>
      </c>
      <c r="U196" s="2240"/>
      <c r="V196" s="1573"/>
      <c r="W196" s="1573"/>
      <c r="X196" s="1573"/>
      <c r="Y196" s="1573"/>
      <c r="Z196" s="1573"/>
      <c r="AA196" s="1623" t="s">
        <v>1439</v>
      </c>
    </row>
    <row r="197" spans="1:27" s="1241" customFormat="1" ht="409.5" x14ac:dyDescent="0.25">
      <c r="A197" s="1467">
        <v>4</v>
      </c>
      <c r="B197" s="1591"/>
      <c r="C197" s="1349" t="s">
        <v>1119</v>
      </c>
      <c r="D197" s="1349" t="s">
        <v>1120</v>
      </c>
      <c r="E197" s="1482" t="s">
        <v>1121</v>
      </c>
      <c r="F197" s="1420" t="s">
        <v>1129</v>
      </c>
      <c r="G197" s="1360" t="s">
        <v>1134</v>
      </c>
      <c r="H197" s="1570" t="s">
        <v>1135</v>
      </c>
      <c r="I197" s="1570" t="s">
        <v>1136</v>
      </c>
      <c r="J197" s="1353" t="s">
        <v>1137</v>
      </c>
      <c r="K197" s="1353">
        <v>1</v>
      </c>
      <c r="L197" s="870">
        <v>41821</v>
      </c>
      <c r="M197" s="870">
        <v>41912</v>
      </c>
      <c r="N197" s="1353">
        <f>+(M197-L197)/7</f>
        <v>13</v>
      </c>
      <c r="O197" s="1572"/>
      <c r="P197" s="1161">
        <f t="shared" si="32"/>
        <v>0</v>
      </c>
      <c r="Q197" s="1162">
        <f t="shared" si="33"/>
        <v>0</v>
      </c>
      <c r="R197" s="1043">
        <f t="shared" si="23"/>
        <v>0</v>
      </c>
      <c r="S197" s="955">
        <f t="shared" si="24"/>
        <v>0</v>
      </c>
      <c r="T197" s="2239">
        <f t="shared" si="34"/>
        <v>0</v>
      </c>
      <c r="U197" s="2240"/>
      <c r="V197" s="1573"/>
      <c r="W197" s="1573"/>
      <c r="X197" s="1573"/>
      <c r="Y197" s="1573"/>
      <c r="Z197" s="1573"/>
      <c r="AA197" s="1619" t="s">
        <v>1440</v>
      </c>
    </row>
    <row r="198" spans="1:27" s="1241" customFormat="1" ht="255" x14ac:dyDescent="0.25">
      <c r="A198" s="1593">
        <v>5</v>
      </c>
      <c r="B198" s="2241"/>
      <c r="C198" s="1594" t="s">
        <v>1138</v>
      </c>
      <c r="D198" s="1595" t="s">
        <v>1139</v>
      </c>
      <c r="E198" s="1596" t="s">
        <v>1140</v>
      </c>
      <c r="F198" s="1420" t="s">
        <v>1141</v>
      </c>
      <c r="G198" s="1198" t="s">
        <v>1142</v>
      </c>
      <c r="H198" s="1597" t="s">
        <v>1143</v>
      </c>
      <c r="I198" s="1598" t="s">
        <v>1144</v>
      </c>
      <c r="J198" s="1598" t="s">
        <v>856</v>
      </c>
      <c r="K198" s="1598">
        <v>9</v>
      </c>
      <c r="L198" s="1599">
        <v>41699</v>
      </c>
      <c r="M198" s="1599">
        <v>41704</v>
      </c>
      <c r="N198" s="1600">
        <f>+(M198-L198)/30</f>
        <v>0.16666666666666666</v>
      </c>
      <c r="O198" s="1581">
        <v>9</v>
      </c>
      <c r="P198" s="1161">
        <f t="shared" si="32"/>
        <v>1</v>
      </c>
      <c r="Q198" s="1162">
        <f t="shared" si="33"/>
        <v>0.16666666666666666</v>
      </c>
      <c r="R198" s="1043">
        <f t="shared" si="23"/>
        <v>0.16666666666666666</v>
      </c>
      <c r="S198" s="955">
        <f t="shared" si="24"/>
        <v>0.16666666666666666</v>
      </c>
      <c r="T198" s="2239">
        <f t="shared" si="34"/>
        <v>9</v>
      </c>
      <c r="U198" s="2240"/>
      <c r="V198" s="1573"/>
      <c r="W198" s="1573"/>
      <c r="X198" s="1573"/>
      <c r="Y198" s="1573"/>
      <c r="Z198" s="1601" t="s">
        <v>1214</v>
      </c>
      <c r="AA198" s="1621" t="s">
        <v>1441</v>
      </c>
    </row>
    <row r="199" spans="1:27" s="1241" customFormat="1" ht="255" x14ac:dyDescent="0.25">
      <c r="A199" s="1593">
        <v>5</v>
      </c>
      <c r="B199" s="2242"/>
      <c r="C199" s="1594" t="s">
        <v>1138</v>
      </c>
      <c r="D199" s="1595" t="s">
        <v>1139</v>
      </c>
      <c r="E199" s="1596" t="s">
        <v>1140</v>
      </c>
      <c r="F199" s="1420" t="s">
        <v>1145</v>
      </c>
      <c r="G199" s="1198" t="s">
        <v>1146</v>
      </c>
      <c r="H199" s="1597" t="s">
        <v>1147</v>
      </c>
      <c r="I199" s="1598" t="s">
        <v>1148</v>
      </c>
      <c r="J199" s="1598" t="s">
        <v>1149</v>
      </c>
      <c r="K199" s="1598">
        <v>9</v>
      </c>
      <c r="L199" s="1599">
        <v>41704</v>
      </c>
      <c r="M199" s="1599">
        <v>41710</v>
      </c>
      <c r="N199" s="1600">
        <f t="shared" ref="N199:N217" si="35">+(M199-L199)/30</f>
        <v>0.2</v>
      </c>
      <c r="O199" s="1581">
        <v>9</v>
      </c>
      <c r="P199" s="1161">
        <f t="shared" si="32"/>
        <v>1</v>
      </c>
      <c r="Q199" s="1162">
        <f t="shared" si="33"/>
        <v>0.2</v>
      </c>
      <c r="R199" s="1043">
        <f t="shared" si="23"/>
        <v>0.2</v>
      </c>
      <c r="S199" s="955">
        <f t="shared" si="24"/>
        <v>0.2</v>
      </c>
      <c r="T199" s="2239">
        <f t="shared" si="34"/>
        <v>9</v>
      </c>
      <c r="U199" s="2240"/>
      <c r="V199" s="1573"/>
      <c r="W199" s="1573"/>
      <c r="X199" s="1573"/>
      <c r="Y199" s="1573"/>
      <c r="Z199" s="1601" t="s">
        <v>1216</v>
      </c>
      <c r="AA199" s="1621" t="s">
        <v>1442</v>
      </c>
    </row>
    <row r="200" spans="1:27" s="1241" customFormat="1" ht="255" x14ac:dyDescent="0.25">
      <c r="A200" s="1593">
        <v>5</v>
      </c>
      <c r="B200" s="2242"/>
      <c r="C200" s="1594" t="s">
        <v>1712</v>
      </c>
      <c r="D200" s="1595" t="s">
        <v>1139</v>
      </c>
      <c r="E200" s="1596" t="s">
        <v>1140</v>
      </c>
      <c r="F200" s="1349" t="s">
        <v>1141</v>
      </c>
      <c r="G200" s="1602" t="s">
        <v>1150</v>
      </c>
      <c r="H200" s="1603" t="s">
        <v>1147</v>
      </c>
      <c r="I200" s="1602" t="s">
        <v>1148</v>
      </c>
      <c r="J200" s="1598" t="s">
        <v>1151</v>
      </c>
      <c r="K200" s="1604">
        <v>0.3</v>
      </c>
      <c r="L200" s="1599">
        <v>41710</v>
      </c>
      <c r="M200" s="1599">
        <v>41729</v>
      </c>
      <c r="N200" s="1600">
        <f t="shared" si="35"/>
        <v>0.6333333333333333</v>
      </c>
      <c r="O200" s="1605">
        <v>0.34</v>
      </c>
      <c r="P200" s="1161">
        <f t="shared" si="32"/>
        <v>1</v>
      </c>
      <c r="Q200" s="1162">
        <f t="shared" si="33"/>
        <v>0.6333333333333333</v>
      </c>
      <c r="R200" s="1043">
        <f t="shared" si="23"/>
        <v>0.6333333333333333</v>
      </c>
      <c r="S200" s="955">
        <f t="shared" si="24"/>
        <v>0.6333333333333333</v>
      </c>
      <c r="T200" s="2239">
        <f t="shared" si="34"/>
        <v>0.34</v>
      </c>
      <c r="U200" s="2240"/>
      <c r="V200" s="1573"/>
      <c r="W200" s="1573"/>
      <c r="X200" s="1573"/>
      <c r="Y200" s="1573"/>
      <c r="Z200" s="1601" t="s">
        <v>1177</v>
      </c>
      <c r="AA200" s="1621" t="s">
        <v>1177</v>
      </c>
    </row>
    <row r="201" spans="1:27" s="1241" customFormat="1" ht="255" x14ac:dyDescent="0.25">
      <c r="A201" s="1593">
        <v>5</v>
      </c>
      <c r="B201" s="2242"/>
      <c r="C201" s="1594" t="s">
        <v>1712</v>
      </c>
      <c r="D201" s="1595" t="s">
        <v>1139</v>
      </c>
      <c r="E201" s="1596" t="s">
        <v>1140</v>
      </c>
      <c r="F201" s="1359"/>
      <c r="G201" s="1602" t="s">
        <v>1150</v>
      </c>
      <c r="H201" s="1606"/>
      <c r="I201" s="1602" t="s">
        <v>1148</v>
      </c>
      <c r="J201" s="1598" t="s">
        <v>1152</v>
      </c>
      <c r="K201" s="1604">
        <v>0.2</v>
      </c>
      <c r="L201" s="1599">
        <v>41710</v>
      </c>
      <c r="M201" s="1599">
        <v>41729</v>
      </c>
      <c r="N201" s="1600">
        <f t="shared" si="35"/>
        <v>0.6333333333333333</v>
      </c>
      <c r="O201" s="1605">
        <v>0.28999999999999998</v>
      </c>
      <c r="P201" s="1161">
        <f t="shared" si="32"/>
        <v>1</v>
      </c>
      <c r="Q201" s="1162">
        <f t="shared" si="33"/>
        <v>0.6333333333333333</v>
      </c>
      <c r="R201" s="1043">
        <f t="shared" si="23"/>
        <v>0.6333333333333333</v>
      </c>
      <c r="S201" s="955">
        <f t="shared" si="24"/>
        <v>0.6333333333333333</v>
      </c>
      <c r="T201" s="2239">
        <f t="shared" si="34"/>
        <v>0.28999999999999998</v>
      </c>
      <c r="U201" s="2240"/>
      <c r="V201" s="1573"/>
      <c r="W201" s="1573"/>
      <c r="X201" s="1573"/>
      <c r="Y201" s="1573"/>
      <c r="Z201" s="1601" t="s">
        <v>1178</v>
      </c>
      <c r="AA201" s="1621" t="s">
        <v>1178</v>
      </c>
    </row>
    <row r="202" spans="1:27" s="1241" customFormat="1" ht="255" x14ac:dyDescent="0.25">
      <c r="A202" s="1593">
        <v>5</v>
      </c>
      <c r="B202" s="2242"/>
      <c r="C202" s="1594" t="s">
        <v>1712</v>
      </c>
      <c r="D202" s="1595" t="s">
        <v>1139</v>
      </c>
      <c r="E202" s="1596" t="s">
        <v>1140</v>
      </c>
      <c r="F202" s="1420" t="s">
        <v>1153</v>
      </c>
      <c r="G202" s="1198" t="s">
        <v>1154</v>
      </c>
      <c r="H202" s="1597" t="s">
        <v>1155</v>
      </c>
      <c r="I202" s="1598" t="s">
        <v>1156</v>
      </c>
      <c r="J202" s="1598" t="s">
        <v>1157</v>
      </c>
      <c r="K202" s="1598">
        <v>5</v>
      </c>
      <c r="L202" s="1599">
        <v>41761</v>
      </c>
      <c r="M202" s="1599">
        <v>41790</v>
      </c>
      <c r="N202" s="1600">
        <f t="shared" si="35"/>
        <v>0.96666666666666667</v>
      </c>
      <c r="O202" s="1581">
        <v>5</v>
      </c>
      <c r="P202" s="1161">
        <f t="shared" si="32"/>
        <v>1</v>
      </c>
      <c r="Q202" s="1162">
        <f t="shared" si="33"/>
        <v>0.96666666666666667</v>
      </c>
      <c r="R202" s="1043">
        <f t="shared" si="23"/>
        <v>0.96666666666666667</v>
      </c>
      <c r="S202" s="955">
        <f t="shared" si="24"/>
        <v>0.96666666666666667</v>
      </c>
      <c r="T202" s="2239">
        <f t="shared" si="34"/>
        <v>5</v>
      </c>
      <c r="U202" s="2240"/>
      <c r="V202" s="1573"/>
      <c r="W202" s="1573"/>
      <c r="X202" s="1573"/>
      <c r="Y202" s="1573"/>
      <c r="Z202" s="1601" t="s">
        <v>1217</v>
      </c>
      <c r="AA202" s="1621" t="s">
        <v>1443</v>
      </c>
    </row>
    <row r="203" spans="1:27" s="1241" customFormat="1" ht="255" x14ac:dyDescent="0.25">
      <c r="A203" s="1593">
        <v>5</v>
      </c>
      <c r="B203" s="2242"/>
      <c r="C203" s="1594" t="s">
        <v>1712</v>
      </c>
      <c r="D203" s="1595" t="s">
        <v>1139</v>
      </c>
      <c r="E203" s="1596" t="s">
        <v>1140</v>
      </c>
      <c r="F203" s="1420" t="s">
        <v>1141</v>
      </c>
      <c r="G203" s="1198" t="s">
        <v>1158</v>
      </c>
      <c r="H203" s="1597" t="s">
        <v>1143</v>
      </c>
      <c r="I203" s="1598" t="s">
        <v>1159</v>
      </c>
      <c r="J203" s="1598" t="s">
        <v>856</v>
      </c>
      <c r="K203" s="1598">
        <v>10</v>
      </c>
      <c r="L203" s="1599">
        <v>41791</v>
      </c>
      <c r="M203" s="1599">
        <v>41810</v>
      </c>
      <c r="N203" s="1600">
        <f t="shared" si="35"/>
        <v>0.6333333333333333</v>
      </c>
      <c r="O203" s="1607">
        <v>10</v>
      </c>
      <c r="P203" s="1161">
        <f t="shared" si="32"/>
        <v>1</v>
      </c>
      <c r="Q203" s="1162">
        <f t="shared" si="33"/>
        <v>0.6333333333333333</v>
      </c>
      <c r="R203" s="1043">
        <f t="shared" si="23"/>
        <v>0.6333333333333333</v>
      </c>
      <c r="S203" s="955">
        <f t="shared" si="24"/>
        <v>0.6333333333333333</v>
      </c>
      <c r="T203" s="2239">
        <f t="shared" si="34"/>
        <v>10</v>
      </c>
      <c r="U203" s="2240"/>
      <c r="Z203" s="1601" t="s">
        <v>1219</v>
      </c>
      <c r="AA203" s="1622" t="s">
        <v>1444</v>
      </c>
    </row>
    <row r="204" spans="1:27" s="1241" customFormat="1" ht="255" x14ac:dyDescent="0.25">
      <c r="A204" s="1593">
        <v>5</v>
      </c>
      <c r="B204" s="2242"/>
      <c r="C204" s="1594" t="s">
        <v>1712</v>
      </c>
      <c r="D204" s="1595" t="s">
        <v>1139</v>
      </c>
      <c r="E204" s="1596" t="s">
        <v>1140</v>
      </c>
      <c r="F204" s="1420" t="s">
        <v>1160</v>
      </c>
      <c r="G204" s="1602" t="s">
        <v>1161</v>
      </c>
      <c r="H204" s="1603" t="s">
        <v>1147</v>
      </c>
      <c r="I204" s="1602" t="s">
        <v>1162</v>
      </c>
      <c r="J204" s="1598" t="s">
        <v>1163</v>
      </c>
      <c r="K204" s="1598">
        <f>39+4</f>
        <v>43</v>
      </c>
      <c r="L204" s="1599">
        <v>41811</v>
      </c>
      <c r="M204" s="1599">
        <v>41993</v>
      </c>
      <c r="N204" s="1608">
        <f t="shared" si="35"/>
        <v>6.0666666666666664</v>
      </c>
      <c r="O204" s="1607">
        <v>0</v>
      </c>
      <c r="P204" s="1161">
        <f t="shared" si="32"/>
        <v>0</v>
      </c>
      <c r="Q204" s="1162">
        <f t="shared" si="33"/>
        <v>0</v>
      </c>
      <c r="R204" s="1043">
        <f t="shared" si="23"/>
        <v>0</v>
      </c>
      <c r="S204" s="955">
        <f t="shared" si="24"/>
        <v>6.0666666666666664</v>
      </c>
      <c r="T204" s="2239">
        <f t="shared" si="34"/>
        <v>0</v>
      </c>
      <c r="U204" s="2240"/>
      <c r="Z204" s="1601" t="s">
        <v>1219</v>
      </c>
      <c r="AA204" s="1622" t="s">
        <v>1221</v>
      </c>
    </row>
    <row r="205" spans="1:27" s="1241" customFormat="1" ht="255" x14ac:dyDescent="0.25">
      <c r="A205" s="1593">
        <v>5</v>
      </c>
      <c r="B205" s="2242"/>
      <c r="C205" s="1594" t="s">
        <v>1712</v>
      </c>
      <c r="D205" s="1595" t="s">
        <v>1139</v>
      </c>
      <c r="E205" s="1596" t="s">
        <v>1140</v>
      </c>
      <c r="F205" s="1420" t="s">
        <v>1164</v>
      </c>
      <c r="G205" s="1602" t="s">
        <v>1161</v>
      </c>
      <c r="H205" s="1603" t="s">
        <v>1147</v>
      </c>
      <c r="I205" s="1602" t="s">
        <v>1162</v>
      </c>
      <c r="J205" s="1598" t="s">
        <v>1163</v>
      </c>
      <c r="K205" s="1598">
        <v>10</v>
      </c>
      <c r="L205" s="1599">
        <v>41811</v>
      </c>
      <c r="M205" s="1599">
        <v>41993</v>
      </c>
      <c r="N205" s="1608">
        <f t="shared" si="35"/>
        <v>6.0666666666666664</v>
      </c>
      <c r="O205" s="1607">
        <v>0</v>
      </c>
      <c r="P205" s="1161">
        <f t="shared" si="32"/>
        <v>0</v>
      </c>
      <c r="Q205" s="1162">
        <f t="shared" si="33"/>
        <v>0</v>
      </c>
      <c r="R205" s="1043">
        <f t="shared" ref="R205:R217" si="36">IF(M205&lt;=$C$10,Q205,0)</f>
        <v>0</v>
      </c>
      <c r="S205" s="955">
        <f t="shared" ref="S205:S217" si="37">IF($C$10&gt;=L205,N205,0)</f>
        <v>6.0666666666666664</v>
      </c>
      <c r="T205" s="2239">
        <f t="shared" si="34"/>
        <v>0</v>
      </c>
      <c r="U205" s="2240"/>
      <c r="Z205" s="1601" t="s">
        <v>1219</v>
      </c>
      <c r="AA205" s="1622" t="s">
        <v>1445</v>
      </c>
    </row>
    <row r="206" spans="1:27" s="1241" customFormat="1" ht="255" x14ac:dyDescent="0.25">
      <c r="A206" s="1593">
        <v>5</v>
      </c>
      <c r="B206" s="2242"/>
      <c r="C206" s="1594" t="s">
        <v>1712</v>
      </c>
      <c r="D206" s="1595" t="s">
        <v>1139</v>
      </c>
      <c r="E206" s="1596" t="s">
        <v>1140</v>
      </c>
      <c r="F206" s="1420" t="s">
        <v>1165</v>
      </c>
      <c r="G206" s="1602" t="s">
        <v>1161</v>
      </c>
      <c r="H206" s="1603" t="s">
        <v>1147</v>
      </c>
      <c r="I206" s="1602" t="s">
        <v>1162</v>
      </c>
      <c r="J206" s="1598" t="s">
        <v>1163</v>
      </c>
      <c r="K206" s="1598">
        <v>7</v>
      </c>
      <c r="L206" s="1599">
        <v>41811</v>
      </c>
      <c r="M206" s="1599">
        <v>41993</v>
      </c>
      <c r="N206" s="1608">
        <f t="shared" si="35"/>
        <v>6.0666666666666664</v>
      </c>
      <c r="O206" s="1607">
        <v>0</v>
      </c>
      <c r="P206" s="1161">
        <f t="shared" si="32"/>
        <v>0</v>
      </c>
      <c r="Q206" s="1162">
        <f t="shared" si="33"/>
        <v>0</v>
      </c>
      <c r="R206" s="1043">
        <f t="shared" si="36"/>
        <v>0</v>
      </c>
      <c r="S206" s="955">
        <f t="shared" si="37"/>
        <v>6.0666666666666664</v>
      </c>
      <c r="T206" s="2239">
        <f t="shared" si="34"/>
        <v>0</v>
      </c>
      <c r="U206" s="2240"/>
      <c r="Z206" s="1601" t="s">
        <v>1219</v>
      </c>
      <c r="AA206" s="1622" t="s">
        <v>1223</v>
      </c>
    </row>
    <row r="207" spans="1:27" s="1241" customFormat="1" ht="255" x14ac:dyDescent="0.25">
      <c r="A207" s="1593">
        <v>5</v>
      </c>
      <c r="B207" s="2242"/>
      <c r="C207" s="1594" t="s">
        <v>1712</v>
      </c>
      <c r="D207" s="1595" t="s">
        <v>1139</v>
      </c>
      <c r="E207" s="1596" t="s">
        <v>1140</v>
      </c>
      <c r="F207" s="1420" t="s">
        <v>1166</v>
      </c>
      <c r="G207" s="1602" t="s">
        <v>1161</v>
      </c>
      <c r="H207" s="1603" t="s">
        <v>1147</v>
      </c>
      <c r="I207" s="1602" t="s">
        <v>1162</v>
      </c>
      <c r="J207" s="1598" t="s">
        <v>1163</v>
      </c>
      <c r="K207" s="1598">
        <v>6</v>
      </c>
      <c r="L207" s="1599">
        <v>41811</v>
      </c>
      <c r="M207" s="1599">
        <v>41993</v>
      </c>
      <c r="N207" s="1608">
        <f t="shared" si="35"/>
        <v>6.0666666666666664</v>
      </c>
      <c r="O207" s="1607">
        <v>4</v>
      </c>
      <c r="P207" s="1161">
        <f t="shared" si="32"/>
        <v>0.66666666666666663</v>
      </c>
      <c r="Q207" s="1162">
        <f t="shared" si="33"/>
        <v>4.0444444444444443</v>
      </c>
      <c r="R207" s="1043">
        <f t="shared" si="36"/>
        <v>0</v>
      </c>
      <c r="S207" s="955">
        <f t="shared" si="37"/>
        <v>6.0666666666666664</v>
      </c>
      <c r="T207" s="2239">
        <f t="shared" si="34"/>
        <v>4</v>
      </c>
      <c r="U207" s="2240"/>
      <c r="Z207" s="1601" t="s">
        <v>1219</v>
      </c>
      <c r="AA207" s="1622" t="s">
        <v>1446</v>
      </c>
    </row>
    <row r="208" spans="1:27" s="1241" customFormat="1" ht="255" x14ac:dyDescent="0.25">
      <c r="A208" s="1593">
        <v>5</v>
      </c>
      <c r="B208" s="2242"/>
      <c r="C208" s="1594" t="s">
        <v>1712</v>
      </c>
      <c r="D208" s="1595" t="s">
        <v>1139</v>
      </c>
      <c r="E208" s="1596" t="s">
        <v>1140</v>
      </c>
      <c r="F208" s="1420" t="s">
        <v>1167</v>
      </c>
      <c r="G208" s="1602" t="s">
        <v>1161</v>
      </c>
      <c r="H208" s="1603" t="s">
        <v>1147</v>
      </c>
      <c r="I208" s="1602" t="s">
        <v>1162</v>
      </c>
      <c r="J208" s="1598" t="s">
        <v>1163</v>
      </c>
      <c r="K208" s="1598">
        <v>4</v>
      </c>
      <c r="L208" s="1599">
        <v>41811</v>
      </c>
      <c r="M208" s="1599">
        <v>41993</v>
      </c>
      <c r="N208" s="1608">
        <f t="shared" si="35"/>
        <v>6.0666666666666664</v>
      </c>
      <c r="O208" s="1607">
        <v>3</v>
      </c>
      <c r="P208" s="1161">
        <f t="shared" si="32"/>
        <v>0.75</v>
      </c>
      <c r="Q208" s="1162">
        <f t="shared" si="33"/>
        <v>4.55</v>
      </c>
      <c r="R208" s="1043">
        <f t="shared" si="36"/>
        <v>0</v>
      </c>
      <c r="S208" s="955">
        <f t="shared" si="37"/>
        <v>6.0666666666666664</v>
      </c>
      <c r="T208" s="2239">
        <f t="shared" si="34"/>
        <v>3</v>
      </c>
      <c r="U208" s="2240"/>
      <c r="Z208" s="1601" t="s">
        <v>1219</v>
      </c>
      <c r="AA208" s="1622" t="s">
        <v>1447</v>
      </c>
    </row>
    <row r="209" spans="1:27" s="1241" customFormat="1" ht="255" x14ac:dyDescent="0.25">
      <c r="A209" s="1593">
        <v>5</v>
      </c>
      <c r="B209" s="2242"/>
      <c r="C209" s="1594" t="s">
        <v>1712</v>
      </c>
      <c r="D209" s="1595" t="s">
        <v>1139</v>
      </c>
      <c r="E209" s="1596" t="s">
        <v>1140</v>
      </c>
      <c r="F209" s="1420" t="s">
        <v>1168</v>
      </c>
      <c r="G209" s="1602" t="s">
        <v>1161</v>
      </c>
      <c r="H209" s="1603" t="s">
        <v>1147</v>
      </c>
      <c r="I209" s="1602" t="s">
        <v>1162</v>
      </c>
      <c r="J209" s="1598" t="s">
        <v>1163</v>
      </c>
      <c r="K209" s="1598">
        <v>51</v>
      </c>
      <c r="L209" s="1599">
        <v>41811</v>
      </c>
      <c r="M209" s="1599">
        <v>41993</v>
      </c>
      <c r="N209" s="1608">
        <f t="shared" si="35"/>
        <v>6.0666666666666664</v>
      </c>
      <c r="O209" s="1607">
        <v>2</v>
      </c>
      <c r="P209" s="1161">
        <f t="shared" si="32"/>
        <v>3.9215686274509803E-2</v>
      </c>
      <c r="Q209" s="1162">
        <f t="shared" si="33"/>
        <v>0.23790849673202613</v>
      </c>
      <c r="R209" s="1043">
        <f t="shared" si="36"/>
        <v>0</v>
      </c>
      <c r="S209" s="955">
        <f t="shared" si="37"/>
        <v>6.0666666666666664</v>
      </c>
      <c r="T209" s="2239">
        <f t="shared" si="34"/>
        <v>2</v>
      </c>
      <c r="U209" s="2240"/>
      <c r="Z209" s="1601" t="s">
        <v>1219</v>
      </c>
      <c r="AA209" s="1622" t="s">
        <v>1448</v>
      </c>
    </row>
    <row r="210" spans="1:27" s="1241" customFormat="1" ht="255" x14ac:dyDescent="0.25">
      <c r="A210" s="1593">
        <v>5</v>
      </c>
      <c r="B210" s="2242"/>
      <c r="C210" s="1594" t="s">
        <v>1712</v>
      </c>
      <c r="D210" s="1595" t="s">
        <v>1139</v>
      </c>
      <c r="E210" s="1596" t="s">
        <v>1140</v>
      </c>
      <c r="F210" s="1420" t="s">
        <v>26</v>
      </c>
      <c r="G210" s="1602" t="s">
        <v>1161</v>
      </c>
      <c r="H210" s="1603" t="s">
        <v>1147</v>
      </c>
      <c r="I210" s="1602" t="s">
        <v>1162</v>
      </c>
      <c r="J210" s="1598" t="s">
        <v>1163</v>
      </c>
      <c r="K210" s="1598">
        <f>70+2</f>
        <v>72</v>
      </c>
      <c r="L210" s="1599">
        <v>41811</v>
      </c>
      <c r="M210" s="1599">
        <v>41993</v>
      </c>
      <c r="N210" s="1608">
        <f t="shared" si="35"/>
        <v>6.0666666666666664</v>
      </c>
      <c r="O210" s="1607">
        <v>0</v>
      </c>
      <c r="P210" s="1161">
        <f t="shared" si="32"/>
        <v>0</v>
      </c>
      <c r="Q210" s="1162">
        <f t="shared" si="33"/>
        <v>0</v>
      </c>
      <c r="R210" s="1043">
        <f t="shared" si="36"/>
        <v>0</v>
      </c>
      <c r="S210" s="955">
        <f t="shared" si="37"/>
        <v>6.0666666666666664</v>
      </c>
      <c r="T210" s="2239">
        <f t="shared" si="34"/>
        <v>0</v>
      </c>
      <c r="U210" s="2240"/>
      <c r="Z210" s="1601" t="s">
        <v>1219</v>
      </c>
      <c r="AA210" s="1622" t="s">
        <v>1227</v>
      </c>
    </row>
    <row r="211" spans="1:27" s="1241" customFormat="1" ht="255" x14ac:dyDescent="0.25">
      <c r="A211" s="1593">
        <v>5</v>
      </c>
      <c r="B211" s="2242"/>
      <c r="C211" s="1594" t="s">
        <v>1712</v>
      </c>
      <c r="D211" s="1595" t="s">
        <v>1139</v>
      </c>
      <c r="E211" s="1596" t="s">
        <v>1140</v>
      </c>
      <c r="F211" s="1420" t="s">
        <v>1122</v>
      </c>
      <c r="G211" s="1602" t="s">
        <v>1161</v>
      </c>
      <c r="H211" s="1603" t="s">
        <v>1147</v>
      </c>
      <c r="I211" s="1602" t="s">
        <v>1162</v>
      </c>
      <c r="J211" s="1598" t="s">
        <v>1163</v>
      </c>
      <c r="K211" s="1598">
        <v>8</v>
      </c>
      <c r="L211" s="1599">
        <v>41811</v>
      </c>
      <c r="M211" s="1599">
        <v>41993</v>
      </c>
      <c r="N211" s="1608">
        <f t="shared" si="35"/>
        <v>6.0666666666666664</v>
      </c>
      <c r="O211" s="1607">
        <v>3</v>
      </c>
      <c r="P211" s="1161">
        <f t="shared" si="32"/>
        <v>0.375</v>
      </c>
      <c r="Q211" s="1162">
        <f t="shared" si="33"/>
        <v>2.2749999999999999</v>
      </c>
      <c r="R211" s="1043">
        <f t="shared" si="36"/>
        <v>0</v>
      </c>
      <c r="S211" s="955">
        <f t="shared" si="37"/>
        <v>6.0666666666666664</v>
      </c>
      <c r="T211" s="2239">
        <f t="shared" si="34"/>
        <v>3</v>
      </c>
      <c r="U211" s="2240"/>
      <c r="Z211" s="1601" t="s">
        <v>1219</v>
      </c>
      <c r="AA211" s="1622" t="s">
        <v>1449</v>
      </c>
    </row>
    <row r="212" spans="1:27" s="1241" customFormat="1" ht="255" x14ac:dyDescent="0.25">
      <c r="A212" s="1593">
        <v>5</v>
      </c>
      <c r="B212" s="2242"/>
      <c r="C212" s="1594" t="s">
        <v>1712</v>
      </c>
      <c r="D212" s="1595" t="s">
        <v>1139</v>
      </c>
      <c r="E212" s="1596" t="s">
        <v>1140</v>
      </c>
      <c r="F212" s="1420" t="s">
        <v>29</v>
      </c>
      <c r="G212" s="1602" t="s">
        <v>1161</v>
      </c>
      <c r="H212" s="1603" t="s">
        <v>1147</v>
      </c>
      <c r="I212" s="1602" t="s">
        <v>1162</v>
      </c>
      <c r="J212" s="1598" t="s">
        <v>1163</v>
      </c>
      <c r="K212" s="1598">
        <v>5</v>
      </c>
      <c r="L212" s="1599">
        <v>41811</v>
      </c>
      <c r="M212" s="1599">
        <v>41993</v>
      </c>
      <c r="N212" s="1608">
        <f t="shared" si="35"/>
        <v>6.0666666666666664</v>
      </c>
      <c r="O212" s="1607">
        <v>3</v>
      </c>
      <c r="P212" s="1161">
        <f t="shared" si="32"/>
        <v>0.6</v>
      </c>
      <c r="Q212" s="1162">
        <f t="shared" si="33"/>
        <v>3.6399999999999997</v>
      </c>
      <c r="R212" s="1043">
        <f t="shared" si="36"/>
        <v>0</v>
      </c>
      <c r="S212" s="955">
        <f t="shared" si="37"/>
        <v>6.0666666666666664</v>
      </c>
      <c r="T212" s="2239">
        <f t="shared" si="34"/>
        <v>3</v>
      </c>
      <c r="U212" s="2240"/>
      <c r="Z212" s="1601" t="s">
        <v>1219</v>
      </c>
      <c r="AA212" s="1622" t="s">
        <v>1450</v>
      </c>
    </row>
    <row r="213" spans="1:27" s="1241" customFormat="1" ht="255" x14ac:dyDescent="0.25">
      <c r="A213" s="1593">
        <v>5</v>
      </c>
      <c r="B213" s="2242"/>
      <c r="C213" s="1594" t="s">
        <v>1712</v>
      </c>
      <c r="D213" s="1595" t="s">
        <v>1139</v>
      </c>
      <c r="E213" s="1596" t="s">
        <v>1140</v>
      </c>
      <c r="F213" s="1420" t="s">
        <v>1169</v>
      </c>
      <c r="G213" s="1602" t="s">
        <v>1161</v>
      </c>
      <c r="H213" s="1603" t="s">
        <v>1147</v>
      </c>
      <c r="I213" s="1602" t="s">
        <v>1162</v>
      </c>
      <c r="J213" s="1598" t="s">
        <v>1163</v>
      </c>
      <c r="K213" s="1598">
        <v>2</v>
      </c>
      <c r="L213" s="1599">
        <v>41811</v>
      </c>
      <c r="M213" s="1599">
        <v>41993</v>
      </c>
      <c r="N213" s="1608">
        <f t="shared" si="35"/>
        <v>6.0666666666666664</v>
      </c>
      <c r="O213" s="1607">
        <v>0</v>
      </c>
      <c r="P213" s="1161">
        <f t="shared" si="32"/>
        <v>0</v>
      </c>
      <c r="Q213" s="1162">
        <f t="shared" si="33"/>
        <v>0</v>
      </c>
      <c r="R213" s="1043">
        <f t="shared" si="36"/>
        <v>0</v>
      </c>
      <c r="S213" s="955">
        <f t="shared" si="37"/>
        <v>6.0666666666666664</v>
      </c>
      <c r="T213" s="2239">
        <f t="shared" si="34"/>
        <v>0</v>
      </c>
      <c r="U213" s="2240"/>
      <c r="Z213" s="1601" t="s">
        <v>1219</v>
      </c>
      <c r="AA213" s="1622" t="s">
        <v>1230</v>
      </c>
    </row>
    <row r="214" spans="1:27" s="1241" customFormat="1" ht="255" x14ac:dyDescent="0.25">
      <c r="A214" s="1593">
        <v>5</v>
      </c>
      <c r="B214" s="2242"/>
      <c r="C214" s="1594" t="s">
        <v>1712</v>
      </c>
      <c r="D214" s="1595" t="s">
        <v>1139</v>
      </c>
      <c r="E214" s="1596" t="s">
        <v>1140</v>
      </c>
      <c r="F214" s="1349" t="s">
        <v>1170</v>
      </c>
      <c r="G214" s="1602" t="s">
        <v>1171</v>
      </c>
      <c r="H214" s="1603" t="s">
        <v>1147</v>
      </c>
      <c r="I214" s="1602" t="s">
        <v>1162</v>
      </c>
      <c r="J214" s="1598" t="s">
        <v>1172</v>
      </c>
      <c r="K214" s="1598">
        <v>61</v>
      </c>
      <c r="L214" s="1599">
        <v>41821</v>
      </c>
      <c r="M214" s="1599">
        <v>41993</v>
      </c>
      <c r="N214" s="1608">
        <f t="shared" si="35"/>
        <v>5.7333333333333334</v>
      </c>
      <c r="O214" s="1607">
        <v>0</v>
      </c>
      <c r="P214" s="1161">
        <f t="shared" si="32"/>
        <v>0</v>
      </c>
      <c r="Q214" s="1162">
        <f t="shared" si="33"/>
        <v>0</v>
      </c>
      <c r="R214" s="1043">
        <f t="shared" si="36"/>
        <v>0</v>
      </c>
      <c r="S214" s="955">
        <f t="shared" si="37"/>
        <v>0</v>
      </c>
      <c r="T214" s="2239">
        <f t="shared" si="34"/>
        <v>0</v>
      </c>
      <c r="U214" s="2240"/>
      <c r="Z214" s="1601" t="s">
        <v>1219</v>
      </c>
      <c r="AA214" s="1622" t="s">
        <v>1219</v>
      </c>
    </row>
    <row r="215" spans="1:27" s="1241" customFormat="1" ht="255" x14ac:dyDescent="0.25">
      <c r="A215" s="1593">
        <v>5</v>
      </c>
      <c r="B215" s="2242"/>
      <c r="C215" s="1594" t="s">
        <v>1712</v>
      </c>
      <c r="D215" s="1595" t="s">
        <v>1139</v>
      </c>
      <c r="E215" s="1596" t="s">
        <v>1140</v>
      </c>
      <c r="F215" s="1359"/>
      <c r="G215" s="1602" t="s">
        <v>1171</v>
      </c>
      <c r="H215" s="1603" t="s">
        <v>1147</v>
      </c>
      <c r="I215" s="1602" t="s">
        <v>1162</v>
      </c>
      <c r="J215" s="1598" t="s">
        <v>1173</v>
      </c>
      <c r="K215" s="1598">
        <v>147</v>
      </c>
      <c r="L215" s="1599">
        <v>41821</v>
      </c>
      <c r="M215" s="1599">
        <v>41993</v>
      </c>
      <c r="N215" s="1608">
        <f t="shared" si="35"/>
        <v>5.7333333333333334</v>
      </c>
      <c r="O215" s="1607">
        <v>0</v>
      </c>
      <c r="P215" s="1161">
        <f t="shared" si="32"/>
        <v>0</v>
      </c>
      <c r="Q215" s="1162">
        <f t="shared" si="33"/>
        <v>0</v>
      </c>
      <c r="R215" s="1043">
        <f t="shared" si="36"/>
        <v>0</v>
      </c>
      <c r="S215" s="955">
        <f t="shared" si="37"/>
        <v>0</v>
      </c>
      <c r="T215" s="2239">
        <f t="shared" si="34"/>
        <v>0</v>
      </c>
      <c r="U215" s="2240"/>
      <c r="Z215" s="1601" t="s">
        <v>1219</v>
      </c>
      <c r="AA215" s="1622" t="s">
        <v>1219</v>
      </c>
    </row>
    <row r="216" spans="1:27" s="1241" customFormat="1" ht="255" x14ac:dyDescent="0.25">
      <c r="A216" s="1593">
        <v>5</v>
      </c>
      <c r="B216" s="2242"/>
      <c r="C216" s="1594" t="s">
        <v>1712</v>
      </c>
      <c r="D216" s="1595" t="s">
        <v>1139</v>
      </c>
      <c r="E216" s="1596" t="s">
        <v>1140</v>
      </c>
      <c r="F216" s="1420" t="s">
        <v>1170</v>
      </c>
      <c r="G216" s="1602" t="s">
        <v>1171</v>
      </c>
      <c r="H216" s="1603" t="s">
        <v>1147</v>
      </c>
      <c r="I216" s="1602" t="s">
        <v>1162</v>
      </c>
      <c r="J216" s="1598" t="s">
        <v>1163</v>
      </c>
      <c r="K216" s="1420">
        <f>SUM(K214:K215)</f>
        <v>208</v>
      </c>
      <c r="L216" s="1599">
        <v>41835</v>
      </c>
      <c r="M216" s="1599">
        <v>42004</v>
      </c>
      <c r="N216" s="1608">
        <f t="shared" si="35"/>
        <v>5.6333333333333337</v>
      </c>
      <c r="O216" s="1607">
        <v>0</v>
      </c>
      <c r="P216" s="1161">
        <f t="shared" si="32"/>
        <v>0</v>
      </c>
      <c r="Q216" s="1162">
        <f t="shared" si="33"/>
        <v>0</v>
      </c>
      <c r="R216" s="1043">
        <f t="shared" si="36"/>
        <v>0</v>
      </c>
      <c r="S216" s="955">
        <f t="shared" si="37"/>
        <v>0</v>
      </c>
      <c r="T216" s="2239">
        <f t="shared" si="34"/>
        <v>0</v>
      </c>
      <c r="U216" s="2240"/>
      <c r="Z216" s="1601" t="s">
        <v>1219</v>
      </c>
      <c r="AA216" s="1622" t="s">
        <v>1219</v>
      </c>
    </row>
    <row r="217" spans="1:27" s="1241" customFormat="1" ht="255.75" thickBot="1" x14ac:dyDescent="0.3">
      <c r="A217" s="1593">
        <v>5</v>
      </c>
      <c r="B217" s="2243"/>
      <c r="C217" s="1580" t="s">
        <v>1712</v>
      </c>
      <c r="D217" s="1574" t="s">
        <v>1139</v>
      </c>
      <c r="E217" s="1609" t="s">
        <v>1140</v>
      </c>
      <c r="F217" s="1519" t="s">
        <v>1170</v>
      </c>
      <c r="G217" s="1475" t="s">
        <v>1174</v>
      </c>
      <c r="H217" s="1475" t="s">
        <v>1175</v>
      </c>
      <c r="I217" s="1610" t="s">
        <v>1176</v>
      </c>
      <c r="J217" s="1610" t="s">
        <v>398</v>
      </c>
      <c r="K217" s="1519">
        <v>2</v>
      </c>
      <c r="L217" s="1611">
        <v>41805</v>
      </c>
      <c r="M217" s="1611">
        <v>41881</v>
      </c>
      <c r="N217" s="1612">
        <f t="shared" si="35"/>
        <v>2.5333333333333332</v>
      </c>
      <c r="O217" s="1613">
        <v>0</v>
      </c>
      <c r="P217" s="1161">
        <f t="shared" si="32"/>
        <v>0</v>
      </c>
      <c r="Q217" s="1162">
        <f t="shared" si="33"/>
        <v>0</v>
      </c>
      <c r="R217" s="1043">
        <f t="shared" si="36"/>
        <v>0</v>
      </c>
      <c r="S217" s="955">
        <f t="shared" si="37"/>
        <v>2.5333333333333332</v>
      </c>
      <c r="T217" s="2239">
        <f t="shared" si="34"/>
        <v>0</v>
      </c>
      <c r="U217" s="2240"/>
      <c r="Z217" s="1601" t="s">
        <v>1219</v>
      </c>
      <c r="AA217" s="1622" t="s">
        <v>1231</v>
      </c>
    </row>
    <row r="218" spans="1:27" x14ac:dyDescent="0.25">
      <c r="A218" s="1624"/>
      <c r="B218" s="1624"/>
      <c r="C218" s="1624"/>
      <c r="D218" s="624"/>
      <c r="E218" s="624"/>
      <c r="F218" s="622"/>
      <c r="G218" s="1625"/>
      <c r="H218" s="1626"/>
      <c r="I218" s="1625"/>
      <c r="J218" s="1625"/>
      <c r="K218" s="1625"/>
      <c r="L218" s="1627"/>
      <c r="M218" s="1628"/>
      <c r="N218" s="1755">
        <f t="shared" ref="N218:R218" si="38">SUM(N12:N217)</f>
        <v>5455.3904761904732</v>
      </c>
      <c r="O218" s="1755">
        <f t="shared" si="38"/>
        <v>1955.72</v>
      </c>
      <c r="P218" s="1755">
        <f t="shared" si="38"/>
        <v>144.21737934254156</v>
      </c>
      <c r="Q218" s="1755">
        <f t="shared" si="38"/>
        <v>3871.8688722155516</v>
      </c>
      <c r="R218" s="1755">
        <f t="shared" si="38"/>
        <v>2938.8619047619045</v>
      </c>
      <c r="S218" s="1755">
        <f>SUM(S12:S217)</f>
        <v>5242.7190476190463</v>
      </c>
      <c r="T218" s="1756"/>
    </row>
    <row r="219" spans="1:27" x14ac:dyDescent="0.25">
      <c r="A219" s="1624"/>
      <c r="B219" s="1624"/>
      <c r="C219" s="1624"/>
      <c r="D219" s="624"/>
      <c r="E219" s="624"/>
      <c r="F219" s="622"/>
      <c r="G219" s="1625"/>
      <c r="H219" s="1626"/>
      <c r="I219" s="1625"/>
      <c r="J219" s="1625"/>
      <c r="K219" s="1625"/>
      <c r="L219" s="1627"/>
      <c r="M219" s="1628"/>
      <c r="N219" s="1625"/>
    </row>
    <row r="220" spans="1:27" x14ac:dyDescent="0.25">
      <c r="A220" s="1624"/>
      <c r="B220" s="1624"/>
      <c r="C220" s="1624"/>
      <c r="D220" s="624"/>
      <c r="E220" s="624"/>
      <c r="F220" s="622"/>
      <c r="G220" s="1625"/>
      <c r="H220" s="1626"/>
      <c r="I220" s="1625"/>
      <c r="J220" s="1625"/>
      <c r="K220" s="1625"/>
      <c r="L220" s="1627"/>
      <c r="M220" s="1628"/>
      <c r="N220" s="1625"/>
    </row>
    <row r="221" spans="1:27" x14ac:dyDescent="0.25">
      <c r="A221" s="1624"/>
      <c r="B221" s="1624"/>
      <c r="C221" s="1624"/>
      <c r="D221" s="624"/>
      <c r="E221" s="624"/>
      <c r="F221" s="622"/>
      <c r="G221" s="1625"/>
      <c r="H221" s="1626"/>
      <c r="I221" s="1625"/>
      <c r="J221" s="1625"/>
      <c r="K221" s="1625"/>
      <c r="L221" s="1627"/>
      <c r="M221" s="1628"/>
      <c r="N221" s="1625"/>
    </row>
    <row r="222" spans="1:27" x14ac:dyDescent="0.25">
      <c r="A222" s="1624"/>
      <c r="B222" s="1624"/>
      <c r="C222" s="1624"/>
      <c r="D222" s="624"/>
      <c r="E222" s="624"/>
      <c r="F222" s="622"/>
      <c r="G222" s="1625"/>
      <c r="H222" s="1626"/>
      <c r="I222" s="1625"/>
      <c r="J222" s="1625"/>
      <c r="K222" s="1625"/>
      <c r="L222" s="1627"/>
      <c r="M222" s="1628"/>
      <c r="N222" s="1625"/>
    </row>
    <row r="223" spans="1:27" x14ac:dyDescent="0.25">
      <c r="A223" s="1624"/>
      <c r="B223" s="1624"/>
      <c r="C223" s="1624"/>
      <c r="D223" s="624"/>
      <c r="E223" s="624"/>
      <c r="F223" s="622"/>
      <c r="G223" s="1625"/>
      <c r="H223" s="1626"/>
      <c r="I223" s="1625"/>
      <c r="J223" s="1625"/>
      <c r="K223" s="1625"/>
      <c r="L223" s="1627"/>
      <c r="M223" s="1628"/>
      <c r="N223" s="1625"/>
    </row>
    <row r="224" spans="1:27" x14ac:dyDescent="0.25">
      <c r="A224" s="1624"/>
      <c r="B224" s="1624"/>
      <c r="C224" s="1624"/>
      <c r="D224" s="624"/>
      <c r="E224" s="624"/>
      <c r="F224" s="622"/>
      <c r="G224" s="1625"/>
      <c r="H224" s="1626"/>
      <c r="I224" s="1625"/>
      <c r="J224" s="1625"/>
      <c r="K224" s="1625"/>
      <c r="L224" s="1627"/>
      <c r="M224" s="1628"/>
      <c r="N224" s="1625"/>
    </row>
    <row r="225" spans="1:37" x14ac:dyDescent="0.25">
      <c r="C225" s="2008" t="s">
        <v>647</v>
      </c>
      <c r="D225" s="2008"/>
      <c r="E225" s="2008"/>
      <c r="F225" s="2008"/>
      <c r="G225" s="537"/>
      <c r="H225" s="1138"/>
      <c r="I225" s="1138"/>
      <c r="J225" s="1138"/>
      <c r="K225" s="1138"/>
      <c r="L225" s="299"/>
      <c r="M225" s="299"/>
      <c r="N225" s="1138"/>
    </row>
    <row r="226" spans="1:37" x14ac:dyDescent="0.25">
      <c r="C226" s="2008" t="s">
        <v>648</v>
      </c>
      <c r="D226" s="2008"/>
      <c r="E226" s="2008"/>
      <c r="F226" s="2008"/>
      <c r="G226" s="537"/>
      <c r="H226" s="1138"/>
      <c r="I226" s="1138"/>
      <c r="J226" s="1138"/>
      <c r="K226" s="1138"/>
      <c r="L226" s="299"/>
      <c r="M226" s="299"/>
      <c r="N226" s="1138"/>
    </row>
    <row r="227" spans="1:37" x14ac:dyDescent="0.25">
      <c r="C227" s="2009" t="s">
        <v>649</v>
      </c>
      <c r="D227" s="2009"/>
      <c r="E227" s="962" t="s">
        <v>650</v>
      </c>
      <c r="F227" s="530">
        <f>+S218</f>
        <v>5242.7190476190463</v>
      </c>
      <c r="G227" s="537"/>
    </row>
    <row r="228" spans="1:37" x14ac:dyDescent="0.25">
      <c r="C228" s="2009" t="s">
        <v>651</v>
      </c>
      <c r="D228" s="2009"/>
      <c r="E228" s="962" t="s">
        <v>652</v>
      </c>
      <c r="F228" s="530">
        <f>+N218</f>
        <v>5455.3904761904732</v>
      </c>
      <c r="G228" s="855" t="s">
        <v>1080</v>
      </c>
    </row>
    <row r="229" spans="1:37" x14ac:dyDescent="0.25">
      <c r="C229" s="2009" t="s">
        <v>653</v>
      </c>
      <c r="D229" s="2009"/>
      <c r="E229" s="531" t="s">
        <v>654</v>
      </c>
      <c r="F229" s="532">
        <f>IF(R218=0,0,+R218/F227)</f>
        <v>0.5605606323872292</v>
      </c>
      <c r="G229" s="532" t="e">
        <f>IF(#REF!=0,0,+#REF!/F227)</f>
        <v>#REF!</v>
      </c>
    </row>
    <row r="230" spans="1:37" x14ac:dyDescent="0.25">
      <c r="C230" s="2009" t="s">
        <v>655</v>
      </c>
      <c r="D230" s="2009"/>
      <c r="E230" s="531" t="s">
        <v>656</v>
      </c>
      <c r="F230" s="532">
        <f>IF(R218=0,0,+R218/F228)</f>
        <v>0.53870789223764726</v>
      </c>
      <c r="G230" s="532" t="e">
        <f>IF(#REF!=0,0,+#REF!/F228)</f>
        <v>#REF!</v>
      </c>
    </row>
    <row r="231" spans="1:37" x14ac:dyDescent="0.25">
      <c r="C231" s="533"/>
      <c r="D231" s="533"/>
      <c r="E231" s="534"/>
      <c r="F231" s="534"/>
      <c r="G231" s="537"/>
    </row>
    <row r="232" spans="1:37" x14ac:dyDescent="0.25">
      <c r="C232" s="535"/>
      <c r="D232" s="536"/>
      <c r="E232" s="536"/>
      <c r="F232" s="533"/>
      <c r="G232" s="537"/>
    </row>
    <row r="233" spans="1:37" ht="15" customHeight="1" x14ac:dyDescent="0.25">
      <c r="C233" s="535"/>
      <c r="D233" s="2010" t="s">
        <v>5</v>
      </c>
      <c r="E233" s="2010"/>
      <c r="F233" s="533"/>
      <c r="G233" s="537"/>
    </row>
    <row r="234" spans="1:37" x14ac:dyDescent="0.25">
      <c r="C234" s="535"/>
      <c r="D234" s="2011" t="s">
        <v>657</v>
      </c>
      <c r="E234" s="2011"/>
      <c r="F234" s="963"/>
      <c r="G234" s="537"/>
    </row>
    <row r="235" spans="1:37" x14ac:dyDescent="0.25">
      <c r="C235" s="538"/>
      <c r="D235" s="538"/>
      <c r="E235" s="538"/>
      <c r="F235" s="538"/>
      <c r="G235" s="537"/>
    </row>
    <row r="236" spans="1:37" s="966" customFormat="1" x14ac:dyDescent="0.25">
      <c r="A236" s="300"/>
      <c r="B236" s="300"/>
      <c r="C236" s="538"/>
      <c r="D236" s="538"/>
      <c r="E236" s="538"/>
      <c r="F236" s="538"/>
      <c r="G236" s="537"/>
      <c r="L236" s="525"/>
      <c r="M236" s="525"/>
      <c r="O236" s="300"/>
      <c r="P236" s="609"/>
      <c r="Q236" s="300"/>
      <c r="R236" s="1050"/>
      <c r="S236" s="300"/>
      <c r="T236" s="300"/>
      <c r="U236" s="300"/>
      <c r="V236" s="300"/>
      <c r="W236" s="300"/>
      <c r="X236" s="300"/>
      <c r="Y236" s="300"/>
      <c r="Z236" s="300"/>
      <c r="AA236" s="300"/>
      <c r="AB236" s="300"/>
      <c r="AC236" s="300"/>
      <c r="AD236" s="300"/>
      <c r="AE236" s="300"/>
      <c r="AF236" s="300"/>
      <c r="AG236" s="300"/>
      <c r="AH236" s="300"/>
      <c r="AI236" s="300"/>
      <c r="AJ236" s="300"/>
      <c r="AK236" s="300"/>
    </row>
    <row r="237" spans="1:37" s="966" customFormat="1" x14ac:dyDescent="0.25">
      <c r="A237" s="300"/>
      <c r="B237" s="300"/>
      <c r="C237" s="538"/>
      <c r="D237" s="538"/>
      <c r="E237" s="538"/>
      <c r="F237" s="538"/>
      <c r="G237" s="537"/>
      <c r="L237" s="525"/>
      <c r="M237" s="525"/>
      <c r="O237" s="300"/>
      <c r="P237" s="609"/>
      <c r="Q237" s="300"/>
      <c r="R237" s="1050"/>
      <c r="S237" s="300"/>
      <c r="T237" s="300"/>
      <c r="U237" s="300"/>
      <c r="V237" s="300"/>
      <c r="W237" s="300"/>
      <c r="X237" s="300"/>
      <c r="Y237" s="300"/>
      <c r="Z237" s="300"/>
      <c r="AA237" s="300"/>
      <c r="AB237" s="300"/>
      <c r="AC237" s="300"/>
      <c r="AD237" s="300"/>
      <c r="AE237" s="300"/>
      <c r="AF237" s="300"/>
      <c r="AG237" s="300"/>
      <c r="AH237" s="300"/>
      <c r="AI237" s="300"/>
      <c r="AJ237" s="300"/>
      <c r="AK237" s="300"/>
    </row>
    <row r="238" spans="1:37" s="966" customFormat="1" x14ac:dyDescent="0.25">
      <c r="A238" s="300"/>
      <c r="B238" s="300"/>
      <c r="C238" s="538"/>
      <c r="D238" s="538"/>
      <c r="E238" s="538"/>
      <c r="F238" s="538"/>
      <c r="G238" s="537"/>
      <c r="L238" s="525"/>
      <c r="M238" s="525"/>
      <c r="O238" s="300"/>
      <c r="P238" s="609"/>
      <c r="Q238" s="300"/>
      <c r="R238" s="1050"/>
      <c r="S238" s="300"/>
      <c r="T238" s="300"/>
      <c r="U238" s="300"/>
      <c r="V238" s="300"/>
      <c r="W238" s="300"/>
      <c r="X238" s="300"/>
      <c r="Y238" s="300"/>
      <c r="Z238" s="300"/>
      <c r="AA238" s="300"/>
      <c r="AB238" s="300"/>
      <c r="AC238" s="300"/>
      <c r="AD238" s="300"/>
      <c r="AE238" s="300"/>
      <c r="AF238" s="300"/>
      <c r="AG238" s="300"/>
      <c r="AH238" s="300"/>
      <c r="AI238" s="300"/>
      <c r="AJ238" s="300"/>
      <c r="AK238" s="300"/>
    </row>
    <row r="239" spans="1:37" s="966" customFormat="1" x14ac:dyDescent="0.25">
      <c r="A239" s="300"/>
      <c r="B239" s="300"/>
      <c r="C239" s="538"/>
      <c r="D239" s="538"/>
      <c r="E239" s="538"/>
      <c r="F239" s="538"/>
      <c r="G239" s="537"/>
      <c r="L239" s="525"/>
      <c r="M239" s="525"/>
      <c r="O239" s="300"/>
      <c r="P239" s="609"/>
      <c r="Q239" s="300"/>
      <c r="R239" s="1050"/>
      <c r="S239" s="300"/>
      <c r="T239" s="300"/>
      <c r="U239" s="300"/>
      <c r="V239" s="300"/>
      <c r="W239" s="300"/>
      <c r="X239" s="300"/>
      <c r="Y239" s="300"/>
      <c r="Z239" s="300"/>
      <c r="AA239" s="300"/>
      <c r="AB239" s="300"/>
      <c r="AC239" s="300"/>
      <c r="AD239" s="300"/>
      <c r="AE239" s="300"/>
      <c r="AF239" s="300"/>
      <c r="AG239" s="300"/>
      <c r="AH239" s="300"/>
      <c r="AI239" s="300"/>
      <c r="AJ239" s="300"/>
      <c r="AK239" s="300"/>
    </row>
    <row r="240" spans="1:37" s="966" customFormat="1" x14ac:dyDescent="0.25">
      <c r="A240" s="300"/>
      <c r="B240" s="300"/>
      <c r="C240" s="538"/>
      <c r="D240" s="538"/>
      <c r="E240" s="538"/>
      <c r="F240" s="538"/>
      <c r="G240" s="537"/>
      <c r="L240" s="525"/>
      <c r="M240" s="525"/>
      <c r="O240" s="300"/>
      <c r="P240" s="609"/>
      <c r="Q240" s="300"/>
      <c r="R240" s="1050"/>
      <c r="S240" s="300"/>
      <c r="T240" s="300"/>
      <c r="U240" s="300"/>
      <c r="V240" s="300"/>
      <c r="W240" s="300"/>
      <c r="X240" s="300"/>
      <c r="Y240" s="300"/>
      <c r="Z240" s="300"/>
      <c r="AA240" s="300"/>
      <c r="AB240" s="300"/>
      <c r="AC240" s="300"/>
      <c r="AD240" s="300"/>
      <c r="AE240" s="300"/>
      <c r="AF240" s="300"/>
      <c r="AG240" s="300"/>
      <c r="AH240" s="300"/>
      <c r="AI240" s="300"/>
      <c r="AJ240" s="300"/>
      <c r="AK240" s="300"/>
    </row>
  </sheetData>
  <autoFilter ref="A11:X218">
    <filterColumn colId="19" showButton="0"/>
  </autoFilter>
  <mergeCells count="163">
    <mergeCell ref="T76:U76"/>
    <mergeCell ref="T77:U77"/>
    <mergeCell ref="T78:U78"/>
    <mergeCell ref="A1:F1"/>
    <mergeCell ref="A2:F2"/>
    <mergeCell ref="A3:F3"/>
    <mergeCell ref="E9:F9"/>
    <mergeCell ref="M9:N9"/>
    <mergeCell ref="T11:U11"/>
    <mergeCell ref="T74:U74"/>
    <mergeCell ref="T75:U75"/>
    <mergeCell ref="T85:U85"/>
    <mergeCell ref="T86:U86"/>
    <mergeCell ref="T87:U87"/>
    <mergeCell ref="T81:U81"/>
    <mergeCell ref="T82:U82"/>
    <mergeCell ref="T83:U83"/>
    <mergeCell ref="T84:U84"/>
    <mergeCell ref="T79:U79"/>
    <mergeCell ref="T80:U80"/>
    <mergeCell ref="T97:U97"/>
    <mergeCell ref="T98:U98"/>
    <mergeCell ref="T94:U94"/>
    <mergeCell ref="T95:U95"/>
    <mergeCell ref="T96:U96"/>
    <mergeCell ref="T91:U91"/>
    <mergeCell ref="T92:U92"/>
    <mergeCell ref="T93:U93"/>
    <mergeCell ref="T88:U88"/>
    <mergeCell ref="T89:U89"/>
    <mergeCell ref="T90:U90"/>
    <mergeCell ref="T102:U102"/>
    <mergeCell ref="X102:X103"/>
    <mergeCell ref="Y102:Y103"/>
    <mergeCell ref="Z102:Z103"/>
    <mergeCell ref="T103:U103"/>
    <mergeCell ref="T104:U104"/>
    <mergeCell ref="T99:U99"/>
    <mergeCell ref="T100:U100"/>
    <mergeCell ref="T101:U101"/>
    <mergeCell ref="T113:U113"/>
    <mergeCell ref="T114:U114"/>
    <mergeCell ref="T115:U115"/>
    <mergeCell ref="T109:U109"/>
    <mergeCell ref="T110:U110"/>
    <mergeCell ref="T111:U111"/>
    <mergeCell ref="T112:U112"/>
    <mergeCell ref="T105:U105"/>
    <mergeCell ref="T106:U106"/>
    <mergeCell ref="T107:U107"/>
    <mergeCell ref="T108:U108"/>
    <mergeCell ref="T124:U124"/>
    <mergeCell ref="T125:U125"/>
    <mergeCell ref="T126:U126"/>
    <mergeCell ref="T120:U120"/>
    <mergeCell ref="T121:U121"/>
    <mergeCell ref="T122:U122"/>
    <mergeCell ref="T123:U123"/>
    <mergeCell ref="T116:U116"/>
    <mergeCell ref="T117:U117"/>
    <mergeCell ref="T118:U118"/>
    <mergeCell ref="T119:U119"/>
    <mergeCell ref="T132:U132"/>
    <mergeCell ref="T133:U133"/>
    <mergeCell ref="T134:U134"/>
    <mergeCell ref="T135:U135"/>
    <mergeCell ref="T127:U127"/>
    <mergeCell ref="T128:U128"/>
    <mergeCell ref="T129:U129"/>
    <mergeCell ref="T130:U130"/>
    <mergeCell ref="T131:U131"/>
    <mergeCell ref="T141:U141"/>
    <mergeCell ref="T142:U142"/>
    <mergeCell ref="T143:U143"/>
    <mergeCell ref="T144:U144"/>
    <mergeCell ref="T136:U136"/>
    <mergeCell ref="T137:U137"/>
    <mergeCell ref="T138:U138"/>
    <mergeCell ref="T139:U139"/>
    <mergeCell ref="T140:U140"/>
    <mergeCell ref="T153:U153"/>
    <mergeCell ref="T154:U154"/>
    <mergeCell ref="T155:U155"/>
    <mergeCell ref="T156:U156"/>
    <mergeCell ref="T150:U150"/>
    <mergeCell ref="T151:U151"/>
    <mergeCell ref="T152:U152"/>
    <mergeCell ref="T145:U145"/>
    <mergeCell ref="T146:U146"/>
    <mergeCell ref="T147:U147"/>
    <mergeCell ref="T148:U148"/>
    <mergeCell ref="T149:U149"/>
    <mergeCell ref="T165:U165"/>
    <mergeCell ref="T166:U166"/>
    <mergeCell ref="T167:U167"/>
    <mergeCell ref="T168:U168"/>
    <mergeCell ref="T161:U161"/>
    <mergeCell ref="T162:U162"/>
    <mergeCell ref="T163:U163"/>
    <mergeCell ref="T164:U164"/>
    <mergeCell ref="T157:U157"/>
    <mergeCell ref="T158:U158"/>
    <mergeCell ref="T159:U159"/>
    <mergeCell ref="T160:U160"/>
    <mergeCell ref="T175:U175"/>
    <mergeCell ref="T176:U176"/>
    <mergeCell ref="T177:U177"/>
    <mergeCell ref="T178:U178"/>
    <mergeCell ref="T173:U173"/>
    <mergeCell ref="T174:U174"/>
    <mergeCell ref="T169:U169"/>
    <mergeCell ref="T170:U170"/>
    <mergeCell ref="T171:U171"/>
    <mergeCell ref="T172:U172"/>
    <mergeCell ref="T187:U187"/>
    <mergeCell ref="T188:U188"/>
    <mergeCell ref="T189:U189"/>
    <mergeCell ref="T190:U190"/>
    <mergeCell ref="T182:U182"/>
    <mergeCell ref="T183:U183"/>
    <mergeCell ref="T184:U184"/>
    <mergeCell ref="T185:U185"/>
    <mergeCell ref="T179:U179"/>
    <mergeCell ref="T180:U180"/>
    <mergeCell ref="T181:U181"/>
    <mergeCell ref="B198:B217"/>
    <mergeCell ref="T198:U198"/>
    <mergeCell ref="T199:U199"/>
    <mergeCell ref="T200:U200"/>
    <mergeCell ref="T201:U201"/>
    <mergeCell ref="T202:U202"/>
    <mergeCell ref="T203:U203"/>
    <mergeCell ref="T204:U204"/>
    <mergeCell ref="T191:U191"/>
    <mergeCell ref="T192:U192"/>
    <mergeCell ref="T193:U193"/>
    <mergeCell ref="T194:U194"/>
    <mergeCell ref="T195:U195"/>
    <mergeCell ref="T196:U196"/>
    <mergeCell ref="C229:D229"/>
    <mergeCell ref="C230:D230"/>
    <mergeCell ref="D233:E233"/>
    <mergeCell ref="D234:E234"/>
    <mergeCell ref="AA102:AA103"/>
    <mergeCell ref="T216:U216"/>
    <mergeCell ref="T217:U217"/>
    <mergeCell ref="C225:F225"/>
    <mergeCell ref="C226:F226"/>
    <mergeCell ref="C227:D227"/>
    <mergeCell ref="C228:D228"/>
    <mergeCell ref="T211:U211"/>
    <mergeCell ref="T212:U212"/>
    <mergeCell ref="T213:U213"/>
    <mergeCell ref="T214:U214"/>
    <mergeCell ref="T215:U215"/>
    <mergeCell ref="T205:U205"/>
    <mergeCell ref="T206:U206"/>
    <mergeCell ref="T207:U207"/>
    <mergeCell ref="T208:U208"/>
    <mergeCell ref="T209:U209"/>
    <mergeCell ref="T210:U210"/>
    <mergeCell ref="T197:U197"/>
    <mergeCell ref="T186:U186"/>
  </mergeCells>
  <dataValidations count="5">
    <dataValidation type="decimal" operator="greaterThan" allowBlank="1" showInputMessage="1" showErrorMessage="1" sqref="P170 O35 O32:O33 P115 P82:P84 O15:O16 O20:O21 P187">
      <formula1>0</formula1>
    </dataValidation>
    <dataValidation type="textLength" allowBlank="1" showInputMessage="1" showErrorMessage="1" error="Escriba un texto _x000a_Maximo 390 Caracteres" promptTitle="Cualquier contenido_x000a_Maximo 390 Caracteres" prompt="_x000a_Registre DE MANERA BREVE la Unidad de Medida de la actividad._x000a_(Ej.: Informes, jornadas de capacitación, etc.)_x000a_(MÁX. 390 CARACTERES)" sqref="AA58 AC55">
      <formula1>0</formula1>
      <formula2>390</formula2>
    </dataValidation>
    <dataValidation type="date" operator="notEqual" allowBlank="1" showInputMessage="1" showErrorMessage="1" errorTitle="Entrada no válida" error="Por favor escriba una fecha válida (AAAA/MM/DD)" promptTitle="Ingrese una fecha (AAAA/MM/DD)" prompt="_x000a_Registre la FECHA PROGRAMADA para el inicio de la actividad._x000a_(FORMATO AAAA/MM/DD)" sqref="L55:L75">
      <formula1>-99</formula1>
    </dataValidation>
    <dataValidation type="date" operator="notEqual" allowBlank="1" showInputMessage="1" showErrorMessage="1" errorTitle="Entrada no válida" error="Por favor escriba una fecha válida (AAAA/MM/DD)" promptTitle="Ingrese una fecha (AAAA/MM/DD)" prompt="_x000a_Registre la FECHA PROGRAMADA para la terminación de la actividad._x000a_(FORMATO AAAA/MM/DD)" sqref="M55:M75">
      <formula1>-99</formula1>
    </dataValidation>
    <dataValidation type="whole" operator="greaterThanOrEqual" allowBlank="1" showInputMessage="1" showErrorMessage="1" sqref="K20:K21 K32:K33 K35 K12:K18 O12">
      <formula1>1</formula1>
    </dataValidation>
  </dataValidations>
  <hyperlinks>
    <hyperlink ref="C188" location="_ftn1" display="_ftn1"/>
    <hyperlink ref="C189" location="_ftn1" display="_ftn1"/>
    <hyperlink ref="E198" location="_ftn1" display="_ftn1"/>
    <hyperlink ref="E199" location="_ftn1" display="_ftn1"/>
    <hyperlink ref="E200" location="_ftn1" display="_ftn1"/>
    <hyperlink ref="E201" location="_ftn1" display="_ftn1"/>
    <hyperlink ref="E202" location="_ftn1" display="_ftn1"/>
    <hyperlink ref="E203" location="_ftn1" display="_ftn1"/>
    <hyperlink ref="E204" location="_ftn1" display="_ftn1"/>
    <hyperlink ref="E205" location="_ftn1" display="_ftn1"/>
    <hyperlink ref="E206" location="_ftn1" display="_ftn1"/>
    <hyperlink ref="E207" location="_ftn1" display="_ftn1"/>
    <hyperlink ref="E208" location="_ftn1" display="_ftn1"/>
    <hyperlink ref="E209" location="_ftn1" display="_ftn1"/>
    <hyperlink ref="E210" location="_ftn1" display="_ftn1"/>
    <hyperlink ref="E211" location="_ftn1" display="_ftn1"/>
    <hyperlink ref="E212" location="_ftn1" display="_ftn1"/>
    <hyperlink ref="E213" location="_ftn1" display="_ftn1"/>
    <hyperlink ref="E214" location="_ftn1" display="_ftn1"/>
    <hyperlink ref="E215" location="_ftn1" display="_ftn1"/>
    <hyperlink ref="E216" location="_ftn1" display="_ftn1"/>
    <hyperlink ref="E217" location="_ftn1" display="_ftn1"/>
  </hyperlinks>
  <pageMargins left="0.2" right="0.22" top="0.26" bottom="0.31496062992125984" header="0.31496062992125984" footer="0.31496062992125984"/>
  <pageSetup paperSize="5" fitToWidth="2" fitToHeight="0" orientation="landscape" r:id="rId1"/>
  <drawing r:id="rId2"/>
  <legacyDrawing r:id="rId3"/>
  <oleObjects>
    <mc:AlternateContent xmlns:mc="http://schemas.openxmlformats.org/markup-compatibility/2006">
      <mc:Choice Requires="x14">
        <oleObject progId="AcroExch.Document.7" dvAspect="DVASPECT_ICON" shapeId="22529" r:id="rId4">
          <objectPr defaultSize="0" autoPict="0" r:id="rId5">
            <anchor moveWithCells="1">
              <from>
                <xdr:col>26</xdr:col>
                <xdr:colOff>2219325</xdr:colOff>
                <xdr:row>158</xdr:row>
                <xdr:rowOff>295275</xdr:rowOff>
              </from>
              <to>
                <xdr:col>26</xdr:col>
                <xdr:colOff>2962275</xdr:colOff>
                <xdr:row>158</xdr:row>
                <xdr:rowOff>857250</xdr:rowOff>
              </to>
            </anchor>
          </objectPr>
        </oleObject>
      </mc:Choice>
      <mc:Fallback>
        <oleObject progId="AcroExch.Document.7" dvAspect="DVASPECT_ICON" shapeId="22529" r:id="rId4"/>
      </mc:Fallback>
    </mc:AlternateContent>
    <mc:AlternateContent xmlns:mc="http://schemas.openxmlformats.org/markup-compatibility/2006">
      <mc:Choice Requires="x14">
        <oleObject progId="Paquete" dvAspect="DVASPECT_ICON" shapeId="22530" r:id="rId6">
          <objectPr defaultSize="0" r:id="rId7">
            <anchor moveWithCells="1">
              <from>
                <xdr:col>26</xdr:col>
                <xdr:colOff>3505200</xdr:colOff>
                <xdr:row>142</xdr:row>
                <xdr:rowOff>847725</xdr:rowOff>
              </from>
              <to>
                <xdr:col>27</xdr:col>
                <xdr:colOff>0</xdr:colOff>
                <xdr:row>143</xdr:row>
                <xdr:rowOff>0</xdr:rowOff>
              </to>
            </anchor>
          </objectPr>
        </oleObject>
      </mc:Choice>
      <mc:Fallback>
        <oleObject progId="Paquete" dvAspect="DVASPECT_ICON" shapeId="22530" r:id="rId6"/>
      </mc:Fallback>
    </mc:AlternateContent>
    <mc:AlternateContent xmlns:mc="http://schemas.openxmlformats.org/markup-compatibility/2006">
      <mc:Choice Requires="x14">
        <oleObject progId="Paquete" dvAspect="DVASPECT_ICON" shapeId="22531" r:id="rId8">
          <objectPr defaultSize="0" r:id="rId9">
            <anchor moveWithCells="1">
              <from>
                <xdr:col>26</xdr:col>
                <xdr:colOff>2543175</xdr:colOff>
                <xdr:row>142</xdr:row>
                <xdr:rowOff>828675</xdr:rowOff>
              </from>
              <to>
                <xdr:col>26</xdr:col>
                <xdr:colOff>3457575</xdr:colOff>
                <xdr:row>142</xdr:row>
                <xdr:rowOff>1514475</xdr:rowOff>
              </to>
            </anchor>
          </objectPr>
        </oleObject>
      </mc:Choice>
      <mc:Fallback>
        <oleObject progId="Paquete" dvAspect="DVASPECT_ICON" shapeId="22531" r:id="rId8"/>
      </mc:Fallback>
    </mc:AlternateContent>
    <mc:AlternateContent xmlns:mc="http://schemas.openxmlformats.org/markup-compatibility/2006">
      <mc:Choice Requires="x14">
        <oleObject progId="Paquete" dvAspect="DVASPECT_ICON" shapeId="22532" r:id="rId10">
          <objectPr defaultSize="0" r:id="rId9">
            <anchor moveWithCells="1">
              <from>
                <xdr:col>26</xdr:col>
                <xdr:colOff>1600200</xdr:colOff>
                <xdr:row>142</xdr:row>
                <xdr:rowOff>838200</xdr:rowOff>
              </from>
              <to>
                <xdr:col>26</xdr:col>
                <xdr:colOff>2514600</xdr:colOff>
                <xdr:row>142</xdr:row>
                <xdr:rowOff>1524000</xdr:rowOff>
              </to>
            </anchor>
          </objectPr>
        </oleObject>
      </mc:Choice>
      <mc:Fallback>
        <oleObject progId="Paquete" dvAspect="DVASPECT_ICON" shapeId="22532" r:id="rId10"/>
      </mc:Fallback>
    </mc:AlternateContent>
    <mc:AlternateContent xmlns:mc="http://schemas.openxmlformats.org/markup-compatibility/2006">
      <mc:Choice Requires="x14">
        <oleObject progId="Word.Document.12" dvAspect="DVASPECT_ICON" shapeId="22533" r:id="rId11">
          <objectPr defaultSize="0" r:id="rId12">
            <anchor moveWithCells="1">
              <from>
                <xdr:col>21</xdr:col>
                <xdr:colOff>0</xdr:colOff>
                <xdr:row>177</xdr:row>
                <xdr:rowOff>0</xdr:rowOff>
              </from>
              <to>
                <xdr:col>21</xdr:col>
                <xdr:colOff>914400</xdr:colOff>
                <xdr:row>177</xdr:row>
                <xdr:rowOff>685800</xdr:rowOff>
              </to>
            </anchor>
          </objectPr>
        </oleObject>
      </mc:Choice>
      <mc:Fallback>
        <oleObject progId="Word.Document.12" dvAspect="DVASPECT_ICON" shapeId="22533" r:id="rId11"/>
      </mc:Fallback>
    </mc:AlternateContent>
    <mc:AlternateContent xmlns:mc="http://schemas.openxmlformats.org/markup-compatibility/2006">
      <mc:Choice Requires="x14">
        <oleObject progId="Paquete" shapeId="22534" r:id="rId13">
          <objectPr defaultSize="0" r:id="rId14">
            <anchor moveWithCells="1">
              <from>
                <xdr:col>26</xdr:col>
                <xdr:colOff>3600450</xdr:colOff>
                <xdr:row>177</xdr:row>
                <xdr:rowOff>3495675</xdr:rowOff>
              </from>
              <to>
                <xdr:col>26</xdr:col>
                <xdr:colOff>4257675</xdr:colOff>
                <xdr:row>177</xdr:row>
                <xdr:rowOff>3905250</xdr:rowOff>
              </to>
            </anchor>
          </objectPr>
        </oleObject>
      </mc:Choice>
      <mc:Fallback>
        <oleObject progId="Paquete" shapeId="22534" r:id="rId13"/>
      </mc:Fallback>
    </mc:AlternateContent>
    <mc:AlternateContent xmlns:mc="http://schemas.openxmlformats.org/markup-compatibility/2006">
      <mc:Choice Requires="x14">
        <oleObject progId="Document" dvAspect="DVASPECT_ICON" shapeId="22535" r:id="rId15">
          <objectPr defaultSize="0" r:id="rId16">
            <anchor moveWithCells="1">
              <from>
                <xdr:col>25</xdr:col>
                <xdr:colOff>2381250</xdr:colOff>
                <xdr:row>169</xdr:row>
                <xdr:rowOff>4362450</xdr:rowOff>
              </from>
              <to>
                <xdr:col>25</xdr:col>
                <xdr:colOff>3248025</xdr:colOff>
                <xdr:row>169</xdr:row>
                <xdr:rowOff>5010150</xdr:rowOff>
              </to>
            </anchor>
          </objectPr>
        </oleObject>
      </mc:Choice>
      <mc:Fallback>
        <oleObject progId="Document" dvAspect="DVASPECT_ICON" shapeId="22535" r:id="rId15"/>
      </mc:Fallback>
    </mc:AlternateContent>
    <mc:AlternateContent xmlns:mc="http://schemas.openxmlformats.org/markup-compatibility/2006">
      <mc:Choice Requires="x14">
        <oleObject progId="Acrobat Document" dvAspect="DVASPECT_ICON" shapeId="22536" r:id="rId17">
          <objectPr defaultSize="0" autoPict="0" r:id="rId18">
            <anchor moveWithCells="1">
              <from>
                <xdr:col>26</xdr:col>
                <xdr:colOff>0</xdr:colOff>
                <xdr:row>169</xdr:row>
                <xdr:rowOff>0</xdr:rowOff>
              </from>
              <to>
                <xdr:col>26</xdr:col>
                <xdr:colOff>561975</xdr:colOff>
                <xdr:row>169</xdr:row>
                <xdr:rowOff>419100</xdr:rowOff>
              </to>
            </anchor>
          </objectPr>
        </oleObject>
      </mc:Choice>
      <mc:Fallback>
        <oleObject progId="Acrobat Document" dvAspect="DVASPECT_ICON" shapeId="22536" r:id="rId17"/>
      </mc:Fallback>
    </mc:AlternateContent>
    <mc:AlternateContent xmlns:mc="http://schemas.openxmlformats.org/markup-compatibility/2006">
      <mc:Choice Requires="x14">
        <oleObject progId="Acrobat Document" dvAspect="DVASPECT_ICON" shapeId="22537" r:id="rId19">
          <objectPr defaultSize="0" autoPict="0" r:id="rId20">
            <anchor moveWithCells="1">
              <from>
                <xdr:col>25</xdr:col>
                <xdr:colOff>2705100</xdr:colOff>
                <xdr:row>84</xdr:row>
                <xdr:rowOff>942975</xdr:rowOff>
              </from>
              <to>
                <xdr:col>25</xdr:col>
                <xdr:colOff>3305175</xdr:colOff>
                <xdr:row>84</xdr:row>
                <xdr:rowOff>1390650</xdr:rowOff>
              </to>
            </anchor>
          </objectPr>
        </oleObject>
      </mc:Choice>
      <mc:Fallback>
        <oleObject progId="Acrobat Document" dvAspect="DVASPECT_ICON" shapeId="22537" r:id="rId19"/>
      </mc:Fallback>
    </mc:AlternateContent>
    <mc:AlternateContent xmlns:mc="http://schemas.openxmlformats.org/markup-compatibility/2006">
      <mc:Choice Requires="x14">
        <oleObject progId="Acrobat Document" dvAspect="DVASPECT_ICON" shapeId="22538" r:id="rId21">
          <objectPr defaultSize="0" autoPict="0" r:id="rId22">
            <anchor moveWithCells="1">
              <from>
                <xdr:col>26</xdr:col>
                <xdr:colOff>66675</xdr:colOff>
                <xdr:row>84</xdr:row>
                <xdr:rowOff>57150</xdr:rowOff>
              </from>
              <to>
                <xdr:col>26</xdr:col>
                <xdr:colOff>476250</xdr:colOff>
                <xdr:row>84</xdr:row>
                <xdr:rowOff>361950</xdr:rowOff>
              </to>
            </anchor>
          </objectPr>
        </oleObject>
      </mc:Choice>
      <mc:Fallback>
        <oleObject progId="Acrobat Document" dvAspect="DVASPECT_ICON" shapeId="22538" r:id="rId21"/>
      </mc:Fallback>
    </mc:AlternateContent>
    <mc:AlternateContent xmlns:mc="http://schemas.openxmlformats.org/markup-compatibility/2006">
      <mc:Choice Requires="x14">
        <oleObject progId="Documento" dvAspect="DVASPECT_ICON" shapeId="22539" r:id="rId23">
          <objectPr defaultSize="0" autoPict="0" r:id="rId24">
            <anchor moveWithCells="1">
              <from>
                <xdr:col>25</xdr:col>
                <xdr:colOff>2400300</xdr:colOff>
                <xdr:row>80</xdr:row>
                <xdr:rowOff>704850</xdr:rowOff>
              </from>
              <to>
                <xdr:col>25</xdr:col>
                <xdr:colOff>2914650</xdr:colOff>
                <xdr:row>80</xdr:row>
                <xdr:rowOff>1085850</xdr:rowOff>
              </to>
            </anchor>
          </objectPr>
        </oleObject>
      </mc:Choice>
      <mc:Fallback>
        <oleObject progId="Documento" dvAspect="DVASPECT_ICON" shapeId="22539" r:id="rId23"/>
      </mc:Fallback>
    </mc:AlternateContent>
    <mc:AlternateContent xmlns:mc="http://schemas.openxmlformats.org/markup-compatibility/2006">
      <mc:Choice Requires="x14">
        <oleObject progId="Package" dvAspect="DVASPECT_ICON" shapeId="22540" r:id="rId25">
          <objectPr defaultSize="0" autoPict="0" r:id="rId26">
            <anchor moveWithCells="1" sizeWithCells="1">
              <from>
                <xdr:col>25</xdr:col>
                <xdr:colOff>2571750</xdr:colOff>
                <xdr:row>80</xdr:row>
                <xdr:rowOff>1104900</xdr:rowOff>
              </from>
              <to>
                <xdr:col>25</xdr:col>
                <xdr:colOff>3181350</xdr:colOff>
                <xdr:row>80</xdr:row>
                <xdr:rowOff>1495425</xdr:rowOff>
              </to>
            </anchor>
          </objectPr>
        </oleObject>
      </mc:Choice>
      <mc:Fallback>
        <oleObject progId="Package" dvAspect="DVASPECT_ICON" shapeId="22540" r:id="rId25"/>
      </mc:Fallback>
    </mc:AlternateContent>
    <mc:AlternateContent xmlns:mc="http://schemas.openxmlformats.org/markup-compatibility/2006">
      <mc:Choice Requires="x14">
        <oleObject progId="Documento" dvAspect="DVASPECT_ICON" shapeId="22541" r:id="rId27">
          <objectPr defaultSize="0" autoPict="0" r:id="rId28">
            <anchor moveWithCells="1">
              <from>
                <xdr:col>26</xdr:col>
                <xdr:colOff>2343150</xdr:colOff>
                <xdr:row>80</xdr:row>
                <xdr:rowOff>771525</xdr:rowOff>
              </from>
              <to>
                <xdr:col>26</xdr:col>
                <xdr:colOff>2781300</xdr:colOff>
                <xdr:row>80</xdr:row>
                <xdr:rowOff>1104900</xdr:rowOff>
              </to>
            </anchor>
          </objectPr>
        </oleObject>
      </mc:Choice>
      <mc:Fallback>
        <oleObject progId="Documento" dvAspect="DVASPECT_ICON" shapeId="22541" r:id="rId27"/>
      </mc:Fallback>
    </mc:AlternateContent>
    <mc:AlternateContent xmlns:mc="http://schemas.openxmlformats.org/markup-compatibility/2006">
      <mc:Choice Requires="x14">
        <oleObject progId="Hoja de cálculo" dvAspect="DVASPECT_ICON" shapeId="22542" r:id="rId29">
          <objectPr defaultSize="0" autoPict="0" r:id="rId30">
            <anchor moveWithCells="1">
              <from>
                <xdr:col>26</xdr:col>
                <xdr:colOff>3019425</xdr:colOff>
                <xdr:row>80</xdr:row>
                <xdr:rowOff>781050</xdr:rowOff>
              </from>
              <to>
                <xdr:col>26</xdr:col>
                <xdr:colOff>3448050</xdr:colOff>
                <xdr:row>80</xdr:row>
                <xdr:rowOff>1104900</xdr:rowOff>
              </to>
            </anchor>
          </objectPr>
        </oleObject>
      </mc:Choice>
      <mc:Fallback>
        <oleObject progId="Hoja de cálculo" dvAspect="DVASPECT_ICON" shapeId="22542" r:id="rId29"/>
      </mc:Fallback>
    </mc:AlternateContent>
    <mc:AlternateContent xmlns:mc="http://schemas.openxmlformats.org/markup-compatibility/2006">
      <mc:Choice Requires="x14">
        <oleObject progId="Hoja de cálculo" dvAspect="DVASPECT_ICON" shapeId="22543" r:id="rId31">
          <objectPr defaultSize="0" autoPict="0" r:id="rId30">
            <anchor moveWithCells="1">
              <from>
                <xdr:col>26</xdr:col>
                <xdr:colOff>3467100</xdr:colOff>
                <xdr:row>80</xdr:row>
                <xdr:rowOff>800100</xdr:rowOff>
              </from>
              <to>
                <xdr:col>26</xdr:col>
                <xdr:colOff>3905250</xdr:colOff>
                <xdr:row>81</xdr:row>
                <xdr:rowOff>19050</xdr:rowOff>
              </to>
            </anchor>
          </objectPr>
        </oleObject>
      </mc:Choice>
      <mc:Fallback>
        <oleObject progId="Hoja de cálculo" dvAspect="DVASPECT_ICON" shapeId="22543" r:id="rId31"/>
      </mc:Fallback>
    </mc:AlternateContent>
    <mc:AlternateContent xmlns:mc="http://schemas.openxmlformats.org/markup-compatibility/2006">
      <mc:Choice Requires="x14">
        <oleObject progId="Hoja de cálculo" dvAspect="DVASPECT_ICON" shapeId="22544" r:id="rId32">
          <objectPr defaultSize="0" autoPict="0" r:id="rId33">
            <anchor moveWithCells="1">
              <from>
                <xdr:col>26</xdr:col>
                <xdr:colOff>3990975</xdr:colOff>
                <xdr:row>80</xdr:row>
                <xdr:rowOff>781050</xdr:rowOff>
              </from>
              <to>
                <xdr:col>27</xdr:col>
                <xdr:colOff>28575</xdr:colOff>
                <xdr:row>81</xdr:row>
                <xdr:rowOff>9525</xdr:rowOff>
              </to>
            </anchor>
          </objectPr>
        </oleObject>
      </mc:Choice>
      <mc:Fallback>
        <oleObject progId="Hoja de cálculo" dvAspect="DVASPECT_ICON" shapeId="22544" r:id="rId32"/>
      </mc:Fallback>
    </mc:AlternateContent>
    <mc:AlternateContent xmlns:mc="http://schemas.openxmlformats.org/markup-compatibility/2006">
      <mc:Choice Requires="x14">
        <oleObject progId="Acrobat Document" dvAspect="DVASPECT_ICON" shapeId="22545" r:id="rId34">
          <objectPr defaultSize="0" autoPict="0" r:id="rId35">
            <anchor moveWithCells="1">
              <from>
                <xdr:col>25</xdr:col>
                <xdr:colOff>2657475</xdr:colOff>
                <xdr:row>75</xdr:row>
                <xdr:rowOff>800100</xdr:rowOff>
              </from>
              <to>
                <xdr:col>25</xdr:col>
                <xdr:colOff>3114675</xdr:colOff>
                <xdr:row>76</xdr:row>
                <xdr:rowOff>161925</xdr:rowOff>
              </to>
            </anchor>
          </objectPr>
        </oleObject>
      </mc:Choice>
      <mc:Fallback>
        <oleObject progId="Acrobat Document" dvAspect="DVASPECT_ICON" shapeId="22545" r:id="rId34"/>
      </mc:Fallback>
    </mc:AlternateContent>
    <mc:AlternateContent xmlns:mc="http://schemas.openxmlformats.org/markup-compatibility/2006">
      <mc:Choice Requires="x14">
        <oleObject progId="Acrobat Document" dvAspect="DVASPECT_ICON" shapeId="22546" r:id="rId36">
          <objectPr defaultSize="0" autoPict="0" r:id="rId35">
            <anchor moveWithCells="1">
              <from>
                <xdr:col>26</xdr:col>
                <xdr:colOff>2581275</xdr:colOff>
                <xdr:row>75</xdr:row>
                <xdr:rowOff>800100</xdr:rowOff>
              </from>
              <to>
                <xdr:col>26</xdr:col>
                <xdr:colOff>3038475</xdr:colOff>
                <xdr:row>76</xdr:row>
                <xdr:rowOff>161925</xdr:rowOff>
              </to>
            </anchor>
          </objectPr>
        </oleObject>
      </mc:Choice>
      <mc:Fallback>
        <oleObject progId="Acrobat Document" dvAspect="DVASPECT_ICON" shapeId="22546" r:id="rId36"/>
      </mc:Fallback>
    </mc:AlternateContent>
    <mc:AlternateContent xmlns:mc="http://schemas.openxmlformats.org/markup-compatibility/2006">
      <mc:Choice Requires="x14">
        <oleObject progId="Acrobat Document" dvAspect="DVASPECT_ICON" shapeId="22547" r:id="rId37">
          <objectPr defaultSize="0" autoPict="0" r:id="rId38">
            <anchor moveWithCells="1">
              <from>
                <xdr:col>26</xdr:col>
                <xdr:colOff>3914775</xdr:colOff>
                <xdr:row>79</xdr:row>
                <xdr:rowOff>914400</xdr:rowOff>
              </from>
              <to>
                <xdr:col>26</xdr:col>
                <xdr:colOff>4391025</xdr:colOff>
                <xdr:row>79</xdr:row>
                <xdr:rowOff>1276350</xdr:rowOff>
              </to>
            </anchor>
          </objectPr>
        </oleObject>
      </mc:Choice>
      <mc:Fallback>
        <oleObject progId="Acrobat Document" dvAspect="DVASPECT_ICON" shapeId="22547" r:id="rId37"/>
      </mc:Fallback>
    </mc:AlternateContent>
  </oleObjec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23"/>
  <sheetViews>
    <sheetView topLeftCell="B49" zoomScale="90" zoomScaleNormal="90" workbookViewId="0">
      <selection activeCell="D50" sqref="D50"/>
    </sheetView>
  </sheetViews>
  <sheetFormatPr baseColWidth="10" defaultColWidth="11.42578125" defaultRowHeight="15" x14ac:dyDescent="0.25"/>
  <cols>
    <col min="1" max="1" width="8.140625" style="429" customWidth="1"/>
    <col min="2" max="2" width="17.85546875" style="300" customWidth="1"/>
    <col min="3" max="3" width="19.85546875" style="300" customWidth="1"/>
    <col min="4" max="4" width="16.42578125" style="432" customWidth="1"/>
    <col min="5" max="5" width="30" style="300" customWidth="1"/>
    <col min="6" max="6" width="24" style="300" customWidth="1"/>
    <col min="7" max="7" width="31.140625" style="415" customWidth="1"/>
    <col min="8" max="8" width="26.42578125" style="415" customWidth="1"/>
    <col min="9" max="9" width="21.140625" style="415" customWidth="1"/>
    <col min="10" max="10" width="17.42578125" style="415" customWidth="1"/>
    <col min="11" max="11" width="18.28515625" style="299" customWidth="1"/>
    <col min="12" max="12" width="12.42578125" style="299" customWidth="1"/>
    <col min="13" max="13" width="10.5703125" style="415" customWidth="1"/>
    <col min="14" max="16384" width="11.42578125" style="300"/>
  </cols>
  <sheetData>
    <row r="1" spans="1:21" s="386" customFormat="1" ht="23.25" customHeight="1" x14ac:dyDescent="0.25">
      <c r="A1" s="427"/>
      <c r="B1" s="420" t="s">
        <v>548</v>
      </c>
      <c r="C1" s="420">
        <v>53</v>
      </c>
      <c r="D1" s="2301" t="s">
        <v>549</v>
      </c>
      <c r="E1" s="1836"/>
      <c r="F1" s="1836"/>
      <c r="G1" s="1836"/>
      <c r="H1" s="1836"/>
    </row>
    <row r="2" spans="1:21" s="386" customFormat="1" ht="23.25" customHeight="1" x14ac:dyDescent="0.25">
      <c r="A2" s="427"/>
      <c r="B2" s="420" t="s">
        <v>550</v>
      </c>
      <c r="C2" s="420">
        <v>400</v>
      </c>
      <c r="D2" s="2301" t="s">
        <v>551</v>
      </c>
      <c r="E2" s="1836"/>
      <c r="F2" s="1836"/>
      <c r="G2" s="1836"/>
      <c r="H2" s="1836"/>
    </row>
    <row r="3" spans="1:21" s="386" customFormat="1" ht="23.25" customHeight="1" x14ac:dyDescent="0.25">
      <c r="A3" s="427"/>
      <c r="B3" s="420" t="s">
        <v>552</v>
      </c>
      <c r="C3" s="420">
        <v>1</v>
      </c>
      <c r="D3" s="430"/>
    </row>
    <row r="4" spans="1:21" s="386" customFormat="1" ht="23.25" customHeight="1" x14ac:dyDescent="0.25">
      <c r="A4" s="427"/>
      <c r="B4" s="420" t="s">
        <v>553</v>
      </c>
      <c r="C4" s="420">
        <v>176</v>
      </c>
      <c r="D4" s="430"/>
    </row>
    <row r="5" spans="1:21" s="386" customFormat="1" ht="23.25" customHeight="1" x14ac:dyDescent="0.25">
      <c r="A5" s="427"/>
      <c r="B5" s="420" t="s">
        <v>554</v>
      </c>
      <c r="C5" s="421">
        <v>41661</v>
      </c>
      <c r="D5" s="430"/>
    </row>
    <row r="6" spans="1:21" s="386" customFormat="1" ht="23.25" customHeight="1" x14ac:dyDescent="0.25">
      <c r="A6" s="427"/>
      <c r="B6" s="420" t="s">
        <v>555</v>
      </c>
      <c r="C6" s="420">
        <v>0</v>
      </c>
      <c r="D6" s="420" t="s">
        <v>556</v>
      </c>
    </row>
    <row r="7" spans="1:21" s="386" customFormat="1" ht="22.5" customHeight="1" x14ac:dyDescent="0.25">
      <c r="A7" s="427"/>
      <c r="D7" s="430"/>
    </row>
    <row r="8" spans="1:21" s="386" customFormat="1" ht="22.5" customHeight="1" x14ac:dyDescent="0.25">
      <c r="A8" s="420" t="s">
        <v>557</v>
      </c>
      <c r="B8" s="2301" t="s">
        <v>558</v>
      </c>
      <c r="C8" s="1836"/>
      <c r="D8" s="1836"/>
      <c r="E8" s="1836"/>
      <c r="F8" s="1836"/>
      <c r="G8" s="1836"/>
      <c r="H8" s="1836"/>
      <c r="I8" s="1836"/>
      <c r="J8" s="1836"/>
      <c r="K8" s="1836"/>
      <c r="L8" s="1836"/>
      <c r="M8" s="1836"/>
      <c r="N8" s="1836"/>
      <c r="O8" s="1836"/>
    </row>
    <row r="9" spans="1:21" s="386" customFormat="1" ht="22.5" customHeight="1" x14ac:dyDescent="0.25">
      <c r="A9" s="427"/>
      <c r="C9" s="420">
        <v>4</v>
      </c>
      <c r="D9" s="420">
        <v>8</v>
      </c>
      <c r="E9" s="420">
        <v>12</v>
      </c>
      <c r="F9" s="420">
        <v>16</v>
      </c>
      <c r="G9" s="420">
        <v>20</v>
      </c>
      <c r="H9" s="420">
        <v>24</v>
      </c>
      <c r="I9" s="420">
        <v>28</v>
      </c>
      <c r="J9" s="420">
        <v>31</v>
      </c>
      <c r="K9" s="420">
        <v>32</v>
      </c>
      <c r="L9" s="420">
        <v>36</v>
      </c>
      <c r="M9" s="420">
        <v>40</v>
      </c>
      <c r="N9" s="420">
        <v>44</v>
      </c>
      <c r="O9" s="420">
        <v>48</v>
      </c>
    </row>
    <row r="10" spans="1:21" s="386" customFormat="1" ht="66" customHeight="1" thickBot="1" x14ac:dyDescent="0.3">
      <c r="A10" s="427"/>
      <c r="C10" s="462" t="s">
        <v>559</v>
      </c>
      <c r="D10" s="462" t="s">
        <v>560</v>
      </c>
      <c r="E10" s="462" t="s">
        <v>561</v>
      </c>
      <c r="F10" s="462" t="s">
        <v>562</v>
      </c>
      <c r="G10" s="462" t="s">
        <v>563</v>
      </c>
      <c r="H10" s="462" t="s">
        <v>564</v>
      </c>
      <c r="I10" s="462" t="s">
        <v>565</v>
      </c>
      <c r="J10" s="462" t="s">
        <v>566</v>
      </c>
      <c r="K10" s="462" t="s">
        <v>567</v>
      </c>
      <c r="L10" s="462" t="s">
        <v>568</v>
      </c>
      <c r="M10" s="462" t="s">
        <v>569</v>
      </c>
      <c r="N10" s="462" t="s">
        <v>570</v>
      </c>
      <c r="O10" s="462" t="s">
        <v>571</v>
      </c>
    </row>
    <row r="11" spans="1:21" s="252" customFormat="1" ht="83.25" customHeight="1" thickBot="1" x14ac:dyDescent="0.3">
      <c r="A11" s="412">
        <v>1</v>
      </c>
      <c r="B11" s="463"/>
      <c r="C11" s="433" t="s">
        <v>572</v>
      </c>
      <c r="D11" s="403">
        <v>1202002</v>
      </c>
      <c r="E11" s="424" t="s">
        <v>470</v>
      </c>
      <c r="F11" s="393" t="s">
        <v>87</v>
      </c>
      <c r="G11" s="393" t="s">
        <v>338</v>
      </c>
      <c r="H11" s="410" t="s">
        <v>340</v>
      </c>
      <c r="I11" s="407" t="s">
        <v>341</v>
      </c>
      <c r="J11" s="407">
        <v>1</v>
      </c>
      <c r="K11" s="231">
        <v>41641</v>
      </c>
      <c r="L11" s="231">
        <v>41670</v>
      </c>
      <c r="M11" s="244">
        <f>+(L11-K11)/7</f>
        <v>4.1428571428571432</v>
      </c>
      <c r="N11" s="412"/>
      <c r="O11" s="412"/>
      <c r="P11" s="358"/>
      <c r="Q11" s="358"/>
      <c r="S11" s="418" t="s">
        <v>88</v>
      </c>
      <c r="T11" s="418" t="s">
        <v>33</v>
      </c>
      <c r="U11" s="418" t="s">
        <v>339</v>
      </c>
    </row>
    <row r="12" spans="1:21" s="252" customFormat="1" ht="85.5" customHeight="1" thickBot="1" x14ac:dyDescent="0.3">
      <c r="A12" s="412">
        <v>1</v>
      </c>
      <c r="B12" s="463"/>
      <c r="C12" s="433" t="s">
        <v>572</v>
      </c>
      <c r="D12" s="403">
        <v>1202002</v>
      </c>
      <c r="E12" s="424" t="s">
        <v>470</v>
      </c>
      <c r="F12" s="393" t="s">
        <v>87</v>
      </c>
      <c r="G12" s="393" t="s">
        <v>338</v>
      </c>
      <c r="H12" s="410" t="s">
        <v>342</v>
      </c>
      <c r="I12" s="407" t="s">
        <v>341</v>
      </c>
      <c r="J12" s="407">
        <v>1</v>
      </c>
      <c r="K12" s="231">
        <v>41672</v>
      </c>
      <c r="L12" s="231">
        <v>41759</v>
      </c>
      <c r="M12" s="244">
        <f>+(L12-K12)/7</f>
        <v>12.428571428571429</v>
      </c>
      <c r="N12" s="412"/>
      <c r="O12" s="412"/>
      <c r="P12" s="358"/>
      <c r="Q12" s="358"/>
      <c r="S12" s="418" t="s">
        <v>88</v>
      </c>
      <c r="T12" s="418" t="s">
        <v>33</v>
      </c>
      <c r="U12" s="418" t="s">
        <v>339</v>
      </c>
    </row>
    <row r="13" spans="1:21" s="260" customFormat="1" ht="130.5" customHeight="1" thickBot="1" x14ac:dyDescent="0.25">
      <c r="A13" s="391">
        <v>2</v>
      </c>
      <c r="B13" s="465"/>
      <c r="C13" s="433" t="s">
        <v>572</v>
      </c>
      <c r="D13" s="391">
        <v>1903004</v>
      </c>
      <c r="E13" s="266" t="s">
        <v>471</v>
      </c>
      <c r="F13" s="425" t="s">
        <v>45</v>
      </c>
      <c r="G13" s="467" t="s">
        <v>225</v>
      </c>
      <c r="H13" s="467" t="s">
        <v>226</v>
      </c>
      <c r="I13" s="467" t="s">
        <v>159</v>
      </c>
      <c r="J13" s="407">
        <v>6</v>
      </c>
      <c r="K13" s="231">
        <v>41579</v>
      </c>
      <c r="L13" s="231">
        <v>41659</v>
      </c>
      <c r="M13" s="253">
        <f>+(L13-K13)/7</f>
        <v>11.428571428571429</v>
      </c>
      <c r="N13" s="254"/>
      <c r="O13" s="255"/>
      <c r="P13" s="422"/>
      <c r="Q13" s="422"/>
      <c r="S13" s="315" t="s">
        <v>46</v>
      </c>
      <c r="T13" s="397" t="s">
        <v>157</v>
      </c>
      <c r="U13" s="126" t="s">
        <v>158</v>
      </c>
    </row>
    <row r="14" spans="1:21" s="260" customFormat="1" ht="236.25" customHeight="1" x14ac:dyDescent="0.2">
      <c r="A14" s="403">
        <v>3</v>
      </c>
      <c r="B14" s="464"/>
      <c r="C14" s="433" t="s">
        <v>572</v>
      </c>
      <c r="D14" s="403">
        <v>1103002</v>
      </c>
      <c r="E14" s="392" t="s">
        <v>89</v>
      </c>
      <c r="F14" s="410" t="s">
        <v>472</v>
      </c>
      <c r="G14" s="410" t="s">
        <v>343</v>
      </c>
      <c r="H14" s="410" t="s">
        <v>343</v>
      </c>
      <c r="I14" s="407" t="s">
        <v>345</v>
      </c>
      <c r="J14" s="407">
        <v>2</v>
      </c>
      <c r="K14" s="231">
        <v>41641</v>
      </c>
      <c r="L14" s="231">
        <v>41670</v>
      </c>
      <c r="M14" s="244">
        <f t="shared" ref="M14:M51" si="0">+(L14-K14)/7</f>
        <v>4.1428571428571432</v>
      </c>
      <c r="N14" s="254"/>
      <c r="O14" s="255"/>
      <c r="P14" s="422"/>
      <c r="Q14" s="422"/>
      <c r="S14" s="410" t="s">
        <v>140</v>
      </c>
      <c r="T14" s="390" t="s">
        <v>33</v>
      </c>
      <c r="U14" s="410" t="s">
        <v>344</v>
      </c>
    </row>
    <row r="15" spans="1:21" s="260" customFormat="1" ht="186" customHeight="1" x14ac:dyDescent="0.2">
      <c r="A15" s="403">
        <v>3</v>
      </c>
      <c r="B15" s="464"/>
      <c r="C15" s="433" t="s">
        <v>572</v>
      </c>
      <c r="D15" s="403">
        <v>1103002</v>
      </c>
      <c r="E15" s="392" t="s">
        <v>89</v>
      </c>
      <c r="F15" s="410" t="s">
        <v>472</v>
      </c>
      <c r="G15" s="410" t="s">
        <v>604</v>
      </c>
      <c r="H15" s="410" t="s">
        <v>579</v>
      </c>
      <c r="I15" s="407" t="s">
        <v>573</v>
      </c>
      <c r="J15" s="407">
        <v>3</v>
      </c>
      <c r="K15" s="231">
        <v>41671</v>
      </c>
      <c r="L15" s="231">
        <v>42004</v>
      </c>
      <c r="M15" s="244">
        <f>+(L15-K15)/7</f>
        <v>47.571428571428569</v>
      </c>
      <c r="N15" s="254"/>
      <c r="O15" s="255"/>
      <c r="P15" s="422"/>
      <c r="Q15" s="422"/>
      <c r="S15" s="410"/>
      <c r="T15" s="390"/>
      <c r="U15" s="410"/>
    </row>
    <row r="16" spans="1:21" s="260" customFormat="1" ht="186.75" customHeight="1" x14ac:dyDescent="0.2">
      <c r="A16" s="403">
        <v>4</v>
      </c>
      <c r="B16" s="464"/>
      <c r="C16" s="433" t="s">
        <v>572</v>
      </c>
      <c r="D16" s="403">
        <v>1601004</v>
      </c>
      <c r="E16" s="262" t="s">
        <v>90</v>
      </c>
      <c r="F16" s="263" t="s">
        <v>138</v>
      </c>
      <c r="G16" s="263" t="s">
        <v>346</v>
      </c>
      <c r="H16" s="404" t="s">
        <v>544</v>
      </c>
      <c r="I16" s="405" t="s">
        <v>348</v>
      </c>
      <c r="J16" s="407">
        <v>1</v>
      </c>
      <c r="K16" s="231">
        <v>41640</v>
      </c>
      <c r="L16" s="231">
        <v>41790</v>
      </c>
      <c r="M16" s="244">
        <f t="shared" si="0"/>
        <v>21.428571428571427</v>
      </c>
      <c r="N16" s="254"/>
      <c r="O16" s="255"/>
      <c r="P16" s="422"/>
      <c r="Q16" s="422"/>
      <c r="S16" s="2300" t="s">
        <v>91</v>
      </c>
      <c r="T16" s="2302" t="s">
        <v>33</v>
      </c>
      <c r="U16" s="2300" t="s">
        <v>347</v>
      </c>
    </row>
    <row r="17" spans="1:21" s="260" customFormat="1" ht="186.75" customHeight="1" x14ac:dyDescent="0.2">
      <c r="A17" s="403">
        <v>4</v>
      </c>
      <c r="B17" s="464"/>
      <c r="C17" s="433" t="s">
        <v>572</v>
      </c>
      <c r="D17" s="403">
        <v>1601004</v>
      </c>
      <c r="E17" s="262" t="s">
        <v>90</v>
      </c>
      <c r="F17" s="263" t="s">
        <v>138</v>
      </c>
      <c r="G17" s="263" t="s">
        <v>346</v>
      </c>
      <c r="H17" s="404" t="s">
        <v>349</v>
      </c>
      <c r="I17" s="405" t="s">
        <v>350</v>
      </c>
      <c r="J17" s="407">
        <v>1</v>
      </c>
      <c r="K17" s="231">
        <v>41791</v>
      </c>
      <c r="L17" s="231">
        <v>41881</v>
      </c>
      <c r="M17" s="244">
        <f t="shared" si="0"/>
        <v>12.857142857142858</v>
      </c>
      <c r="N17" s="254"/>
      <c r="O17" s="255"/>
      <c r="P17" s="422"/>
      <c r="Q17" s="422"/>
      <c r="S17" s="2300"/>
      <c r="T17" s="2302"/>
      <c r="U17" s="2300"/>
    </row>
    <row r="18" spans="1:21" s="260" customFormat="1" ht="60" customHeight="1" x14ac:dyDescent="0.2">
      <c r="A18" s="403">
        <v>4</v>
      </c>
      <c r="B18" s="464"/>
      <c r="C18" s="433" t="s">
        <v>572</v>
      </c>
      <c r="D18" s="403">
        <v>1601004</v>
      </c>
      <c r="E18" s="262" t="s">
        <v>90</v>
      </c>
      <c r="F18" s="263" t="s">
        <v>138</v>
      </c>
      <c r="G18" s="263" t="s">
        <v>346</v>
      </c>
      <c r="H18" s="404" t="s">
        <v>351</v>
      </c>
      <c r="I18" s="405" t="s">
        <v>352</v>
      </c>
      <c r="J18" s="234">
        <v>1</v>
      </c>
      <c r="K18" s="231">
        <v>41791</v>
      </c>
      <c r="L18" s="231">
        <v>42004</v>
      </c>
      <c r="M18" s="244">
        <f t="shared" si="0"/>
        <v>30.428571428571427</v>
      </c>
      <c r="N18" s="254"/>
      <c r="O18" s="255"/>
      <c r="P18" s="422"/>
      <c r="Q18" s="422"/>
      <c r="S18" s="2300"/>
      <c r="T18" s="2302"/>
      <c r="U18" s="2300"/>
    </row>
    <row r="19" spans="1:21" s="260" customFormat="1" ht="190.5" customHeight="1" x14ac:dyDescent="0.2">
      <c r="A19" s="403">
        <v>4</v>
      </c>
      <c r="B19" s="464"/>
      <c r="C19" s="433" t="s">
        <v>572</v>
      </c>
      <c r="D19" s="403">
        <v>1601004</v>
      </c>
      <c r="E19" s="262" t="s">
        <v>90</v>
      </c>
      <c r="F19" s="263" t="s">
        <v>138</v>
      </c>
      <c r="G19" s="263" t="s">
        <v>346</v>
      </c>
      <c r="H19" s="404" t="s">
        <v>353</v>
      </c>
      <c r="I19" s="405" t="s">
        <v>354</v>
      </c>
      <c r="J19" s="407" t="s">
        <v>355</v>
      </c>
      <c r="K19" s="231">
        <v>41791</v>
      </c>
      <c r="L19" s="231">
        <v>42004</v>
      </c>
      <c r="M19" s="244">
        <f t="shared" si="0"/>
        <v>30.428571428571427</v>
      </c>
      <c r="N19" s="254"/>
      <c r="O19" s="255"/>
      <c r="P19" s="422"/>
      <c r="Q19" s="422"/>
      <c r="S19" s="2300"/>
      <c r="T19" s="2302"/>
      <c r="U19" s="2300"/>
    </row>
    <row r="20" spans="1:21" s="260" customFormat="1" ht="90.75" customHeight="1" x14ac:dyDescent="0.2">
      <c r="A20" s="403">
        <v>5</v>
      </c>
      <c r="B20" s="464"/>
      <c r="C20" s="433" t="s">
        <v>572</v>
      </c>
      <c r="D20" s="403">
        <v>1701011</v>
      </c>
      <c r="E20" s="424" t="s">
        <v>135</v>
      </c>
      <c r="F20" s="393" t="s">
        <v>356</v>
      </c>
      <c r="G20" s="393" t="s">
        <v>358</v>
      </c>
      <c r="H20" s="410" t="s">
        <v>360</v>
      </c>
      <c r="I20" s="407" t="s">
        <v>361</v>
      </c>
      <c r="J20" s="407">
        <v>12</v>
      </c>
      <c r="K20" s="231">
        <v>41641</v>
      </c>
      <c r="L20" s="231">
        <v>42004</v>
      </c>
      <c r="M20" s="244">
        <f t="shared" si="0"/>
        <v>51.857142857142854</v>
      </c>
      <c r="N20" s="254"/>
      <c r="O20" s="255"/>
      <c r="P20" s="422"/>
      <c r="Q20" s="422"/>
      <c r="S20" s="2287" t="s">
        <v>357</v>
      </c>
      <c r="T20" s="2288" t="s">
        <v>33</v>
      </c>
      <c r="U20" s="2289" t="s">
        <v>359</v>
      </c>
    </row>
    <row r="21" spans="1:21" s="260" customFormat="1" ht="84" customHeight="1" x14ac:dyDescent="0.2">
      <c r="A21" s="403">
        <v>5</v>
      </c>
      <c r="B21" s="464"/>
      <c r="C21" s="433" t="s">
        <v>572</v>
      </c>
      <c r="D21" s="403">
        <v>1701011</v>
      </c>
      <c r="E21" s="424" t="s">
        <v>135</v>
      </c>
      <c r="F21" s="393" t="s">
        <v>356</v>
      </c>
      <c r="G21" s="393" t="s">
        <v>358</v>
      </c>
      <c r="H21" s="410" t="s">
        <v>362</v>
      </c>
      <c r="I21" s="407" t="s">
        <v>363</v>
      </c>
      <c r="J21" s="407">
        <v>4</v>
      </c>
      <c r="K21" s="231">
        <v>41641</v>
      </c>
      <c r="L21" s="231">
        <v>42004</v>
      </c>
      <c r="M21" s="244">
        <f t="shared" si="0"/>
        <v>51.857142857142854</v>
      </c>
      <c r="N21" s="254"/>
      <c r="O21" s="255"/>
      <c r="P21" s="422"/>
      <c r="Q21" s="422"/>
      <c r="S21" s="2287"/>
      <c r="T21" s="2288"/>
      <c r="U21" s="2290"/>
    </row>
    <row r="22" spans="1:21" s="260" customFormat="1" ht="69.75" customHeight="1" thickBot="1" x14ac:dyDescent="0.25">
      <c r="A22" s="403">
        <v>5</v>
      </c>
      <c r="B22" s="464"/>
      <c r="C22" s="433" t="s">
        <v>572</v>
      </c>
      <c r="D22" s="403">
        <v>1701011</v>
      </c>
      <c r="E22" s="424" t="s">
        <v>135</v>
      </c>
      <c r="F22" s="393" t="s">
        <v>356</v>
      </c>
      <c r="G22" s="393" t="s">
        <v>358</v>
      </c>
      <c r="H22" s="516" t="s">
        <v>364</v>
      </c>
      <c r="I22" s="407" t="s">
        <v>365</v>
      </c>
      <c r="J22" s="407">
        <v>5</v>
      </c>
      <c r="K22" s="231">
        <v>41671</v>
      </c>
      <c r="L22" s="231">
        <v>42004</v>
      </c>
      <c r="M22" s="244">
        <f t="shared" si="0"/>
        <v>47.571428571428569</v>
      </c>
      <c r="N22" s="254"/>
      <c r="O22" s="255"/>
      <c r="P22" s="422"/>
      <c r="Q22" s="422"/>
      <c r="S22" s="2287"/>
      <c r="T22" s="2288"/>
      <c r="U22" s="2290"/>
    </row>
    <row r="23" spans="1:21" s="260" customFormat="1" ht="63" customHeight="1" x14ac:dyDescent="0.2">
      <c r="A23" s="391">
        <v>6</v>
      </c>
      <c r="B23" s="465"/>
      <c r="C23" s="433" t="s">
        <v>572</v>
      </c>
      <c r="D23" s="391">
        <v>1404004</v>
      </c>
      <c r="E23" s="424" t="s">
        <v>93</v>
      </c>
      <c r="F23" s="393" t="s">
        <v>92</v>
      </c>
      <c r="G23" s="425" t="s">
        <v>482</v>
      </c>
      <c r="H23" s="425" t="s">
        <v>487</v>
      </c>
      <c r="I23" s="236" t="s">
        <v>404</v>
      </c>
      <c r="J23" s="223">
        <v>12</v>
      </c>
      <c r="K23" s="271">
        <v>41335</v>
      </c>
      <c r="L23" s="271" t="s">
        <v>405</v>
      </c>
      <c r="M23" s="438">
        <f t="shared" si="0"/>
        <v>51.857142857142854</v>
      </c>
      <c r="N23" s="254"/>
      <c r="O23" s="255"/>
      <c r="P23" s="422"/>
      <c r="Q23" s="422"/>
      <c r="S23" s="2291" t="s">
        <v>94</v>
      </c>
      <c r="T23" s="2294" t="s">
        <v>484</v>
      </c>
      <c r="U23" s="2297" t="s">
        <v>403</v>
      </c>
    </row>
    <row r="24" spans="1:21" s="260" customFormat="1" ht="54" customHeight="1" x14ac:dyDescent="0.2">
      <c r="A24" s="391">
        <v>6</v>
      </c>
      <c r="B24" s="465"/>
      <c r="C24" s="433" t="s">
        <v>572</v>
      </c>
      <c r="D24" s="391">
        <v>1404004</v>
      </c>
      <c r="E24" s="424" t="s">
        <v>93</v>
      </c>
      <c r="F24" s="393" t="s">
        <v>92</v>
      </c>
      <c r="G24" s="425" t="s">
        <v>482</v>
      </c>
      <c r="H24" s="425" t="s">
        <v>488</v>
      </c>
      <c r="I24" s="410" t="s">
        <v>407</v>
      </c>
      <c r="J24" s="223">
        <v>12</v>
      </c>
      <c r="K24" s="271">
        <v>41334</v>
      </c>
      <c r="L24" s="271" t="s">
        <v>408</v>
      </c>
      <c r="M24" s="438">
        <f t="shared" si="0"/>
        <v>52</v>
      </c>
      <c r="N24" s="254"/>
      <c r="O24" s="255"/>
      <c r="P24" s="422"/>
      <c r="Q24" s="422"/>
      <c r="S24" s="2292"/>
      <c r="T24" s="2295"/>
      <c r="U24" s="2298"/>
    </row>
    <row r="25" spans="1:21" s="260" customFormat="1" ht="56.25" customHeight="1" thickBot="1" x14ac:dyDescent="0.25">
      <c r="A25" s="391">
        <v>6</v>
      </c>
      <c r="B25" s="465"/>
      <c r="C25" s="433" t="s">
        <v>572</v>
      </c>
      <c r="D25" s="391">
        <v>1404004</v>
      </c>
      <c r="E25" s="426" t="s">
        <v>93</v>
      </c>
      <c r="F25" s="393" t="s">
        <v>92</v>
      </c>
      <c r="G25" s="425" t="s">
        <v>482</v>
      </c>
      <c r="H25" s="425" t="s">
        <v>489</v>
      </c>
      <c r="I25" s="410" t="s">
        <v>410</v>
      </c>
      <c r="J25" s="223">
        <v>1</v>
      </c>
      <c r="K25" s="271">
        <v>41334</v>
      </c>
      <c r="L25" s="271">
        <v>41698</v>
      </c>
      <c r="M25" s="438">
        <f t="shared" si="0"/>
        <v>52</v>
      </c>
      <c r="N25" s="254"/>
      <c r="O25" s="255"/>
      <c r="P25" s="422"/>
      <c r="Q25" s="422"/>
      <c r="S25" s="2293"/>
      <c r="T25" s="2296"/>
      <c r="U25" s="2299"/>
    </row>
    <row r="26" spans="1:21" s="260" customFormat="1" ht="59.25" customHeight="1" x14ac:dyDescent="0.2">
      <c r="A26" s="391">
        <v>7</v>
      </c>
      <c r="B26" s="465"/>
      <c r="C26" s="433" t="s">
        <v>572</v>
      </c>
      <c r="D26" s="1880">
        <v>1404004</v>
      </c>
      <c r="E26" s="424" t="s">
        <v>136</v>
      </c>
      <c r="F26" s="393" t="s">
        <v>92</v>
      </c>
      <c r="G26" s="495" t="s">
        <v>413</v>
      </c>
      <c r="H26" s="495" t="s">
        <v>490</v>
      </c>
      <c r="I26" s="496" t="s">
        <v>415</v>
      </c>
      <c r="J26" s="223">
        <v>1</v>
      </c>
      <c r="K26" s="271">
        <v>41640</v>
      </c>
      <c r="L26" s="271">
        <v>41670</v>
      </c>
      <c r="M26" s="438">
        <f t="shared" si="0"/>
        <v>4.2857142857142856</v>
      </c>
      <c r="N26" s="254"/>
      <c r="O26" s="255"/>
      <c r="P26" s="422"/>
      <c r="Q26" s="422"/>
      <c r="S26" s="2264" t="s">
        <v>95</v>
      </c>
      <c r="T26" s="2275" t="s">
        <v>412</v>
      </c>
      <c r="U26" s="2282" t="s">
        <v>414</v>
      </c>
    </row>
    <row r="27" spans="1:21" s="260" customFormat="1" ht="63" customHeight="1" x14ac:dyDescent="0.2">
      <c r="A27" s="391">
        <v>7</v>
      </c>
      <c r="B27" s="465"/>
      <c r="C27" s="433" t="s">
        <v>572</v>
      </c>
      <c r="D27" s="1880"/>
      <c r="E27" s="424" t="s">
        <v>136</v>
      </c>
      <c r="F27" s="393" t="s">
        <v>92</v>
      </c>
      <c r="G27" s="495" t="s">
        <v>413</v>
      </c>
      <c r="H27" s="425" t="s">
        <v>491</v>
      </c>
      <c r="I27" s="496" t="s">
        <v>415</v>
      </c>
      <c r="J27" s="223">
        <v>6</v>
      </c>
      <c r="K27" s="271">
        <v>41699</v>
      </c>
      <c r="L27" s="271">
        <v>42063</v>
      </c>
      <c r="M27" s="438">
        <f t="shared" si="0"/>
        <v>52</v>
      </c>
      <c r="N27" s="254"/>
      <c r="O27" s="255"/>
      <c r="P27" s="422"/>
      <c r="Q27" s="422"/>
      <c r="S27" s="2265"/>
      <c r="T27" s="2265"/>
      <c r="U27" s="2283"/>
    </row>
    <row r="28" spans="1:21" s="260" customFormat="1" ht="108" customHeight="1" thickBot="1" x14ac:dyDescent="0.25">
      <c r="A28" s="403">
        <v>8</v>
      </c>
      <c r="B28" s="464"/>
      <c r="C28" s="433" t="s">
        <v>572</v>
      </c>
      <c r="D28" s="391">
        <v>1103002</v>
      </c>
      <c r="E28" s="426" t="s">
        <v>97</v>
      </c>
      <c r="F28" s="263" t="s">
        <v>96</v>
      </c>
      <c r="G28" s="404" t="s">
        <v>483</v>
      </c>
      <c r="H28" s="264" t="s">
        <v>419</v>
      </c>
      <c r="I28" s="404" t="s">
        <v>420</v>
      </c>
      <c r="J28" s="407">
        <v>1</v>
      </c>
      <c r="K28" s="271">
        <v>41275</v>
      </c>
      <c r="L28" s="271">
        <v>41284</v>
      </c>
      <c r="M28" s="438">
        <f t="shared" si="0"/>
        <v>1.2857142857142858</v>
      </c>
      <c r="N28" s="254"/>
      <c r="O28" s="255"/>
      <c r="P28" s="422"/>
      <c r="Q28" s="422"/>
      <c r="S28" s="414" t="s">
        <v>98</v>
      </c>
      <c r="T28" s="390" t="s">
        <v>416</v>
      </c>
      <c r="U28" s="406" t="s">
        <v>418</v>
      </c>
    </row>
    <row r="29" spans="1:21" s="260" customFormat="1" ht="105" customHeight="1" x14ac:dyDescent="0.2">
      <c r="A29" s="391">
        <v>9</v>
      </c>
      <c r="B29" s="465"/>
      <c r="C29" s="433" t="s">
        <v>572</v>
      </c>
      <c r="D29" s="391">
        <v>1701009</v>
      </c>
      <c r="E29" s="424" t="s">
        <v>100</v>
      </c>
      <c r="F29" s="263" t="s">
        <v>99</v>
      </c>
      <c r="G29" s="404" t="s">
        <v>422</v>
      </c>
      <c r="H29" s="497" t="s">
        <v>424</v>
      </c>
      <c r="I29" s="281" t="s">
        <v>425</v>
      </c>
      <c r="J29" s="223">
        <v>5</v>
      </c>
      <c r="K29" s="271">
        <v>41281</v>
      </c>
      <c r="L29" s="271" t="s">
        <v>426</v>
      </c>
      <c r="M29" s="438">
        <f t="shared" si="0"/>
        <v>51.142857142857146</v>
      </c>
      <c r="N29" s="498"/>
      <c r="O29" s="219">
        <v>1</v>
      </c>
      <c r="P29" s="499"/>
      <c r="Q29" s="499"/>
      <c r="S29" s="1837" t="s">
        <v>101</v>
      </c>
      <c r="T29" s="2275" t="s">
        <v>421</v>
      </c>
      <c r="U29" s="2284" t="s">
        <v>423</v>
      </c>
    </row>
    <row r="30" spans="1:21" s="260" customFormat="1" ht="114" customHeight="1" x14ac:dyDescent="0.2">
      <c r="A30" s="391">
        <v>9</v>
      </c>
      <c r="B30" s="465"/>
      <c r="C30" s="433" t="s">
        <v>572</v>
      </c>
      <c r="D30" s="391">
        <v>1701009</v>
      </c>
      <c r="E30" s="424" t="s">
        <v>100</v>
      </c>
      <c r="F30" s="263" t="s">
        <v>99</v>
      </c>
      <c r="G30" s="393" t="s">
        <v>422</v>
      </c>
      <c r="H30" s="497" t="s">
        <v>428</v>
      </c>
      <c r="I30" s="281" t="s">
        <v>429</v>
      </c>
      <c r="J30" s="223">
        <v>3</v>
      </c>
      <c r="K30" s="271">
        <v>41284</v>
      </c>
      <c r="L30" s="271" t="s">
        <v>426</v>
      </c>
      <c r="M30" s="438">
        <f t="shared" si="0"/>
        <v>50.714285714285715</v>
      </c>
      <c r="N30" s="497"/>
      <c r="O30" s="219">
        <v>1</v>
      </c>
      <c r="P30" s="499"/>
      <c r="Q30" s="499"/>
      <c r="S30" s="1838"/>
      <c r="T30" s="2268"/>
      <c r="U30" s="2285"/>
    </row>
    <row r="31" spans="1:21" s="260" customFormat="1" ht="105.75" customHeight="1" x14ac:dyDescent="0.2">
      <c r="A31" s="391">
        <v>9</v>
      </c>
      <c r="B31" s="465"/>
      <c r="C31" s="433" t="s">
        <v>572</v>
      </c>
      <c r="D31" s="391">
        <v>1701009</v>
      </c>
      <c r="E31" s="424" t="s">
        <v>100</v>
      </c>
      <c r="F31" s="263" t="s">
        <v>99</v>
      </c>
      <c r="G31" s="281" t="s">
        <v>422</v>
      </c>
      <c r="H31" s="497" t="s">
        <v>431</v>
      </c>
      <c r="I31" s="281" t="s">
        <v>432</v>
      </c>
      <c r="J31" s="223">
        <v>1</v>
      </c>
      <c r="K31" s="271">
        <v>41284</v>
      </c>
      <c r="L31" s="271" t="s">
        <v>433</v>
      </c>
      <c r="M31" s="438">
        <f t="shared" si="0"/>
        <v>3</v>
      </c>
      <c r="N31" s="497"/>
      <c r="O31" s="219">
        <v>1</v>
      </c>
      <c r="P31" s="499"/>
      <c r="Q31" s="499"/>
      <c r="S31" s="1839"/>
      <c r="T31" s="2265"/>
      <c r="U31" s="2286"/>
    </row>
    <row r="32" spans="1:21" s="260" customFormat="1" ht="80.25" customHeight="1" x14ac:dyDescent="0.2">
      <c r="A32" s="391">
        <v>10</v>
      </c>
      <c r="B32" s="465"/>
      <c r="C32" s="433" t="s">
        <v>572</v>
      </c>
      <c r="D32" s="391">
        <v>1701009</v>
      </c>
      <c r="E32" s="262" t="s">
        <v>103</v>
      </c>
      <c r="F32" s="263" t="s">
        <v>102</v>
      </c>
      <c r="G32" s="228" t="s">
        <v>436</v>
      </c>
      <c r="H32" s="228" t="s">
        <v>438</v>
      </c>
      <c r="I32" s="236" t="s">
        <v>439</v>
      </c>
      <c r="J32" s="223">
        <v>9</v>
      </c>
      <c r="K32" s="271">
        <v>41640</v>
      </c>
      <c r="L32" s="271" t="s">
        <v>440</v>
      </c>
      <c r="M32" s="438">
        <f t="shared" si="0"/>
        <v>43.142857142857146</v>
      </c>
      <c r="N32" s="254"/>
      <c r="O32" s="255"/>
      <c r="P32" s="422"/>
      <c r="Q32" s="422"/>
      <c r="S32" s="23" t="s">
        <v>104</v>
      </c>
      <c r="T32" s="397" t="s">
        <v>435</v>
      </c>
      <c r="U32" s="216" t="s">
        <v>437</v>
      </c>
    </row>
    <row r="33" spans="1:21" s="260" customFormat="1" ht="128.25" customHeight="1" thickBot="1" x14ac:dyDescent="0.25">
      <c r="A33" s="391">
        <v>11</v>
      </c>
      <c r="B33" s="465"/>
      <c r="C33" s="433" t="s">
        <v>572</v>
      </c>
      <c r="D33" s="391">
        <v>1801002</v>
      </c>
      <c r="E33" s="265" t="s">
        <v>106</v>
      </c>
      <c r="F33" s="263" t="s">
        <v>105</v>
      </c>
      <c r="G33" s="228" t="s">
        <v>442</v>
      </c>
      <c r="H33" s="228" t="s">
        <v>444</v>
      </c>
      <c r="I33" s="496" t="s">
        <v>445</v>
      </c>
      <c r="J33" s="219">
        <v>1</v>
      </c>
      <c r="K33" s="271">
        <v>41404</v>
      </c>
      <c r="L33" s="271">
        <v>41639</v>
      </c>
      <c r="M33" s="438">
        <f t="shared" si="0"/>
        <v>33.571428571428569</v>
      </c>
      <c r="N33" s="254"/>
      <c r="O33" s="255"/>
      <c r="P33" s="422"/>
      <c r="Q33" s="422"/>
      <c r="S33" s="23" t="s">
        <v>139</v>
      </c>
      <c r="T33" s="388" t="s">
        <v>421</v>
      </c>
      <c r="U33" s="216" t="s">
        <v>443</v>
      </c>
    </row>
    <row r="34" spans="1:21" s="260" customFormat="1" ht="48.75" customHeight="1" x14ac:dyDescent="0.2">
      <c r="A34" s="391">
        <v>12</v>
      </c>
      <c r="B34" s="465"/>
      <c r="C34" s="433" t="s">
        <v>572</v>
      </c>
      <c r="D34" s="391">
        <v>2302001</v>
      </c>
      <c r="E34" s="426" t="s">
        <v>108</v>
      </c>
      <c r="F34" s="263" t="s">
        <v>107</v>
      </c>
      <c r="G34" s="281" t="s">
        <v>447</v>
      </c>
      <c r="H34" s="500" t="s">
        <v>449</v>
      </c>
      <c r="I34" s="496" t="s">
        <v>607</v>
      </c>
      <c r="J34" s="223">
        <v>1</v>
      </c>
      <c r="K34" s="271">
        <v>41395</v>
      </c>
      <c r="L34" s="271">
        <v>41613</v>
      </c>
      <c r="M34" s="438">
        <f t="shared" si="0"/>
        <v>31.142857142857142</v>
      </c>
      <c r="N34" s="254"/>
      <c r="O34" s="255"/>
      <c r="P34" s="422"/>
      <c r="Q34" s="422"/>
      <c r="S34" s="1840" t="s">
        <v>109</v>
      </c>
      <c r="T34" s="2275" t="s">
        <v>435</v>
      </c>
      <c r="U34" s="2276" t="s">
        <v>448</v>
      </c>
    </row>
    <row r="35" spans="1:21" s="260" customFormat="1" ht="104.25" customHeight="1" x14ac:dyDescent="0.2">
      <c r="A35" s="391">
        <v>12</v>
      </c>
      <c r="B35" s="465"/>
      <c r="C35" s="433" t="s">
        <v>572</v>
      </c>
      <c r="D35" s="391">
        <v>2302001</v>
      </c>
      <c r="E35" s="426" t="s">
        <v>108</v>
      </c>
      <c r="F35" s="263" t="s">
        <v>107</v>
      </c>
      <c r="G35" s="281" t="s">
        <v>447</v>
      </c>
      <c r="H35" s="501" t="s">
        <v>452</v>
      </c>
      <c r="I35" s="496" t="s">
        <v>453</v>
      </c>
      <c r="J35" s="223">
        <v>1</v>
      </c>
      <c r="K35" s="271">
        <v>41613</v>
      </c>
      <c r="L35" s="271">
        <v>41909</v>
      </c>
      <c r="M35" s="438">
        <f t="shared" si="0"/>
        <v>42.285714285714285</v>
      </c>
      <c r="N35" s="254"/>
      <c r="O35" s="255"/>
      <c r="P35" s="422"/>
      <c r="Q35" s="422"/>
      <c r="S35" s="1841"/>
      <c r="T35" s="2268"/>
      <c r="U35" s="2277"/>
    </row>
    <row r="36" spans="1:21" s="260" customFormat="1" ht="108.75" customHeight="1" thickBot="1" x14ac:dyDescent="0.25">
      <c r="A36" s="391">
        <v>12</v>
      </c>
      <c r="B36" s="465"/>
      <c r="C36" s="433" t="s">
        <v>572</v>
      </c>
      <c r="D36" s="391">
        <v>2302001</v>
      </c>
      <c r="E36" s="426" t="s">
        <v>108</v>
      </c>
      <c r="F36" s="263" t="s">
        <v>107</v>
      </c>
      <c r="G36" s="281" t="s">
        <v>447</v>
      </c>
      <c r="H36" s="501" t="s">
        <v>455</v>
      </c>
      <c r="I36" s="502" t="s">
        <v>456</v>
      </c>
      <c r="J36" s="227">
        <v>1</v>
      </c>
      <c r="K36" s="271">
        <v>41909</v>
      </c>
      <c r="L36" s="271" t="s">
        <v>457</v>
      </c>
      <c r="M36" s="438">
        <f t="shared" si="0"/>
        <v>13.571428571428571</v>
      </c>
      <c r="N36" s="254"/>
      <c r="O36" s="255"/>
      <c r="P36" s="422"/>
      <c r="Q36" s="422"/>
      <c r="S36" s="1842"/>
      <c r="T36" s="2265"/>
      <c r="U36" s="2278"/>
    </row>
    <row r="37" spans="1:21" s="260" customFormat="1" ht="88.5" customHeight="1" x14ac:dyDescent="0.2">
      <c r="A37" s="391">
        <v>13</v>
      </c>
      <c r="B37" s="465"/>
      <c r="C37" s="433" t="s">
        <v>572</v>
      </c>
      <c r="D37" s="391">
        <v>1704002</v>
      </c>
      <c r="E37" s="393" t="s">
        <v>458</v>
      </c>
      <c r="F37" s="393" t="s">
        <v>112</v>
      </c>
      <c r="G37" s="393" t="s">
        <v>460</v>
      </c>
      <c r="H37" s="425" t="s">
        <v>462</v>
      </c>
      <c r="I37" s="410" t="s">
        <v>463</v>
      </c>
      <c r="J37" s="223">
        <v>9</v>
      </c>
      <c r="K37" s="271">
        <v>41671</v>
      </c>
      <c r="L37" s="271">
        <v>41942</v>
      </c>
      <c r="M37" s="438">
        <f t="shared" si="0"/>
        <v>38.714285714285715</v>
      </c>
      <c r="N37" s="254"/>
      <c r="O37" s="255"/>
      <c r="P37" s="422"/>
      <c r="Q37" s="422"/>
      <c r="S37" s="2264" t="s">
        <v>113</v>
      </c>
      <c r="T37" s="2275" t="s">
        <v>459</v>
      </c>
      <c r="U37" s="1891" t="s">
        <v>461</v>
      </c>
    </row>
    <row r="38" spans="1:21" s="260" customFormat="1" ht="88.5" customHeight="1" x14ac:dyDescent="0.2">
      <c r="A38" s="391">
        <v>13</v>
      </c>
      <c r="B38" s="465"/>
      <c r="C38" s="433" t="s">
        <v>572</v>
      </c>
      <c r="D38" s="391">
        <v>1704002</v>
      </c>
      <c r="E38" s="393" t="s">
        <v>458</v>
      </c>
      <c r="F38" s="393" t="s">
        <v>112</v>
      </c>
      <c r="G38" s="393" t="s">
        <v>460</v>
      </c>
      <c r="H38" s="425" t="s">
        <v>465</v>
      </c>
      <c r="I38" s="410" t="s">
        <v>466</v>
      </c>
      <c r="J38" s="223">
        <v>9</v>
      </c>
      <c r="K38" s="271">
        <v>41671</v>
      </c>
      <c r="L38" s="271">
        <v>41942</v>
      </c>
      <c r="M38" s="438">
        <f t="shared" si="0"/>
        <v>38.714285714285715</v>
      </c>
      <c r="N38" s="254"/>
      <c r="O38" s="255"/>
      <c r="P38" s="422"/>
      <c r="Q38" s="422"/>
      <c r="S38" s="2268"/>
      <c r="T38" s="2268"/>
      <c r="U38" s="1891"/>
    </row>
    <row r="39" spans="1:21" s="260" customFormat="1" ht="106.5" customHeight="1" x14ac:dyDescent="0.2">
      <c r="A39" s="391">
        <v>13</v>
      </c>
      <c r="B39" s="465"/>
      <c r="C39" s="433" t="s">
        <v>572</v>
      </c>
      <c r="D39" s="391">
        <v>1704002</v>
      </c>
      <c r="E39" s="393" t="s">
        <v>458</v>
      </c>
      <c r="F39" s="393" t="s">
        <v>112</v>
      </c>
      <c r="G39" s="393" t="s">
        <v>460</v>
      </c>
      <c r="H39" s="425" t="s">
        <v>467</v>
      </c>
      <c r="I39" s="410" t="s">
        <v>466</v>
      </c>
      <c r="J39" s="223">
        <v>4</v>
      </c>
      <c r="K39" s="271">
        <v>41671</v>
      </c>
      <c r="L39" s="271">
        <v>41942</v>
      </c>
      <c r="M39" s="438">
        <f t="shared" si="0"/>
        <v>38.714285714285715</v>
      </c>
      <c r="N39" s="254"/>
      <c r="O39" s="255"/>
      <c r="P39" s="422"/>
      <c r="Q39" s="422"/>
      <c r="S39" s="2265"/>
      <c r="T39" s="2265"/>
      <c r="U39" s="1891"/>
    </row>
    <row r="40" spans="1:21" s="260" customFormat="1" ht="90" customHeight="1" x14ac:dyDescent="0.2">
      <c r="A40" s="403">
        <v>14</v>
      </c>
      <c r="B40" s="464"/>
      <c r="C40" s="433" t="s">
        <v>572</v>
      </c>
      <c r="D40" s="403">
        <v>1405001</v>
      </c>
      <c r="E40" s="392" t="s">
        <v>473</v>
      </c>
      <c r="F40" s="410" t="s">
        <v>366</v>
      </c>
      <c r="G40" s="410" t="s">
        <v>485</v>
      </c>
      <c r="H40" s="410" t="s">
        <v>485</v>
      </c>
      <c r="I40" s="407" t="s">
        <v>372</v>
      </c>
      <c r="J40" s="407">
        <v>1</v>
      </c>
      <c r="K40" s="231">
        <v>41641</v>
      </c>
      <c r="L40" s="231">
        <v>41670</v>
      </c>
      <c r="M40" s="244">
        <f t="shared" si="0"/>
        <v>4.1428571428571432</v>
      </c>
      <c r="N40" s="254"/>
      <c r="O40" s="255"/>
      <c r="P40" s="422"/>
      <c r="Q40" s="422"/>
      <c r="S40" s="410" t="s">
        <v>114</v>
      </c>
      <c r="T40" s="407" t="s">
        <v>33</v>
      </c>
      <c r="U40" s="410" t="s">
        <v>545</v>
      </c>
    </row>
    <row r="41" spans="1:21" s="260" customFormat="1" ht="90" customHeight="1" x14ac:dyDescent="0.2">
      <c r="A41" s="403">
        <v>14</v>
      </c>
      <c r="B41" s="464"/>
      <c r="C41" s="433" t="s">
        <v>572</v>
      </c>
      <c r="D41" s="403">
        <v>1405001</v>
      </c>
      <c r="E41" s="392" t="s">
        <v>473</v>
      </c>
      <c r="F41" s="410" t="s">
        <v>366</v>
      </c>
      <c r="G41" s="410" t="s">
        <v>601</v>
      </c>
      <c r="H41" s="410" t="s">
        <v>579</v>
      </c>
      <c r="I41" s="254" t="s">
        <v>372</v>
      </c>
      <c r="J41" s="407">
        <v>3</v>
      </c>
      <c r="K41" s="231">
        <v>41671</v>
      </c>
      <c r="L41" s="231">
        <v>42004</v>
      </c>
      <c r="M41" s="244">
        <f>+(L41-K41)/7</f>
        <v>47.571428571428569</v>
      </c>
      <c r="N41" s="254"/>
      <c r="O41" s="255"/>
      <c r="P41" s="422"/>
      <c r="Q41" s="422"/>
      <c r="S41" s="410"/>
      <c r="T41" s="407"/>
      <c r="U41" s="410"/>
    </row>
    <row r="42" spans="1:21" s="260" customFormat="1" ht="100.5" customHeight="1" x14ac:dyDescent="0.2">
      <c r="A42" s="403">
        <v>15</v>
      </c>
      <c r="B42" s="464"/>
      <c r="C42" s="433" t="s">
        <v>572</v>
      </c>
      <c r="D42" s="403">
        <v>1406003</v>
      </c>
      <c r="E42" s="392" t="s">
        <v>115</v>
      </c>
      <c r="F42" s="410" t="s">
        <v>367</v>
      </c>
      <c r="G42" s="410" t="s">
        <v>370</v>
      </c>
      <c r="H42" s="410" t="s">
        <v>370</v>
      </c>
      <c r="I42" s="407" t="s">
        <v>372</v>
      </c>
      <c r="J42" s="407">
        <v>1</v>
      </c>
      <c r="K42" s="231">
        <v>41641</v>
      </c>
      <c r="L42" s="231">
        <v>41670</v>
      </c>
      <c r="M42" s="244">
        <f t="shared" si="0"/>
        <v>4.1428571428571432</v>
      </c>
      <c r="N42" s="254"/>
      <c r="O42" s="255"/>
      <c r="P42" s="422"/>
      <c r="Q42" s="422"/>
      <c r="S42" s="236" t="s">
        <v>368</v>
      </c>
      <c r="T42" s="407" t="s">
        <v>369</v>
      </c>
      <c r="U42" s="410" t="s">
        <v>371</v>
      </c>
    </row>
    <row r="43" spans="1:21" s="260" customFormat="1" ht="100.5" customHeight="1" x14ac:dyDescent="0.2">
      <c r="A43" s="403">
        <v>15</v>
      </c>
      <c r="B43" s="464"/>
      <c r="C43" s="433" t="s">
        <v>572</v>
      </c>
      <c r="D43" s="403">
        <v>1406003</v>
      </c>
      <c r="E43" s="392" t="s">
        <v>115</v>
      </c>
      <c r="F43" s="410" t="s">
        <v>367</v>
      </c>
      <c r="G43" s="410" t="s">
        <v>601</v>
      </c>
      <c r="H43" s="410" t="s">
        <v>579</v>
      </c>
      <c r="I43" s="254" t="s">
        <v>372</v>
      </c>
      <c r="J43" s="407">
        <v>3</v>
      </c>
      <c r="K43" s="231">
        <v>41671</v>
      </c>
      <c r="L43" s="231">
        <v>42004</v>
      </c>
      <c r="M43" s="244">
        <f>+(L43-K43)/7</f>
        <v>47.571428571428569</v>
      </c>
      <c r="N43" s="254"/>
      <c r="O43" s="255"/>
      <c r="P43" s="422"/>
      <c r="Q43" s="422"/>
      <c r="S43" s="236"/>
      <c r="T43" s="407"/>
      <c r="U43" s="410"/>
    </row>
    <row r="44" spans="1:21" s="260" customFormat="1" ht="98.25" customHeight="1" x14ac:dyDescent="0.2">
      <c r="A44" s="403">
        <v>16</v>
      </c>
      <c r="B44" s="464"/>
      <c r="C44" s="433" t="s">
        <v>572</v>
      </c>
      <c r="D44" s="403">
        <v>1802001</v>
      </c>
      <c r="E44" s="409" t="s">
        <v>116</v>
      </c>
      <c r="F44" s="410" t="s">
        <v>118</v>
      </c>
      <c r="G44" s="410" t="s">
        <v>374</v>
      </c>
      <c r="H44" s="410" t="s">
        <v>374</v>
      </c>
      <c r="I44" s="407" t="s">
        <v>372</v>
      </c>
      <c r="J44" s="407">
        <v>1</v>
      </c>
      <c r="K44" s="231">
        <v>41641</v>
      </c>
      <c r="L44" s="231">
        <v>41646</v>
      </c>
      <c r="M44" s="244">
        <f t="shared" si="0"/>
        <v>0.7142857142857143</v>
      </c>
      <c r="N44" s="254"/>
      <c r="O44" s="255"/>
      <c r="P44" s="422"/>
      <c r="Q44" s="422"/>
      <c r="S44" s="410" t="s">
        <v>117</v>
      </c>
      <c r="T44" s="407" t="s">
        <v>373</v>
      </c>
      <c r="U44" s="410" t="s">
        <v>375</v>
      </c>
    </row>
    <row r="45" spans="1:21" s="260" customFormat="1" ht="98.25" customHeight="1" x14ac:dyDescent="0.2">
      <c r="A45" s="403">
        <v>16</v>
      </c>
      <c r="B45" s="464"/>
      <c r="C45" s="433" t="s">
        <v>572</v>
      </c>
      <c r="D45" s="403">
        <v>1802001</v>
      </c>
      <c r="E45" s="409" t="s">
        <v>116</v>
      </c>
      <c r="F45" s="410" t="s">
        <v>118</v>
      </c>
      <c r="G45" s="410" t="s">
        <v>605</v>
      </c>
      <c r="H45" s="410" t="s">
        <v>579</v>
      </c>
      <c r="I45" s="407" t="s">
        <v>578</v>
      </c>
      <c r="J45" s="407">
        <v>3</v>
      </c>
      <c r="K45" s="231">
        <v>41671</v>
      </c>
      <c r="L45" s="231">
        <v>42004</v>
      </c>
      <c r="M45" s="244">
        <f>+(L45-K45)/7</f>
        <v>47.571428571428569</v>
      </c>
      <c r="N45" s="254"/>
      <c r="O45" s="255"/>
      <c r="P45" s="422"/>
      <c r="Q45" s="422"/>
      <c r="S45" s="410"/>
      <c r="T45" s="407"/>
      <c r="U45" s="410"/>
    </row>
    <row r="46" spans="1:21" s="260" customFormat="1" ht="98.25" customHeight="1" x14ac:dyDescent="0.2">
      <c r="A46" s="403">
        <v>17</v>
      </c>
      <c r="B46" s="464"/>
      <c r="C46" s="433" t="s">
        <v>572</v>
      </c>
      <c r="D46" s="403">
        <v>1704002</v>
      </c>
      <c r="E46" s="392" t="s">
        <v>474</v>
      </c>
      <c r="F46" s="410" t="s">
        <v>376</v>
      </c>
      <c r="G46" s="190" t="s">
        <v>577</v>
      </c>
      <c r="H46" s="190" t="s">
        <v>574</v>
      </c>
      <c r="I46" s="191" t="s">
        <v>575</v>
      </c>
      <c r="J46" s="192">
        <v>2</v>
      </c>
      <c r="K46" s="231">
        <v>41641</v>
      </c>
      <c r="L46" s="231">
        <v>41759</v>
      </c>
      <c r="M46" s="244">
        <f>+(L46-K46)/7</f>
        <v>16.857142857142858</v>
      </c>
      <c r="N46" s="254"/>
      <c r="O46" s="255"/>
      <c r="P46" s="422"/>
      <c r="Q46" s="422"/>
      <c r="S46" s="410"/>
      <c r="T46" s="407"/>
      <c r="U46" s="410"/>
    </row>
    <row r="47" spans="1:21" s="260" customFormat="1" ht="345" customHeight="1" x14ac:dyDescent="0.2">
      <c r="A47" s="403">
        <v>17</v>
      </c>
      <c r="B47" s="464"/>
      <c r="C47" s="433" t="s">
        <v>572</v>
      </c>
      <c r="D47" s="403">
        <v>1704002</v>
      </c>
      <c r="E47" s="392" t="s">
        <v>474</v>
      </c>
      <c r="F47" s="410" t="s">
        <v>376</v>
      </c>
      <c r="G47" s="410" t="s">
        <v>379</v>
      </c>
      <c r="H47" s="410" t="s">
        <v>381</v>
      </c>
      <c r="I47" s="407" t="s">
        <v>341</v>
      </c>
      <c r="J47" s="407">
        <v>1</v>
      </c>
      <c r="K47" s="231">
        <v>41641</v>
      </c>
      <c r="L47" s="231">
        <v>41670</v>
      </c>
      <c r="M47" s="244">
        <f t="shared" si="0"/>
        <v>4.1428571428571432</v>
      </c>
      <c r="N47" s="254"/>
      <c r="O47" s="255"/>
      <c r="P47" s="422"/>
      <c r="Q47" s="422"/>
      <c r="S47" s="236" t="s">
        <v>377</v>
      </c>
      <c r="T47" s="407" t="s">
        <v>378</v>
      </c>
      <c r="U47" s="410" t="s">
        <v>380</v>
      </c>
    </row>
    <row r="48" spans="1:21" s="260" customFormat="1" ht="365.25" customHeight="1" x14ac:dyDescent="0.2">
      <c r="A48" s="403">
        <v>17</v>
      </c>
      <c r="B48" s="464"/>
      <c r="C48" s="433" t="s">
        <v>572</v>
      </c>
      <c r="D48" s="403">
        <v>1704002</v>
      </c>
      <c r="E48" s="392" t="s">
        <v>474</v>
      </c>
      <c r="F48" s="410" t="s">
        <v>376</v>
      </c>
      <c r="G48" s="410" t="s">
        <v>589</v>
      </c>
      <c r="H48" s="410" t="s">
        <v>579</v>
      </c>
      <c r="I48" s="407" t="s">
        <v>580</v>
      </c>
      <c r="J48" s="407">
        <v>3</v>
      </c>
      <c r="K48" s="231">
        <v>41671</v>
      </c>
      <c r="L48" s="231">
        <v>42004</v>
      </c>
      <c r="M48" s="244">
        <f>+(L48-K48)/7</f>
        <v>47.571428571428569</v>
      </c>
      <c r="N48" s="254"/>
      <c r="O48" s="255"/>
      <c r="P48" s="422"/>
      <c r="Q48" s="422"/>
      <c r="S48" s="236"/>
      <c r="T48" s="407"/>
      <c r="U48" s="410"/>
    </row>
    <row r="49" spans="1:21" s="260" customFormat="1" ht="167.25" customHeight="1" x14ac:dyDescent="0.2">
      <c r="A49" s="403">
        <v>18</v>
      </c>
      <c r="B49" s="464"/>
      <c r="C49" s="433" t="s">
        <v>572</v>
      </c>
      <c r="D49" s="403">
        <v>1103002</v>
      </c>
      <c r="E49" s="237" t="s">
        <v>475</v>
      </c>
      <c r="F49" s="410" t="s">
        <v>382</v>
      </c>
      <c r="G49" s="410" t="s">
        <v>383</v>
      </c>
      <c r="H49" s="410" t="s">
        <v>381</v>
      </c>
      <c r="I49" s="407" t="s">
        <v>372</v>
      </c>
      <c r="J49" s="407">
        <v>1</v>
      </c>
      <c r="K49" s="231">
        <v>41641</v>
      </c>
      <c r="L49" s="231">
        <v>41670</v>
      </c>
      <c r="M49" s="244">
        <f t="shared" si="0"/>
        <v>4.1428571428571432</v>
      </c>
      <c r="N49" s="254"/>
      <c r="O49" s="255"/>
      <c r="P49" s="422"/>
      <c r="Q49" s="422"/>
      <c r="S49" s="410" t="s">
        <v>119</v>
      </c>
      <c r="T49" s="407" t="s">
        <v>378</v>
      </c>
      <c r="U49" s="410" t="s">
        <v>384</v>
      </c>
    </row>
    <row r="50" spans="1:21" s="260" customFormat="1" ht="167.25" customHeight="1" x14ac:dyDescent="0.2">
      <c r="A50" s="403">
        <v>18</v>
      </c>
      <c r="B50" s="464"/>
      <c r="C50" s="433" t="s">
        <v>572</v>
      </c>
      <c r="D50" s="403">
        <v>1103002</v>
      </c>
      <c r="E50" s="237" t="s">
        <v>475</v>
      </c>
      <c r="F50" s="410" t="s">
        <v>382</v>
      </c>
      <c r="G50" s="410" t="s">
        <v>601</v>
      </c>
      <c r="H50" s="410" t="s">
        <v>579</v>
      </c>
      <c r="I50" s="407" t="s">
        <v>581</v>
      </c>
      <c r="J50" s="407">
        <v>3</v>
      </c>
      <c r="K50" s="231">
        <v>41671</v>
      </c>
      <c r="L50" s="231">
        <v>42004</v>
      </c>
      <c r="M50" s="244">
        <f>+(L50-K50)/7</f>
        <v>47.571428571428569</v>
      </c>
      <c r="N50" s="254"/>
      <c r="O50" s="255"/>
      <c r="P50" s="422"/>
      <c r="Q50" s="422"/>
      <c r="S50" s="410"/>
      <c r="T50" s="407"/>
      <c r="U50" s="410"/>
    </row>
    <row r="51" spans="1:21" s="260" customFormat="1" ht="72.75" customHeight="1" x14ac:dyDescent="0.2">
      <c r="A51" s="403">
        <v>19</v>
      </c>
      <c r="B51" s="464"/>
      <c r="C51" s="433" t="s">
        <v>572</v>
      </c>
      <c r="D51" s="403">
        <v>1701007</v>
      </c>
      <c r="E51" s="409" t="s">
        <v>476</v>
      </c>
      <c r="F51" s="410" t="s">
        <v>385</v>
      </c>
      <c r="G51" s="410" t="s">
        <v>386</v>
      </c>
      <c r="H51" s="410" t="s">
        <v>383</v>
      </c>
      <c r="I51" s="407" t="s">
        <v>372</v>
      </c>
      <c r="J51" s="407">
        <v>1</v>
      </c>
      <c r="K51" s="231">
        <v>41641</v>
      </c>
      <c r="L51" s="231">
        <v>41670</v>
      </c>
      <c r="M51" s="244">
        <f t="shared" si="0"/>
        <v>4.1428571428571432</v>
      </c>
      <c r="N51" s="254"/>
      <c r="O51" s="255"/>
      <c r="P51" s="422"/>
      <c r="Q51" s="422"/>
      <c r="S51" s="410" t="s">
        <v>120</v>
      </c>
      <c r="T51" s="407" t="s">
        <v>378</v>
      </c>
      <c r="U51" s="410" t="s">
        <v>387</v>
      </c>
    </row>
    <row r="52" spans="1:21" s="260" customFormat="1" ht="72.75" customHeight="1" x14ac:dyDescent="0.2">
      <c r="A52" s="403">
        <v>19</v>
      </c>
      <c r="B52" s="464"/>
      <c r="C52" s="433" t="s">
        <v>572</v>
      </c>
      <c r="D52" s="403">
        <v>1701007</v>
      </c>
      <c r="E52" s="409" t="s">
        <v>476</v>
      </c>
      <c r="F52" s="410" t="s">
        <v>385</v>
      </c>
      <c r="G52" s="410" t="s">
        <v>601</v>
      </c>
      <c r="H52" s="410" t="s">
        <v>579</v>
      </c>
      <c r="I52" s="254" t="s">
        <v>372</v>
      </c>
      <c r="J52" s="407">
        <v>3</v>
      </c>
      <c r="K52" s="231">
        <v>41671</v>
      </c>
      <c r="L52" s="231">
        <v>42004</v>
      </c>
      <c r="M52" s="244">
        <f t="shared" ref="M52:M60" si="1">+(L52-K52)/7</f>
        <v>47.571428571428569</v>
      </c>
      <c r="N52" s="254"/>
      <c r="O52" s="255"/>
      <c r="P52" s="422"/>
      <c r="Q52" s="422"/>
      <c r="S52" s="410"/>
      <c r="T52" s="407"/>
      <c r="U52" s="363"/>
    </row>
    <row r="53" spans="1:21" s="260" customFormat="1" ht="70.5" customHeight="1" thickBot="1" x14ac:dyDescent="0.25">
      <c r="A53" s="391">
        <v>20</v>
      </c>
      <c r="B53" s="465"/>
      <c r="C53" s="433" t="s">
        <v>572</v>
      </c>
      <c r="D53" s="391">
        <v>1801002</v>
      </c>
      <c r="E53" s="266" t="s">
        <v>477</v>
      </c>
      <c r="F53" s="263" t="s">
        <v>121</v>
      </c>
      <c r="G53" s="467" t="s">
        <v>161</v>
      </c>
      <c r="H53" s="467" t="s">
        <v>536</v>
      </c>
      <c r="I53" s="467" t="s">
        <v>227</v>
      </c>
      <c r="J53" s="269">
        <v>1</v>
      </c>
      <c r="K53" s="270">
        <v>41639</v>
      </c>
      <c r="L53" s="270">
        <v>41728</v>
      </c>
      <c r="M53" s="253">
        <f t="shared" si="1"/>
        <v>12.714285714285714</v>
      </c>
      <c r="N53" s="254"/>
      <c r="O53" s="255"/>
      <c r="P53" s="422"/>
      <c r="Q53" s="422"/>
      <c r="S53" s="23" t="s">
        <v>122</v>
      </c>
      <c r="T53" s="397" t="s">
        <v>160</v>
      </c>
      <c r="U53" s="128" t="s">
        <v>162</v>
      </c>
    </row>
    <row r="54" spans="1:21" s="260" customFormat="1" ht="163.5" customHeight="1" thickBot="1" x14ac:dyDescent="0.25">
      <c r="A54" s="391">
        <v>21</v>
      </c>
      <c r="B54" s="465"/>
      <c r="C54" s="433" t="s">
        <v>572</v>
      </c>
      <c r="D54" s="391">
        <v>1801002</v>
      </c>
      <c r="E54" s="266" t="s">
        <v>478</v>
      </c>
      <c r="F54" s="263" t="s">
        <v>123</v>
      </c>
      <c r="G54" s="467" t="s">
        <v>535</v>
      </c>
      <c r="H54" s="467" t="s">
        <v>151</v>
      </c>
      <c r="I54" s="263" t="s">
        <v>163</v>
      </c>
      <c r="J54" s="269">
        <v>1</v>
      </c>
      <c r="K54" s="270">
        <v>41547</v>
      </c>
      <c r="L54" s="270">
        <v>41659</v>
      </c>
      <c r="M54" s="253">
        <f t="shared" si="1"/>
        <v>16</v>
      </c>
      <c r="N54" s="254"/>
      <c r="O54" s="255"/>
      <c r="P54" s="422"/>
      <c r="Q54" s="422"/>
      <c r="S54" s="241" t="s">
        <v>124</v>
      </c>
      <c r="T54" s="397" t="s">
        <v>160</v>
      </c>
      <c r="U54" s="128" t="s">
        <v>228</v>
      </c>
    </row>
    <row r="55" spans="1:21" s="260" customFormat="1" ht="216" customHeight="1" x14ac:dyDescent="0.2">
      <c r="A55" s="403">
        <v>22</v>
      </c>
      <c r="B55" s="464"/>
      <c r="C55" s="433" t="s">
        <v>572</v>
      </c>
      <c r="D55" s="403">
        <v>1103002</v>
      </c>
      <c r="E55" s="409" t="s">
        <v>479</v>
      </c>
      <c r="F55" s="410" t="s">
        <v>388</v>
      </c>
      <c r="G55" s="410" t="s">
        <v>386</v>
      </c>
      <c r="H55" s="410" t="s">
        <v>383</v>
      </c>
      <c r="I55" s="407" t="s">
        <v>372</v>
      </c>
      <c r="J55" s="407">
        <v>1</v>
      </c>
      <c r="K55" s="231">
        <v>41641</v>
      </c>
      <c r="L55" s="231">
        <v>41670</v>
      </c>
      <c r="M55" s="244">
        <f t="shared" si="1"/>
        <v>4.1428571428571432</v>
      </c>
      <c r="N55" s="254"/>
      <c r="O55" s="255"/>
      <c r="P55" s="422"/>
      <c r="Q55" s="422"/>
      <c r="S55" s="410" t="s">
        <v>125</v>
      </c>
      <c r="T55" s="407" t="s">
        <v>378</v>
      </c>
      <c r="U55" s="410" t="s">
        <v>387</v>
      </c>
    </row>
    <row r="56" spans="1:21" s="260" customFormat="1" ht="186" customHeight="1" x14ac:dyDescent="0.2">
      <c r="A56" s="403">
        <v>22</v>
      </c>
      <c r="B56" s="464"/>
      <c r="C56" s="433" t="s">
        <v>572</v>
      </c>
      <c r="D56" s="403">
        <v>1103002</v>
      </c>
      <c r="E56" s="409" t="s">
        <v>479</v>
      </c>
      <c r="F56" s="410" t="s">
        <v>388</v>
      </c>
      <c r="G56" s="410" t="s">
        <v>601</v>
      </c>
      <c r="H56" s="410" t="s">
        <v>579</v>
      </c>
      <c r="I56" s="254" t="s">
        <v>372</v>
      </c>
      <c r="J56" s="407">
        <v>3</v>
      </c>
      <c r="K56" s="231">
        <v>41671</v>
      </c>
      <c r="L56" s="231">
        <v>42004</v>
      </c>
      <c r="M56" s="244">
        <f t="shared" si="1"/>
        <v>47.571428571428569</v>
      </c>
      <c r="N56" s="254"/>
      <c r="O56" s="255"/>
      <c r="P56" s="422"/>
      <c r="Q56" s="422"/>
      <c r="S56" s="410"/>
      <c r="T56" s="407"/>
      <c r="U56" s="410"/>
    </row>
    <row r="57" spans="1:21" s="260" customFormat="1" ht="186" customHeight="1" x14ac:dyDescent="0.2">
      <c r="A57" s="403">
        <v>23</v>
      </c>
      <c r="B57" s="464"/>
      <c r="C57" s="433" t="s">
        <v>572</v>
      </c>
      <c r="D57" s="403">
        <v>1406003</v>
      </c>
      <c r="E57" s="409" t="s">
        <v>480</v>
      </c>
      <c r="F57" s="410" t="s">
        <v>126</v>
      </c>
      <c r="G57" s="410" t="s">
        <v>386</v>
      </c>
      <c r="H57" s="410" t="s">
        <v>383</v>
      </c>
      <c r="I57" s="407" t="s">
        <v>372</v>
      </c>
      <c r="J57" s="407">
        <v>1</v>
      </c>
      <c r="K57" s="231">
        <v>41641</v>
      </c>
      <c r="L57" s="231">
        <v>41670</v>
      </c>
      <c r="M57" s="244">
        <f t="shared" si="1"/>
        <v>4.1428571428571432</v>
      </c>
      <c r="N57" s="254"/>
      <c r="O57" s="255"/>
      <c r="P57" s="422"/>
      <c r="Q57" s="422"/>
      <c r="S57" s="410" t="s">
        <v>389</v>
      </c>
      <c r="T57" s="407" t="s">
        <v>378</v>
      </c>
      <c r="U57" s="410" t="s">
        <v>387</v>
      </c>
    </row>
    <row r="58" spans="1:21" s="260" customFormat="1" ht="186" customHeight="1" x14ac:dyDescent="0.2">
      <c r="A58" s="403">
        <v>23</v>
      </c>
      <c r="B58" s="464"/>
      <c r="C58" s="433" t="s">
        <v>572</v>
      </c>
      <c r="D58" s="403">
        <v>1406003</v>
      </c>
      <c r="E58" s="409" t="s">
        <v>480</v>
      </c>
      <c r="F58" s="410" t="s">
        <v>126</v>
      </c>
      <c r="G58" s="410" t="s">
        <v>601</v>
      </c>
      <c r="H58" s="410" t="s">
        <v>579</v>
      </c>
      <c r="I58" s="254" t="s">
        <v>372</v>
      </c>
      <c r="J58" s="407">
        <v>3</v>
      </c>
      <c r="K58" s="231">
        <v>41671</v>
      </c>
      <c r="L58" s="231">
        <v>42004</v>
      </c>
      <c r="M58" s="244">
        <f t="shared" si="1"/>
        <v>47.571428571428569</v>
      </c>
      <c r="N58" s="254"/>
      <c r="O58" s="255"/>
      <c r="P58" s="422"/>
      <c r="Q58" s="422"/>
      <c r="S58" s="410"/>
      <c r="T58" s="407"/>
      <c r="U58" s="410"/>
    </row>
    <row r="59" spans="1:21" s="260" customFormat="1" ht="279.75" customHeight="1" x14ac:dyDescent="0.2">
      <c r="A59" s="403">
        <v>24</v>
      </c>
      <c r="B59" s="464"/>
      <c r="C59" s="433" t="s">
        <v>572</v>
      </c>
      <c r="D59" s="403">
        <v>1406003</v>
      </c>
      <c r="E59" s="409" t="s">
        <v>481</v>
      </c>
      <c r="F59" s="410" t="s">
        <v>390</v>
      </c>
      <c r="G59" s="410" t="s">
        <v>386</v>
      </c>
      <c r="H59" s="410" t="s">
        <v>393</v>
      </c>
      <c r="I59" s="407" t="s">
        <v>372</v>
      </c>
      <c r="J59" s="407">
        <v>1</v>
      </c>
      <c r="K59" s="231">
        <v>41641</v>
      </c>
      <c r="L59" s="231">
        <v>41670</v>
      </c>
      <c r="M59" s="244">
        <f t="shared" si="1"/>
        <v>4.1428571428571432</v>
      </c>
      <c r="N59" s="254"/>
      <c r="O59" s="255"/>
      <c r="P59" s="422"/>
      <c r="Q59" s="422"/>
      <c r="S59" s="410" t="s">
        <v>391</v>
      </c>
      <c r="T59" s="407" t="s">
        <v>378</v>
      </c>
      <c r="U59" s="410" t="s">
        <v>392</v>
      </c>
    </row>
    <row r="60" spans="1:21" s="260" customFormat="1" ht="186" customHeight="1" thickBot="1" x14ac:dyDescent="0.25">
      <c r="A60" s="403">
        <v>24</v>
      </c>
      <c r="B60" s="464"/>
      <c r="C60" s="433" t="s">
        <v>572</v>
      </c>
      <c r="D60" s="403">
        <v>1406003</v>
      </c>
      <c r="E60" s="409" t="s">
        <v>481</v>
      </c>
      <c r="F60" s="410" t="s">
        <v>390</v>
      </c>
      <c r="G60" s="410" t="s">
        <v>601</v>
      </c>
      <c r="H60" s="410" t="s">
        <v>579</v>
      </c>
      <c r="I60" s="254" t="s">
        <v>372</v>
      </c>
      <c r="J60" s="407">
        <v>3</v>
      </c>
      <c r="K60" s="231">
        <v>41671</v>
      </c>
      <c r="L60" s="231">
        <v>42004</v>
      </c>
      <c r="M60" s="244">
        <f t="shared" si="1"/>
        <v>47.571428571428569</v>
      </c>
      <c r="N60" s="254"/>
      <c r="O60" s="255"/>
      <c r="P60" s="422"/>
      <c r="Q60" s="422"/>
      <c r="S60" s="408"/>
      <c r="T60" s="436"/>
      <c r="U60" s="363"/>
    </row>
    <row r="61" spans="1:21" s="260" customFormat="1" ht="107.25" customHeight="1" x14ac:dyDescent="0.2">
      <c r="A61" s="391">
        <v>25</v>
      </c>
      <c r="B61" s="465"/>
      <c r="C61" s="433" t="s">
        <v>572</v>
      </c>
      <c r="D61" s="391">
        <v>1103002</v>
      </c>
      <c r="E61" s="274" t="s">
        <v>62</v>
      </c>
      <c r="F61" s="393" t="s">
        <v>539</v>
      </c>
      <c r="G61" s="467" t="s">
        <v>144</v>
      </c>
      <c r="H61" s="467" t="s">
        <v>146</v>
      </c>
      <c r="I61" s="467" t="s">
        <v>147</v>
      </c>
      <c r="J61" s="223">
        <v>174</v>
      </c>
      <c r="K61" s="271">
        <v>41640</v>
      </c>
      <c r="L61" s="271">
        <v>41820</v>
      </c>
      <c r="M61" s="272">
        <f>ROUND(((L61-K61)/7),0)</f>
        <v>26</v>
      </c>
      <c r="N61" s="254"/>
      <c r="O61" s="255">
        <f t="shared" ref="O61:O104" si="2">IF(N61/J61&gt;1,1,+N61/J61)</f>
        <v>0</v>
      </c>
      <c r="P61" s="422"/>
      <c r="Q61" s="422"/>
      <c r="S61" s="2264" t="s">
        <v>165</v>
      </c>
      <c r="T61" s="2280" t="s">
        <v>30</v>
      </c>
      <c r="U61" s="1912" t="s">
        <v>145</v>
      </c>
    </row>
    <row r="62" spans="1:21" s="260" customFormat="1" ht="135" customHeight="1" thickBot="1" x14ac:dyDescent="0.25">
      <c r="A62" s="391">
        <v>25</v>
      </c>
      <c r="B62" s="465"/>
      <c r="C62" s="433" t="s">
        <v>572</v>
      </c>
      <c r="D62" s="391">
        <v>1103002</v>
      </c>
      <c r="E62" s="274" t="s">
        <v>62</v>
      </c>
      <c r="F62" s="393" t="s">
        <v>539</v>
      </c>
      <c r="G62" s="467" t="s">
        <v>540</v>
      </c>
      <c r="H62" s="467" t="s">
        <v>148</v>
      </c>
      <c r="I62" s="441" t="s">
        <v>149</v>
      </c>
      <c r="J62" s="223">
        <v>6</v>
      </c>
      <c r="K62" s="271">
        <v>41671</v>
      </c>
      <c r="L62" s="271">
        <v>41851</v>
      </c>
      <c r="M62" s="272">
        <f>ROUND(((L62-K62)/7),0)</f>
        <v>26</v>
      </c>
      <c r="N62" s="254"/>
      <c r="O62" s="255">
        <f t="shared" si="2"/>
        <v>0</v>
      </c>
      <c r="P62" s="422"/>
      <c r="Q62" s="422"/>
      <c r="S62" s="2279"/>
      <c r="T62" s="2281"/>
      <c r="U62" s="1913"/>
    </row>
    <row r="63" spans="1:21" s="260" customFormat="1" ht="48" customHeight="1" x14ac:dyDescent="0.2">
      <c r="A63" s="391">
        <v>26</v>
      </c>
      <c r="B63" s="465"/>
      <c r="C63" s="433" t="s">
        <v>572</v>
      </c>
      <c r="D63" s="391">
        <v>1102002</v>
      </c>
      <c r="E63" s="262" t="s">
        <v>304</v>
      </c>
      <c r="F63" s="263" t="s">
        <v>66</v>
      </c>
      <c r="G63" s="495" t="s">
        <v>310</v>
      </c>
      <c r="H63" s="393" t="s">
        <v>238</v>
      </c>
      <c r="I63" s="407" t="s">
        <v>239</v>
      </c>
      <c r="J63" s="223">
        <v>1</v>
      </c>
      <c r="K63" s="273">
        <v>41671</v>
      </c>
      <c r="L63" s="273">
        <v>41789</v>
      </c>
      <c r="M63" s="341">
        <f>+(L63-K63)/7</f>
        <v>16.857142857142858</v>
      </c>
      <c r="N63" s="254"/>
      <c r="O63" s="255">
        <f t="shared" si="2"/>
        <v>0</v>
      </c>
      <c r="P63" s="422"/>
      <c r="Q63" s="422"/>
      <c r="S63" s="1947" t="s">
        <v>236</v>
      </c>
      <c r="T63" s="400" t="s">
        <v>31</v>
      </c>
      <c r="U63" s="145" t="s">
        <v>237</v>
      </c>
    </row>
    <row r="64" spans="1:21" s="260" customFormat="1" ht="108" x14ac:dyDescent="0.2">
      <c r="A64" s="391">
        <v>26</v>
      </c>
      <c r="B64" s="465"/>
      <c r="C64" s="433" t="s">
        <v>572</v>
      </c>
      <c r="D64" s="391">
        <v>1102002</v>
      </c>
      <c r="E64" s="262" t="s">
        <v>304</v>
      </c>
      <c r="F64" s="263" t="s">
        <v>66</v>
      </c>
      <c r="G64" s="503" t="s">
        <v>311</v>
      </c>
      <c r="H64" s="393" t="s">
        <v>240</v>
      </c>
      <c r="I64" s="393" t="s">
        <v>241</v>
      </c>
      <c r="J64" s="223">
        <v>1</v>
      </c>
      <c r="K64" s="273">
        <v>41671</v>
      </c>
      <c r="L64" s="273">
        <v>41789</v>
      </c>
      <c r="M64" s="341">
        <f t="shared" ref="M64:M79" si="3">+(L64-K64)/7</f>
        <v>16.857142857142858</v>
      </c>
      <c r="N64" s="254"/>
      <c r="O64" s="255">
        <f t="shared" si="2"/>
        <v>0</v>
      </c>
      <c r="P64" s="422"/>
      <c r="Q64" s="422"/>
      <c r="S64" s="1948"/>
      <c r="T64" s="400" t="s">
        <v>31</v>
      </c>
      <c r="U64" s="145" t="s">
        <v>237</v>
      </c>
    </row>
    <row r="65" spans="1:21" s="260" customFormat="1" ht="108" x14ac:dyDescent="0.2">
      <c r="A65" s="391">
        <v>26</v>
      </c>
      <c r="B65" s="465"/>
      <c r="C65" s="433" t="s">
        <v>572</v>
      </c>
      <c r="D65" s="391">
        <v>1102002</v>
      </c>
      <c r="E65" s="262" t="s">
        <v>304</v>
      </c>
      <c r="F65" s="263" t="s">
        <v>66</v>
      </c>
      <c r="G65" s="503" t="s">
        <v>312</v>
      </c>
      <c r="H65" s="503" t="s">
        <v>243</v>
      </c>
      <c r="I65" s="407" t="s">
        <v>244</v>
      </c>
      <c r="J65" s="278">
        <v>0.9</v>
      </c>
      <c r="K65" s="504">
        <v>41791</v>
      </c>
      <c r="L65" s="504">
        <v>41820</v>
      </c>
      <c r="M65" s="341">
        <f t="shared" si="3"/>
        <v>4.1428571428571432</v>
      </c>
      <c r="N65" s="254"/>
      <c r="O65" s="255">
        <f t="shared" si="2"/>
        <v>0</v>
      </c>
      <c r="P65" s="422"/>
      <c r="Q65" s="422"/>
      <c r="S65" s="1948"/>
      <c r="T65" s="400" t="s">
        <v>31</v>
      </c>
      <c r="U65" s="151" t="s">
        <v>242</v>
      </c>
    </row>
    <row r="66" spans="1:21" s="260" customFormat="1" ht="108" x14ac:dyDescent="0.2">
      <c r="A66" s="391">
        <v>26</v>
      </c>
      <c r="B66" s="465"/>
      <c r="C66" s="433" t="s">
        <v>572</v>
      </c>
      <c r="D66" s="391">
        <v>1102002</v>
      </c>
      <c r="E66" s="262" t="s">
        <v>304</v>
      </c>
      <c r="F66" s="263" t="s">
        <v>66</v>
      </c>
      <c r="G66" s="503" t="s">
        <v>328</v>
      </c>
      <c r="H66" s="503" t="s">
        <v>246</v>
      </c>
      <c r="I66" s="223" t="s">
        <v>246</v>
      </c>
      <c r="J66" s="223">
        <v>1</v>
      </c>
      <c r="K66" s="273">
        <v>41671</v>
      </c>
      <c r="L66" s="273">
        <v>41789</v>
      </c>
      <c r="M66" s="341">
        <f t="shared" si="3"/>
        <v>16.857142857142858</v>
      </c>
      <c r="N66" s="254"/>
      <c r="O66" s="255">
        <f t="shared" si="2"/>
        <v>0</v>
      </c>
      <c r="P66" s="422"/>
      <c r="Q66" s="422"/>
      <c r="S66" s="1948"/>
      <c r="T66" s="400" t="s">
        <v>31</v>
      </c>
      <c r="U66" s="159" t="s">
        <v>245</v>
      </c>
    </row>
    <row r="67" spans="1:21" s="260" customFormat="1" ht="144" x14ac:dyDescent="0.2">
      <c r="A67" s="391">
        <v>26</v>
      </c>
      <c r="B67" s="465"/>
      <c r="C67" s="433" t="s">
        <v>572</v>
      </c>
      <c r="D67" s="391">
        <v>1102002</v>
      </c>
      <c r="E67" s="262" t="s">
        <v>304</v>
      </c>
      <c r="F67" s="263" t="s">
        <v>66</v>
      </c>
      <c r="G67" s="495" t="s">
        <v>314</v>
      </c>
      <c r="H67" s="495" t="s">
        <v>248</v>
      </c>
      <c r="I67" s="407" t="s">
        <v>543</v>
      </c>
      <c r="J67" s="223">
        <v>1</v>
      </c>
      <c r="K67" s="273">
        <v>41791</v>
      </c>
      <c r="L67" s="273">
        <v>42004</v>
      </c>
      <c r="M67" s="341">
        <f t="shared" si="3"/>
        <v>30.428571428571427</v>
      </c>
      <c r="N67" s="254"/>
      <c r="O67" s="255">
        <f t="shared" si="2"/>
        <v>0</v>
      </c>
      <c r="P67" s="422"/>
      <c r="Q67" s="422"/>
      <c r="S67" s="1948"/>
      <c r="T67" s="400" t="s">
        <v>31</v>
      </c>
      <c r="U67" s="160" t="s">
        <v>247</v>
      </c>
    </row>
    <row r="68" spans="1:21" s="260" customFormat="1" ht="108" x14ac:dyDescent="0.2">
      <c r="A68" s="391">
        <v>26</v>
      </c>
      <c r="B68" s="465"/>
      <c r="C68" s="433" t="s">
        <v>572</v>
      </c>
      <c r="D68" s="391">
        <v>1102002</v>
      </c>
      <c r="E68" s="262" t="s">
        <v>304</v>
      </c>
      <c r="F68" s="393" t="s">
        <v>250</v>
      </c>
      <c r="G68" s="495" t="s">
        <v>315</v>
      </c>
      <c r="H68" s="393" t="s">
        <v>238</v>
      </c>
      <c r="I68" s="223" t="s">
        <v>238</v>
      </c>
      <c r="J68" s="223">
        <v>1</v>
      </c>
      <c r="K68" s="273">
        <v>41671</v>
      </c>
      <c r="L68" s="273">
        <v>41789</v>
      </c>
      <c r="M68" s="341">
        <f t="shared" si="3"/>
        <v>16.857142857142858</v>
      </c>
      <c r="N68" s="254"/>
      <c r="O68" s="255">
        <f t="shared" si="2"/>
        <v>0</v>
      </c>
      <c r="P68" s="422"/>
      <c r="Q68" s="422"/>
      <c r="S68" s="1948"/>
      <c r="T68" s="400" t="s">
        <v>31</v>
      </c>
      <c r="U68" s="160" t="s">
        <v>251</v>
      </c>
    </row>
    <row r="69" spans="1:21" s="260" customFormat="1" ht="108" x14ac:dyDescent="0.2">
      <c r="A69" s="391">
        <v>26</v>
      </c>
      <c r="B69" s="465"/>
      <c r="C69" s="433" t="s">
        <v>572</v>
      </c>
      <c r="D69" s="391">
        <v>1102002</v>
      </c>
      <c r="E69" s="262" t="s">
        <v>304</v>
      </c>
      <c r="F69" s="393" t="s">
        <v>250</v>
      </c>
      <c r="G69" s="495" t="s">
        <v>316</v>
      </c>
      <c r="H69" s="505" t="s">
        <v>253</v>
      </c>
      <c r="I69" s="407" t="s">
        <v>254</v>
      </c>
      <c r="J69" s="272">
        <v>5</v>
      </c>
      <c r="K69" s="273">
        <v>41821</v>
      </c>
      <c r="L69" s="273">
        <v>41882</v>
      </c>
      <c r="M69" s="341">
        <f t="shared" si="3"/>
        <v>8.7142857142857135</v>
      </c>
      <c r="N69" s="254"/>
      <c r="O69" s="255">
        <f t="shared" si="2"/>
        <v>0</v>
      </c>
      <c r="P69" s="422"/>
      <c r="Q69" s="422"/>
      <c r="S69" s="1949"/>
      <c r="T69" s="400" t="s">
        <v>31</v>
      </c>
      <c r="U69" s="161" t="s">
        <v>252</v>
      </c>
    </row>
    <row r="70" spans="1:21" s="260" customFormat="1" ht="218.25" customHeight="1" x14ac:dyDescent="0.2">
      <c r="A70" s="391">
        <v>27</v>
      </c>
      <c r="B70" s="465"/>
      <c r="C70" s="433" t="s">
        <v>572</v>
      </c>
      <c r="D70" s="391">
        <v>1102002</v>
      </c>
      <c r="E70" s="262" t="s">
        <v>305</v>
      </c>
      <c r="F70" s="263" t="s">
        <v>67</v>
      </c>
      <c r="G70" s="263" t="s">
        <v>317</v>
      </c>
      <c r="H70" s="393" t="s">
        <v>238</v>
      </c>
      <c r="I70" s="407" t="s">
        <v>239</v>
      </c>
      <c r="J70" s="223">
        <v>1</v>
      </c>
      <c r="K70" s="273">
        <v>41671</v>
      </c>
      <c r="L70" s="273">
        <v>41790</v>
      </c>
      <c r="M70" s="341">
        <f t="shared" si="3"/>
        <v>17</v>
      </c>
      <c r="N70" s="254"/>
      <c r="O70" s="255">
        <f t="shared" si="2"/>
        <v>0</v>
      </c>
      <c r="P70" s="422"/>
      <c r="Q70" s="422"/>
      <c r="S70" s="185" t="s">
        <v>84</v>
      </c>
      <c r="T70" s="400" t="s">
        <v>31</v>
      </c>
      <c r="U70" s="185" t="s">
        <v>255</v>
      </c>
    </row>
    <row r="71" spans="1:21" s="260" customFormat="1" ht="330" customHeight="1" x14ac:dyDescent="0.2">
      <c r="A71" s="391">
        <v>28</v>
      </c>
      <c r="B71" s="465"/>
      <c r="C71" s="433" t="s">
        <v>572</v>
      </c>
      <c r="D71" s="391">
        <v>1102002</v>
      </c>
      <c r="E71" s="274" t="s">
        <v>32</v>
      </c>
      <c r="F71" s="495" t="s">
        <v>68</v>
      </c>
      <c r="G71" s="495" t="s">
        <v>318</v>
      </c>
      <c r="H71" s="495" t="s">
        <v>256</v>
      </c>
      <c r="I71" s="407" t="s">
        <v>249</v>
      </c>
      <c r="J71" s="223">
        <v>1</v>
      </c>
      <c r="K71" s="273">
        <v>41791</v>
      </c>
      <c r="L71" s="273">
        <v>42004</v>
      </c>
      <c r="M71" s="341">
        <f t="shared" si="3"/>
        <v>30.428571428571427</v>
      </c>
      <c r="N71" s="254"/>
      <c r="O71" s="255">
        <f t="shared" si="2"/>
        <v>0</v>
      </c>
      <c r="P71" s="422"/>
      <c r="Q71" s="422"/>
      <c r="S71" s="1940" t="s">
        <v>69</v>
      </c>
      <c r="T71" s="400" t="s">
        <v>31</v>
      </c>
      <c r="U71" s="160" t="s">
        <v>247</v>
      </c>
    </row>
    <row r="72" spans="1:21" s="260" customFormat="1" ht="331.5" customHeight="1" x14ac:dyDescent="0.2">
      <c r="A72" s="391">
        <v>28</v>
      </c>
      <c r="B72" s="465"/>
      <c r="C72" s="433" t="s">
        <v>572</v>
      </c>
      <c r="D72" s="391">
        <v>1102002</v>
      </c>
      <c r="E72" s="262" t="s">
        <v>32</v>
      </c>
      <c r="F72" s="425" t="s">
        <v>68</v>
      </c>
      <c r="G72" s="425" t="s">
        <v>329</v>
      </c>
      <c r="H72" s="393" t="s">
        <v>238</v>
      </c>
      <c r="I72" s="407" t="s">
        <v>239</v>
      </c>
      <c r="J72" s="223">
        <v>1</v>
      </c>
      <c r="K72" s="273">
        <v>41671</v>
      </c>
      <c r="L72" s="273">
        <v>41790</v>
      </c>
      <c r="M72" s="341">
        <f t="shared" si="3"/>
        <v>17</v>
      </c>
      <c r="N72" s="254"/>
      <c r="O72" s="255">
        <f t="shared" si="2"/>
        <v>0</v>
      </c>
      <c r="P72" s="422"/>
      <c r="Q72" s="422"/>
      <c r="S72" s="1941"/>
      <c r="T72" s="400" t="s">
        <v>31</v>
      </c>
      <c r="U72" s="413" t="s">
        <v>237</v>
      </c>
    </row>
    <row r="73" spans="1:21" s="260" customFormat="1" ht="84.75" customHeight="1" x14ac:dyDescent="0.2">
      <c r="A73" s="391">
        <v>29</v>
      </c>
      <c r="B73" s="465"/>
      <c r="C73" s="433" t="s">
        <v>572</v>
      </c>
      <c r="D73" s="423">
        <v>1903002</v>
      </c>
      <c r="E73" s="274" t="s">
        <v>71</v>
      </c>
      <c r="F73" s="393" t="s">
        <v>70</v>
      </c>
      <c r="G73" s="393" t="s">
        <v>319</v>
      </c>
      <c r="H73" s="393" t="s">
        <v>258</v>
      </c>
      <c r="I73" s="223" t="s">
        <v>259</v>
      </c>
      <c r="J73" s="223">
        <v>9</v>
      </c>
      <c r="K73" s="273">
        <v>41579</v>
      </c>
      <c r="L73" s="273">
        <v>41820</v>
      </c>
      <c r="M73" s="341">
        <f t="shared" si="3"/>
        <v>34.428571428571431</v>
      </c>
      <c r="N73" s="254"/>
      <c r="O73" s="255">
        <f t="shared" si="2"/>
        <v>0</v>
      </c>
      <c r="P73" s="422"/>
      <c r="Q73" s="422"/>
      <c r="S73" s="2271" t="s">
        <v>85</v>
      </c>
      <c r="T73" s="413" t="s">
        <v>31</v>
      </c>
      <c r="U73" s="185" t="s">
        <v>257</v>
      </c>
    </row>
    <row r="74" spans="1:21" s="260" customFormat="1" ht="144" x14ac:dyDescent="0.2">
      <c r="A74" s="391">
        <v>29</v>
      </c>
      <c r="B74" s="465"/>
      <c r="C74" s="433" t="s">
        <v>572</v>
      </c>
      <c r="D74" s="423">
        <v>1903002</v>
      </c>
      <c r="E74" s="274" t="s">
        <v>71</v>
      </c>
      <c r="F74" s="393" t="s">
        <v>70</v>
      </c>
      <c r="G74" s="393" t="s">
        <v>531</v>
      </c>
      <c r="H74" s="393" t="s">
        <v>530</v>
      </c>
      <c r="I74" s="407" t="s">
        <v>262</v>
      </c>
      <c r="J74" s="219">
        <v>1</v>
      </c>
      <c r="K74" s="273">
        <v>41699</v>
      </c>
      <c r="L74" s="273">
        <v>41851</v>
      </c>
      <c r="M74" s="341">
        <f t="shared" si="3"/>
        <v>21.714285714285715</v>
      </c>
      <c r="N74" s="254"/>
      <c r="O74" s="255">
        <f t="shared" si="2"/>
        <v>0</v>
      </c>
      <c r="P74" s="422"/>
      <c r="Q74" s="422"/>
      <c r="S74" s="2272"/>
      <c r="T74" s="413" t="s">
        <v>260</v>
      </c>
      <c r="U74" s="393" t="s">
        <v>261</v>
      </c>
    </row>
    <row r="75" spans="1:21" s="260" customFormat="1" ht="120" x14ac:dyDescent="0.2">
      <c r="A75" s="391">
        <v>29</v>
      </c>
      <c r="B75" s="465"/>
      <c r="C75" s="433" t="s">
        <v>572</v>
      </c>
      <c r="D75" s="423">
        <v>1903002</v>
      </c>
      <c r="E75" s="274" t="s">
        <v>71</v>
      </c>
      <c r="F75" s="393" t="s">
        <v>70</v>
      </c>
      <c r="G75" s="393" t="s">
        <v>320</v>
      </c>
      <c r="H75" s="393" t="s">
        <v>246</v>
      </c>
      <c r="I75" s="223" t="s">
        <v>238</v>
      </c>
      <c r="J75" s="223">
        <v>1</v>
      </c>
      <c r="K75" s="273">
        <v>41671</v>
      </c>
      <c r="L75" s="273">
        <v>41790</v>
      </c>
      <c r="M75" s="341">
        <f>+(L75-K75)/7</f>
        <v>17</v>
      </c>
      <c r="N75" s="254"/>
      <c r="O75" s="255">
        <f>IF(N75/J75&gt;1,1,+N75/J75)</f>
        <v>0</v>
      </c>
      <c r="P75" s="422"/>
      <c r="Q75" s="422"/>
      <c r="S75" s="2272"/>
      <c r="T75" s="413" t="s">
        <v>31</v>
      </c>
      <c r="U75" s="185" t="s">
        <v>263</v>
      </c>
    </row>
    <row r="76" spans="1:21" s="260" customFormat="1" ht="120" x14ac:dyDescent="0.2">
      <c r="A76" s="391">
        <v>29</v>
      </c>
      <c r="B76" s="465"/>
      <c r="C76" s="433" t="s">
        <v>572</v>
      </c>
      <c r="D76" s="423">
        <v>1903002</v>
      </c>
      <c r="E76" s="274" t="s">
        <v>71</v>
      </c>
      <c r="F76" s="393" t="s">
        <v>70</v>
      </c>
      <c r="G76" s="503" t="s">
        <v>321</v>
      </c>
      <c r="H76" s="393" t="s">
        <v>246</v>
      </c>
      <c r="I76" s="223" t="s">
        <v>246</v>
      </c>
      <c r="J76" s="223">
        <v>1</v>
      </c>
      <c r="K76" s="273">
        <v>41671</v>
      </c>
      <c r="L76" s="273">
        <v>41790</v>
      </c>
      <c r="M76" s="341">
        <f t="shared" si="3"/>
        <v>17</v>
      </c>
      <c r="N76" s="254"/>
      <c r="O76" s="255">
        <f t="shared" si="2"/>
        <v>0</v>
      </c>
      <c r="P76" s="422"/>
      <c r="Q76" s="422"/>
      <c r="S76" s="2272"/>
      <c r="T76" s="413" t="s">
        <v>31</v>
      </c>
      <c r="U76" s="185" t="s">
        <v>263</v>
      </c>
    </row>
    <row r="77" spans="1:21" s="260" customFormat="1" ht="105" customHeight="1" thickBot="1" x14ac:dyDescent="0.25">
      <c r="A77" s="391">
        <v>29</v>
      </c>
      <c r="B77" s="465"/>
      <c r="C77" s="433" t="s">
        <v>572</v>
      </c>
      <c r="D77" s="423">
        <v>1903002</v>
      </c>
      <c r="E77" s="274" t="s">
        <v>71</v>
      </c>
      <c r="F77" s="393" t="s">
        <v>70</v>
      </c>
      <c r="G77" s="393" t="s">
        <v>322</v>
      </c>
      <c r="H77" s="410" t="s">
        <v>264</v>
      </c>
      <c r="I77" s="407" t="s">
        <v>264</v>
      </c>
      <c r="J77" s="223">
        <v>9</v>
      </c>
      <c r="K77" s="273">
        <v>41852</v>
      </c>
      <c r="L77" s="273">
        <v>41973</v>
      </c>
      <c r="M77" s="341">
        <f t="shared" si="3"/>
        <v>17.285714285714285</v>
      </c>
      <c r="N77" s="254"/>
      <c r="O77" s="255">
        <f t="shared" si="2"/>
        <v>0</v>
      </c>
      <c r="P77" s="422"/>
      <c r="Q77" s="422"/>
      <c r="S77" s="2272"/>
      <c r="T77" s="413" t="s">
        <v>31</v>
      </c>
      <c r="U77" s="185" t="s">
        <v>263</v>
      </c>
    </row>
    <row r="78" spans="1:21" s="260" customFormat="1" ht="108.75" customHeight="1" thickBot="1" x14ac:dyDescent="0.25">
      <c r="A78" s="391">
        <v>30</v>
      </c>
      <c r="B78" s="465"/>
      <c r="C78" s="433" t="s">
        <v>572</v>
      </c>
      <c r="D78" s="423">
        <v>1102002</v>
      </c>
      <c r="E78" s="263" t="s">
        <v>35</v>
      </c>
      <c r="F78" s="263" t="s">
        <v>34</v>
      </c>
      <c r="G78" s="467" t="s">
        <v>216</v>
      </c>
      <c r="H78" s="467" t="s">
        <v>167</v>
      </c>
      <c r="I78" s="393" t="s">
        <v>182</v>
      </c>
      <c r="J78" s="219">
        <v>1</v>
      </c>
      <c r="K78" s="273">
        <v>41579</v>
      </c>
      <c r="L78" s="273">
        <v>41850</v>
      </c>
      <c r="M78" s="65">
        <f t="shared" si="3"/>
        <v>38.714285714285715</v>
      </c>
      <c r="N78" s="254"/>
      <c r="O78" s="255">
        <f t="shared" si="2"/>
        <v>0</v>
      </c>
      <c r="P78" s="422"/>
      <c r="Q78" s="422"/>
      <c r="S78" s="1884" t="s">
        <v>36</v>
      </c>
      <c r="T78" s="1870" t="s">
        <v>26</v>
      </c>
      <c r="U78" s="126" t="s">
        <v>217</v>
      </c>
    </row>
    <row r="79" spans="1:21" s="260" customFormat="1" ht="120.75" thickBot="1" x14ac:dyDescent="0.25">
      <c r="A79" s="391">
        <v>30</v>
      </c>
      <c r="B79" s="465"/>
      <c r="C79" s="433" t="s">
        <v>572</v>
      </c>
      <c r="D79" s="423">
        <v>1102002</v>
      </c>
      <c r="E79" s="263" t="s">
        <v>35</v>
      </c>
      <c r="F79" s="263" t="s">
        <v>34</v>
      </c>
      <c r="G79" s="467" t="s">
        <v>218</v>
      </c>
      <c r="H79" s="467" t="s">
        <v>220</v>
      </c>
      <c r="I79" s="263" t="s">
        <v>168</v>
      </c>
      <c r="J79" s="223">
        <v>5</v>
      </c>
      <c r="K79" s="273">
        <v>41579</v>
      </c>
      <c r="L79" s="273">
        <v>41698</v>
      </c>
      <c r="M79" s="65">
        <f t="shared" si="3"/>
        <v>17</v>
      </c>
      <c r="N79" s="254"/>
      <c r="O79" s="255">
        <f t="shared" si="2"/>
        <v>0</v>
      </c>
      <c r="P79" s="422"/>
      <c r="Q79" s="422"/>
      <c r="S79" s="1885"/>
      <c r="T79" s="1871"/>
      <c r="U79" s="128" t="s">
        <v>219</v>
      </c>
    </row>
    <row r="80" spans="1:21" s="260" customFormat="1" ht="168" x14ac:dyDescent="0.2">
      <c r="A80" s="391">
        <v>30</v>
      </c>
      <c r="B80" s="465"/>
      <c r="C80" s="433" t="s">
        <v>572</v>
      </c>
      <c r="D80" s="423">
        <v>1102002</v>
      </c>
      <c r="E80" s="263" t="s">
        <v>35</v>
      </c>
      <c r="F80" s="263" t="s">
        <v>34</v>
      </c>
      <c r="G80" s="467" t="s">
        <v>221</v>
      </c>
      <c r="H80" s="467" t="s">
        <v>169</v>
      </c>
      <c r="I80" s="263" t="s">
        <v>170</v>
      </c>
      <c r="J80" s="223">
        <v>1</v>
      </c>
      <c r="K80" s="273">
        <v>41640</v>
      </c>
      <c r="L80" s="273">
        <v>41698</v>
      </c>
      <c r="M80" s="65">
        <v>3</v>
      </c>
      <c r="N80" s="254"/>
      <c r="O80" s="255">
        <f t="shared" si="2"/>
        <v>0</v>
      </c>
      <c r="P80" s="422"/>
      <c r="Q80" s="422"/>
      <c r="S80" s="1886"/>
      <c r="T80" s="1872"/>
      <c r="U80" s="129" t="s">
        <v>166</v>
      </c>
    </row>
    <row r="81" spans="1:21" s="260" customFormat="1" ht="270.75" customHeight="1" x14ac:dyDescent="0.2">
      <c r="A81" s="391">
        <v>31</v>
      </c>
      <c r="B81" s="465"/>
      <c r="C81" s="433" t="s">
        <v>572</v>
      </c>
      <c r="D81" s="423">
        <v>1103002</v>
      </c>
      <c r="E81" s="262" t="s">
        <v>306</v>
      </c>
      <c r="F81" s="263" t="s">
        <v>72</v>
      </c>
      <c r="G81" s="379" t="s">
        <v>323</v>
      </c>
      <c r="H81" s="380" t="s">
        <v>266</v>
      </c>
      <c r="I81" s="236" t="s">
        <v>266</v>
      </c>
      <c r="J81" s="223">
        <v>1</v>
      </c>
      <c r="K81" s="231">
        <v>41671</v>
      </c>
      <c r="L81" s="231">
        <v>42035</v>
      </c>
      <c r="M81" s="442">
        <f>(L80-K80)/7</f>
        <v>8.2857142857142865</v>
      </c>
      <c r="N81" s="254"/>
      <c r="O81" s="255">
        <f t="shared" si="2"/>
        <v>0</v>
      </c>
      <c r="P81" s="422"/>
      <c r="Q81" s="422"/>
      <c r="S81" s="2271" t="s">
        <v>73</v>
      </c>
      <c r="T81" s="407" t="s">
        <v>31</v>
      </c>
      <c r="U81" s="167" t="s">
        <v>265</v>
      </c>
    </row>
    <row r="82" spans="1:21" s="260" customFormat="1" ht="409.5" x14ac:dyDescent="0.2">
      <c r="A82" s="391">
        <v>31</v>
      </c>
      <c r="B82" s="465"/>
      <c r="C82" s="433" t="s">
        <v>572</v>
      </c>
      <c r="D82" s="423">
        <v>1103002</v>
      </c>
      <c r="E82" s="262" t="s">
        <v>306</v>
      </c>
      <c r="F82" s="263" t="s">
        <v>72</v>
      </c>
      <c r="G82" s="379" t="s">
        <v>324</v>
      </c>
      <c r="H82" s="380" t="s">
        <v>268</v>
      </c>
      <c r="I82" s="236" t="s">
        <v>266</v>
      </c>
      <c r="J82" s="223">
        <v>1</v>
      </c>
      <c r="K82" s="231">
        <v>41671</v>
      </c>
      <c r="L82" s="231">
        <v>41820</v>
      </c>
      <c r="M82" s="442">
        <f>+(L82-K82)/7</f>
        <v>21.285714285714285</v>
      </c>
      <c r="N82" s="254"/>
      <c r="O82" s="255">
        <f t="shared" si="2"/>
        <v>0</v>
      </c>
      <c r="P82" s="422"/>
      <c r="Q82" s="422"/>
      <c r="S82" s="2272"/>
      <c r="T82" s="407" t="s">
        <v>267</v>
      </c>
      <c r="U82" s="379" t="s">
        <v>330</v>
      </c>
    </row>
    <row r="83" spans="1:21" s="260" customFormat="1" ht="409.5" x14ac:dyDescent="0.2">
      <c r="A83" s="391">
        <v>31</v>
      </c>
      <c r="B83" s="465"/>
      <c r="C83" s="433" t="s">
        <v>572</v>
      </c>
      <c r="D83" s="423">
        <v>1103002</v>
      </c>
      <c r="E83" s="262" t="s">
        <v>306</v>
      </c>
      <c r="F83" s="263" t="s">
        <v>72</v>
      </c>
      <c r="G83" s="263" t="s">
        <v>189</v>
      </c>
      <c r="H83" s="263" t="s">
        <v>191</v>
      </c>
      <c r="I83" s="263" t="s">
        <v>192</v>
      </c>
      <c r="J83" s="280">
        <v>1</v>
      </c>
      <c r="K83" s="273">
        <v>41821</v>
      </c>
      <c r="L83" s="273">
        <v>41882</v>
      </c>
      <c r="M83" s="73">
        <f>+(L83-K83)/7</f>
        <v>8.7142857142857135</v>
      </c>
      <c r="N83" s="254"/>
      <c r="O83" s="255">
        <f t="shared" si="2"/>
        <v>0</v>
      </c>
      <c r="P83" s="422"/>
      <c r="Q83" s="422"/>
      <c r="S83" s="2272"/>
      <c r="T83" s="407" t="s">
        <v>267</v>
      </c>
      <c r="U83" s="263" t="s">
        <v>190</v>
      </c>
    </row>
    <row r="84" spans="1:21" s="260" customFormat="1" ht="409.5" x14ac:dyDescent="0.2">
      <c r="A84" s="391">
        <v>31</v>
      </c>
      <c r="B84" s="465"/>
      <c r="C84" s="433" t="s">
        <v>572</v>
      </c>
      <c r="D84" s="423">
        <v>1103002</v>
      </c>
      <c r="E84" s="262" t="s">
        <v>306</v>
      </c>
      <c r="F84" s="263" t="s">
        <v>72</v>
      </c>
      <c r="G84" s="264" t="s">
        <v>325</v>
      </c>
      <c r="H84" s="264" t="s">
        <v>270</v>
      </c>
      <c r="I84" s="264" t="s">
        <v>271</v>
      </c>
      <c r="J84" s="469">
        <v>1</v>
      </c>
      <c r="K84" s="231">
        <v>41456</v>
      </c>
      <c r="L84" s="231">
        <v>41639</v>
      </c>
      <c r="M84" s="442">
        <f>(L84-K84)/7</f>
        <v>26.142857142857142</v>
      </c>
      <c r="N84" s="254"/>
      <c r="O84" s="255">
        <f t="shared" si="2"/>
        <v>0</v>
      </c>
      <c r="P84" s="422"/>
      <c r="Q84" s="422"/>
      <c r="S84" s="2273"/>
      <c r="T84" s="407" t="s">
        <v>267</v>
      </c>
      <c r="U84" s="264" t="s">
        <v>269</v>
      </c>
    </row>
    <row r="85" spans="1:21" s="260" customFormat="1" ht="378" customHeight="1" x14ac:dyDescent="0.2">
      <c r="A85" s="391">
        <v>32</v>
      </c>
      <c r="B85" s="391"/>
      <c r="C85" s="433" t="s">
        <v>572</v>
      </c>
      <c r="D85" s="423">
        <v>1404013</v>
      </c>
      <c r="E85" s="424" t="s">
        <v>52</v>
      </c>
      <c r="F85" s="443" t="s">
        <v>53</v>
      </c>
      <c r="G85" s="263" t="s">
        <v>185</v>
      </c>
      <c r="H85" s="263" t="s">
        <v>186</v>
      </c>
      <c r="I85" s="263" t="s">
        <v>187</v>
      </c>
      <c r="J85" s="263">
        <v>1</v>
      </c>
      <c r="K85" s="273">
        <v>41671</v>
      </c>
      <c r="L85" s="273">
        <v>41820</v>
      </c>
      <c r="M85" s="514">
        <f>+(L85-K85)/7</f>
        <v>21.285714285714285</v>
      </c>
      <c r="N85" s="442"/>
      <c r="O85" s="255">
        <f t="shared" si="2"/>
        <v>0</v>
      </c>
      <c r="P85" s="422"/>
      <c r="Q85" s="422"/>
      <c r="S85" s="1979" t="s">
        <v>54</v>
      </c>
      <c r="T85" s="407" t="s">
        <v>27</v>
      </c>
      <c r="U85" s="279" t="s">
        <v>272</v>
      </c>
    </row>
    <row r="86" spans="1:21" s="260" customFormat="1" ht="409.5" x14ac:dyDescent="0.2">
      <c r="A86" s="391">
        <v>32</v>
      </c>
      <c r="B86" s="391"/>
      <c r="C86" s="433" t="s">
        <v>572</v>
      </c>
      <c r="D86" s="423">
        <v>1404013</v>
      </c>
      <c r="E86" s="424" t="s">
        <v>52</v>
      </c>
      <c r="F86" s="443" t="s">
        <v>53</v>
      </c>
      <c r="G86" s="379" t="s">
        <v>324</v>
      </c>
      <c r="H86" s="379" t="s">
        <v>330</v>
      </c>
      <c r="I86" s="380" t="s">
        <v>268</v>
      </c>
      <c r="J86" s="223">
        <v>1</v>
      </c>
      <c r="K86" s="231">
        <v>41671</v>
      </c>
      <c r="L86" s="231">
        <v>41820</v>
      </c>
      <c r="M86" s="442">
        <f>+(L86-K86)/7</f>
        <v>21.285714285714285</v>
      </c>
      <c r="N86" s="442"/>
      <c r="O86" s="255">
        <f t="shared" si="2"/>
        <v>0</v>
      </c>
      <c r="P86" s="422"/>
      <c r="Q86" s="422"/>
      <c r="S86" s="2274"/>
      <c r="T86" s="407" t="s">
        <v>27</v>
      </c>
      <c r="U86" s="279" t="s">
        <v>273</v>
      </c>
    </row>
    <row r="87" spans="1:21" s="260" customFormat="1" ht="409.5" x14ac:dyDescent="0.2">
      <c r="A87" s="391">
        <v>32</v>
      </c>
      <c r="B87" s="391"/>
      <c r="C87" s="433" t="s">
        <v>572</v>
      </c>
      <c r="D87" s="423">
        <v>1404013</v>
      </c>
      <c r="E87" s="424" t="s">
        <v>52</v>
      </c>
      <c r="F87" s="443" t="s">
        <v>53</v>
      </c>
      <c r="G87" s="263" t="s">
        <v>189</v>
      </c>
      <c r="H87" s="263" t="s">
        <v>190</v>
      </c>
      <c r="I87" s="263" t="s">
        <v>191</v>
      </c>
      <c r="J87" s="263" t="s">
        <v>192</v>
      </c>
      <c r="K87" s="280">
        <v>1</v>
      </c>
      <c r="L87" s="273">
        <v>41821</v>
      </c>
      <c r="M87" s="273">
        <v>41882</v>
      </c>
      <c r="N87" s="73">
        <f>+(M87-L87)/7</f>
        <v>8.7142857142857135</v>
      </c>
      <c r="O87" s="255"/>
      <c r="P87" s="422"/>
      <c r="Q87" s="422"/>
      <c r="S87" s="416"/>
      <c r="T87" s="390"/>
      <c r="U87" s="279"/>
    </row>
    <row r="88" spans="1:21" s="260" customFormat="1" ht="378.75" customHeight="1" x14ac:dyDescent="0.2">
      <c r="A88" s="391">
        <v>33</v>
      </c>
      <c r="B88" s="465"/>
      <c r="C88" s="433" t="s">
        <v>572</v>
      </c>
      <c r="D88" s="423">
        <v>1406003</v>
      </c>
      <c r="E88" s="262" t="s">
        <v>214</v>
      </c>
      <c r="F88" s="444" t="s">
        <v>183</v>
      </c>
      <c r="G88" s="404" t="s">
        <v>185</v>
      </c>
      <c r="H88" s="263" t="s">
        <v>187</v>
      </c>
      <c r="I88" s="263" t="s">
        <v>188</v>
      </c>
      <c r="J88" s="280">
        <v>1</v>
      </c>
      <c r="K88" s="273">
        <v>41671</v>
      </c>
      <c r="L88" s="273">
        <v>41820</v>
      </c>
      <c r="M88" s="73">
        <f t="shared" ref="M88:M98" si="4">+(L88-K88)/7</f>
        <v>21.285714285714285</v>
      </c>
      <c r="N88" s="254"/>
      <c r="O88" s="255">
        <f t="shared" si="2"/>
        <v>0</v>
      </c>
      <c r="P88" s="422"/>
      <c r="Q88" s="422"/>
      <c r="S88" s="1856" t="s">
        <v>184</v>
      </c>
      <c r="T88" s="1878" t="s">
        <v>27</v>
      </c>
      <c r="U88" s="263" t="s">
        <v>186</v>
      </c>
    </row>
    <row r="89" spans="1:21" s="260" customFormat="1" ht="93" customHeight="1" x14ac:dyDescent="0.2">
      <c r="A89" s="391">
        <v>33</v>
      </c>
      <c r="B89" s="465"/>
      <c r="C89" s="433" t="s">
        <v>572</v>
      </c>
      <c r="D89" s="423">
        <v>1406003</v>
      </c>
      <c r="E89" s="262" t="s">
        <v>214</v>
      </c>
      <c r="F89" s="444" t="s">
        <v>183</v>
      </c>
      <c r="G89" s="404" t="s">
        <v>189</v>
      </c>
      <c r="H89" s="263" t="s">
        <v>191</v>
      </c>
      <c r="I89" s="263" t="s">
        <v>192</v>
      </c>
      <c r="J89" s="280">
        <v>1</v>
      </c>
      <c r="K89" s="273">
        <v>41821</v>
      </c>
      <c r="L89" s="273">
        <v>41882</v>
      </c>
      <c r="M89" s="73">
        <f t="shared" si="4"/>
        <v>8.7142857142857135</v>
      </c>
      <c r="N89" s="254"/>
      <c r="O89" s="255">
        <f t="shared" si="2"/>
        <v>0</v>
      </c>
      <c r="P89" s="422"/>
      <c r="Q89" s="422"/>
      <c r="S89" s="1867"/>
      <c r="T89" s="2263"/>
      <c r="U89" s="263" t="s">
        <v>190</v>
      </c>
    </row>
    <row r="90" spans="1:21" s="260" customFormat="1" ht="94.5" customHeight="1" x14ac:dyDescent="0.2">
      <c r="A90" s="391">
        <v>33</v>
      </c>
      <c r="B90" s="465"/>
      <c r="C90" s="433" t="s">
        <v>572</v>
      </c>
      <c r="D90" s="423">
        <v>1406003</v>
      </c>
      <c r="E90" s="262" t="s">
        <v>214</v>
      </c>
      <c r="F90" s="444" t="s">
        <v>183</v>
      </c>
      <c r="G90" s="404" t="s">
        <v>193</v>
      </c>
      <c r="H90" s="263" t="s">
        <v>194</v>
      </c>
      <c r="I90" s="263" t="s">
        <v>195</v>
      </c>
      <c r="J90" s="280">
        <v>1</v>
      </c>
      <c r="K90" s="273">
        <v>41654</v>
      </c>
      <c r="L90" s="273">
        <v>41685</v>
      </c>
      <c r="M90" s="73">
        <f t="shared" si="4"/>
        <v>4.4285714285714288</v>
      </c>
      <c r="N90" s="254"/>
      <c r="O90" s="255">
        <f t="shared" si="2"/>
        <v>0</v>
      </c>
      <c r="P90" s="422"/>
      <c r="Q90" s="422"/>
      <c r="S90" s="1867"/>
      <c r="T90" s="2263"/>
      <c r="U90" s="263" t="s">
        <v>190</v>
      </c>
    </row>
    <row r="91" spans="1:21" s="260" customFormat="1" ht="104.25" customHeight="1" x14ac:dyDescent="0.2">
      <c r="A91" s="391">
        <v>33</v>
      </c>
      <c r="B91" s="465"/>
      <c r="C91" s="433" t="s">
        <v>572</v>
      </c>
      <c r="D91" s="423">
        <v>1406003</v>
      </c>
      <c r="E91" s="262" t="s">
        <v>214</v>
      </c>
      <c r="F91" s="444" t="s">
        <v>183</v>
      </c>
      <c r="G91" s="263" t="s">
        <v>196</v>
      </c>
      <c r="H91" s="404" t="s">
        <v>198</v>
      </c>
      <c r="I91" s="263" t="s">
        <v>199</v>
      </c>
      <c r="J91" s="280">
        <v>1</v>
      </c>
      <c r="K91" s="273">
        <v>41671</v>
      </c>
      <c r="L91" s="273">
        <v>41820</v>
      </c>
      <c r="M91" s="73">
        <f t="shared" si="4"/>
        <v>21.285714285714285</v>
      </c>
      <c r="N91" s="254"/>
      <c r="O91" s="255">
        <f t="shared" si="2"/>
        <v>0</v>
      </c>
      <c r="P91" s="422"/>
      <c r="Q91" s="422"/>
      <c r="S91" s="1857"/>
      <c r="T91" s="1879"/>
      <c r="U91" s="51" t="s">
        <v>197</v>
      </c>
    </row>
    <row r="92" spans="1:21" s="260" customFormat="1" ht="306" customHeight="1" x14ac:dyDescent="0.2">
      <c r="A92" s="391">
        <v>34</v>
      </c>
      <c r="B92" s="465"/>
      <c r="C92" s="433" t="s">
        <v>572</v>
      </c>
      <c r="D92" s="423">
        <v>1406003</v>
      </c>
      <c r="E92" s="262" t="s">
        <v>28</v>
      </c>
      <c r="F92" s="263" t="s">
        <v>110</v>
      </c>
      <c r="G92" s="404" t="s">
        <v>200</v>
      </c>
      <c r="H92" s="263" t="s">
        <v>202</v>
      </c>
      <c r="I92" s="263" t="s">
        <v>203</v>
      </c>
      <c r="J92" s="280">
        <v>1</v>
      </c>
      <c r="K92" s="273">
        <v>41671</v>
      </c>
      <c r="L92" s="273">
        <v>41790</v>
      </c>
      <c r="M92" s="73">
        <f t="shared" si="4"/>
        <v>17</v>
      </c>
      <c r="N92" s="254"/>
      <c r="O92" s="255">
        <f t="shared" si="2"/>
        <v>0</v>
      </c>
      <c r="P92" s="422"/>
      <c r="Q92" s="422"/>
      <c r="S92" s="2269" t="s">
        <v>111</v>
      </c>
      <c r="T92" s="2269" t="s">
        <v>27</v>
      </c>
      <c r="U92" s="23" t="s">
        <v>201</v>
      </c>
    </row>
    <row r="93" spans="1:21" s="260" customFormat="1" ht="348.75" thickBot="1" x14ac:dyDescent="0.25">
      <c r="A93" s="391">
        <v>34</v>
      </c>
      <c r="B93" s="465"/>
      <c r="C93" s="433" t="s">
        <v>572</v>
      </c>
      <c r="D93" s="423">
        <v>1406003</v>
      </c>
      <c r="E93" s="262" t="s">
        <v>28</v>
      </c>
      <c r="F93" s="263" t="s">
        <v>110</v>
      </c>
      <c r="G93" s="263" t="s">
        <v>189</v>
      </c>
      <c r="H93" s="263" t="s">
        <v>191</v>
      </c>
      <c r="I93" s="263" t="s">
        <v>192</v>
      </c>
      <c r="J93" s="280">
        <v>1</v>
      </c>
      <c r="K93" s="273">
        <v>41821</v>
      </c>
      <c r="L93" s="273">
        <v>41882</v>
      </c>
      <c r="M93" s="73">
        <f t="shared" si="4"/>
        <v>8.7142857142857135</v>
      </c>
      <c r="N93" s="254"/>
      <c r="O93" s="255">
        <f t="shared" si="2"/>
        <v>0</v>
      </c>
      <c r="P93" s="422"/>
      <c r="Q93" s="422"/>
      <c r="S93" s="2270"/>
      <c r="T93" s="2270"/>
      <c r="U93" s="23" t="s">
        <v>190</v>
      </c>
    </row>
    <row r="94" spans="1:21" s="260" customFormat="1" ht="108.75" customHeight="1" thickBot="1" x14ac:dyDescent="0.25">
      <c r="A94" s="223">
        <v>35</v>
      </c>
      <c r="B94" s="506"/>
      <c r="C94" s="433" t="s">
        <v>572</v>
      </c>
      <c r="D94" s="281">
        <v>1502001</v>
      </c>
      <c r="E94" s="444" t="s">
        <v>25</v>
      </c>
      <c r="F94" s="263" t="s">
        <v>37</v>
      </c>
      <c r="G94" s="467" t="s">
        <v>222</v>
      </c>
      <c r="H94" s="467" t="s">
        <v>174</v>
      </c>
      <c r="I94" s="263" t="s">
        <v>176</v>
      </c>
      <c r="J94" s="281">
        <v>12</v>
      </c>
      <c r="K94" s="273">
        <v>41654</v>
      </c>
      <c r="L94" s="273">
        <v>42019</v>
      </c>
      <c r="M94" s="65">
        <f t="shared" si="4"/>
        <v>52.142857142857146</v>
      </c>
      <c r="N94" s="254"/>
      <c r="O94" s="255">
        <f t="shared" si="2"/>
        <v>0</v>
      </c>
      <c r="P94" s="422"/>
      <c r="Q94" s="422"/>
      <c r="S94" s="1850" t="s">
        <v>38</v>
      </c>
      <c r="T94" s="2264" t="s">
        <v>26</v>
      </c>
      <c r="U94" s="126" t="s">
        <v>172</v>
      </c>
    </row>
    <row r="95" spans="1:21" s="260" customFormat="1" ht="200.25" customHeight="1" thickBot="1" x14ac:dyDescent="0.25">
      <c r="A95" s="223">
        <v>35</v>
      </c>
      <c r="B95" s="506"/>
      <c r="C95" s="433" t="s">
        <v>572</v>
      </c>
      <c r="D95" s="281">
        <v>1502001</v>
      </c>
      <c r="E95" s="444" t="s">
        <v>25</v>
      </c>
      <c r="F95" s="263" t="s">
        <v>37</v>
      </c>
      <c r="G95" s="467" t="s">
        <v>171</v>
      </c>
      <c r="H95" s="467" t="s">
        <v>175</v>
      </c>
      <c r="I95" s="393" t="s">
        <v>177</v>
      </c>
      <c r="J95" s="281">
        <v>1</v>
      </c>
      <c r="K95" s="273">
        <v>41654</v>
      </c>
      <c r="L95" s="273">
        <v>41728</v>
      </c>
      <c r="M95" s="65">
        <f t="shared" si="4"/>
        <v>10.571428571428571</v>
      </c>
      <c r="N95" s="254"/>
      <c r="O95" s="255">
        <f t="shared" si="2"/>
        <v>0</v>
      </c>
      <c r="P95" s="422"/>
      <c r="Q95" s="422"/>
      <c r="S95" s="1852"/>
      <c r="T95" s="2265"/>
      <c r="U95" s="128" t="s">
        <v>173</v>
      </c>
    </row>
    <row r="96" spans="1:21" s="260" customFormat="1" ht="171" customHeight="1" thickBot="1" x14ac:dyDescent="0.25">
      <c r="A96" s="223">
        <v>36</v>
      </c>
      <c r="B96" s="506"/>
      <c r="C96" s="433" t="s">
        <v>572</v>
      </c>
      <c r="D96" s="281">
        <v>1406003</v>
      </c>
      <c r="E96" s="263" t="s">
        <v>40</v>
      </c>
      <c r="F96" s="444" t="s">
        <v>41</v>
      </c>
      <c r="G96" s="467" t="s">
        <v>223</v>
      </c>
      <c r="H96" s="467" t="s">
        <v>179</v>
      </c>
      <c r="I96" s="285">
        <v>1</v>
      </c>
      <c r="J96" s="219">
        <v>1</v>
      </c>
      <c r="K96" s="273">
        <v>41640</v>
      </c>
      <c r="L96" s="273">
        <v>41670</v>
      </c>
      <c r="M96" s="65">
        <f t="shared" si="4"/>
        <v>4.2857142857142856</v>
      </c>
      <c r="N96" s="254"/>
      <c r="O96" s="255">
        <f t="shared" si="2"/>
        <v>0</v>
      </c>
      <c r="P96" s="422"/>
      <c r="Q96" s="422"/>
      <c r="S96" s="1850" t="s">
        <v>39</v>
      </c>
      <c r="T96" s="1837" t="s">
        <v>26</v>
      </c>
      <c r="U96" s="129" t="s">
        <v>156</v>
      </c>
    </row>
    <row r="97" spans="1:21" s="260" customFormat="1" ht="144.75" thickBot="1" x14ac:dyDescent="0.25">
      <c r="A97" s="223">
        <v>36</v>
      </c>
      <c r="B97" s="506"/>
      <c r="C97" s="433" t="s">
        <v>572</v>
      </c>
      <c r="D97" s="281">
        <v>1406003</v>
      </c>
      <c r="E97" s="263" t="s">
        <v>40</v>
      </c>
      <c r="F97" s="444" t="s">
        <v>41</v>
      </c>
      <c r="G97" s="467" t="s">
        <v>178</v>
      </c>
      <c r="H97" s="467" t="s">
        <v>180</v>
      </c>
      <c r="I97" s="285">
        <v>12</v>
      </c>
      <c r="J97" s="219">
        <v>1</v>
      </c>
      <c r="K97" s="273">
        <v>41698</v>
      </c>
      <c r="L97" s="273">
        <v>42035</v>
      </c>
      <c r="M97" s="65">
        <f t="shared" si="4"/>
        <v>48.142857142857146</v>
      </c>
      <c r="N97" s="254"/>
      <c r="O97" s="255">
        <f t="shared" si="2"/>
        <v>0</v>
      </c>
      <c r="P97" s="422"/>
      <c r="Q97" s="422"/>
      <c r="S97" s="1851"/>
      <c r="T97" s="1838"/>
      <c r="U97" s="126" t="s">
        <v>156</v>
      </c>
    </row>
    <row r="98" spans="1:21" s="260" customFormat="1" ht="144.75" thickBot="1" x14ac:dyDescent="0.25">
      <c r="A98" s="223">
        <v>36</v>
      </c>
      <c r="B98" s="506"/>
      <c r="C98" s="433" t="s">
        <v>572</v>
      </c>
      <c r="D98" s="281">
        <v>1406003</v>
      </c>
      <c r="E98" s="263" t="s">
        <v>40</v>
      </c>
      <c r="F98" s="444" t="s">
        <v>41</v>
      </c>
      <c r="G98" s="467" t="s">
        <v>224</v>
      </c>
      <c r="H98" s="467" t="s">
        <v>181</v>
      </c>
      <c r="I98" s="285">
        <v>1</v>
      </c>
      <c r="J98" s="219">
        <v>1</v>
      </c>
      <c r="K98" s="273">
        <v>41666</v>
      </c>
      <c r="L98" s="273">
        <v>41675</v>
      </c>
      <c r="M98" s="65">
        <f t="shared" si="4"/>
        <v>1.2857142857142858</v>
      </c>
      <c r="N98" s="254"/>
      <c r="O98" s="255">
        <f t="shared" si="2"/>
        <v>0</v>
      </c>
      <c r="P98" s="422"/>
      <c r="Q98" s="422"/>
      <c r="S98" s="1852"/>
      <c r="T98" s="1839"/>
      <c r="U98" s="128" t="s">
        <v>156</v>
      </c>
    </row>
    <row r="99" spans="1:21" s="260" customFormat="1" ht="306.75" customHeight="1" thickBot="1" x14ac:dyDescent="0.25">
      <c r="A99" s="391">
        <v>37</v>
      </c>
      <c r="B99" s="465"/>
      <c r="C99" s="433" t="s">
        <v>572</v>
      </c>
      <c r="D99" s="281">
        <v>1406003</v>
      </c>
      <c r="E99" s="262" t="s">
        <v>43</v>
      </c>
      <c r="F99" s="444" t="s">
        <v>42</v>
      </c>
      <c r="G99" s="263" t="s">
        <v>204</v>
      </c>
      <c r="H99" s="263" t="s">
        <v>206</v>
      </c>
      <c r="I99" s="263" t="s">
        <v>207</v>
      </c>
      <c r="J99" s="280">
        <v>1</v>
      </c>
      <c r="K99" s="273">
        <v>41671</v>
      </c>
      <c r="L99" s="273">
        <v>41790</v>
      </c>
      <c r="M99" s="73">
        <f t="shared" ref="M99:M105" si="5">+(L99-K99)/7</f>
        <v>17</v>
      </c>
      <c r="N99" s="254"/>
      <c r="O99" s="255">
        <f t="shared" si="2"/>
        <v>0</v>
      </c>
      <c r="P99" s="422"/>
      <c r="Q99" s="422"/>
      <c r="S99" s="1850" t="s">
        <v>44</v>
      </c>
      <c r="T99" s="2264" t="s">
        <v>27</v>
      </c>
      <c r="U99" s="26" t="s">
        <v>205</v>
      </c>
    </row>
    <row r="100" spans="1:21" s="260" customFormat="1" ht="94.5" customHeight="1" thickBot="1" x14ac:dyDescent="0.25">
      <c r="A100" s="391">
        <v>37</v>
      </c>
      <c r="B100" s="465"/>
      <c r="C100" s="433" t="s">
        <v>572</v>
      </c>
      <c r="D100" s="281">
        <v>1406003</v>
      </c>
      <c r="E100" s="262" t="s">
        <v>43</v>
      </c>
      <c r="F100" s="444" t="s">
        <v>42</v>
      </c>
      <c r="G100" s="263" t="s">
        <v>208</v>
      </c>
      <c r="H100" s="263" t="s">
        <v>194</v>
      </c>
      <c r="I100" s="263" t="s">
        <v>195</v>
      </c>
      <c r="J100" s="280">
        <v>1</v>
      </c>
      <c r="K100" s="273">
        <v>41654</v>
      </c>
      <c r="L100" s="273">
        <v>41685</v>
      </c>
      <c r="M100" s="73">
        <f t="shared" si="5"/>
        <v>4.4285714285714288</v>
      </c>
      <c r="N100" s="254"/>
      <c r="O100" s="255">
        <f t="shared" si="2"/>
        <v>0</v>
      </c>
      <c r="P100" s="422"/>
      <c r="Q100" s="422"/>
      <c r="S100" s="1852"/>
      <c r="T100" s="2265"/>
      <c r="U100" s="26" t="s">
        <v>205</v>
      </c>
    </row>
    <row r="101" spans="1:21" s="260" customFormat="1" ht="94.5" customHeight="1" x14ac:dyDescent="0.2">
      <c r="A101" s="391">
        <v>38</v>
      </c>
      <c r="B101" s="465"/>
      <c r="C101" s="433" t="s">
        <v>572</v>
      </c>
      <c r="D101" s="423">
        <v>1404013</v>
      </c>
      <c r="E101" s="444" t="s">
        <v>56</v>
      </c>
      <c r="F101" s="444" t="s">
        <v>58</v>
      </c>
      <c r="G101" s="263" t="s">
        <v>185</v>
      </c>
      <c r="H101" s="263" t="s">
        <v>187</v>
      </c>
      <c r="I101" s="263" t="s">
        <v>188</v>
      </c>
      <c r="J101" s="280">
        <v>1</v>
      </c>
      <c r="K101" s="273">
        <v>41671</v>
      </c>
      <c r="L101" s="273">
        <v>41820</v>
      </c>
      <c r="M101" s="73">
        <f t="shared" si="5"/>
        <v>21.285714285714285</v>
      </c>
      <c r="N101" s="254"/>
      <c r="O101" s="255">
        <f t="shared" si="2"/>
        <v>0</v>
      </c>
      <c r="P101" s="422"/>
      <c r="Q101" s="422"/>
      <c r="S101" s="2266" t="s">
        <v>57</v>
      </c>
      <c r="T101" s="2264" t="s">
        <v>27</v>
      </c>
      <c r="U101" s="23" t="s">
        <v>186</v>
      </c>
    </row>
    <row r="102" spans="1:21" s="260" customFormat="1" ht="360" x14ac:dyDescent="0.2">
      <c r="A102" s="391">
        <v>38</v>
      </c>
      <c r="B102" s="465"/>
      <c r="C102" s="433" t="s">
        <v>572</v>
      </c>
      <c r="D102" s="423">
        <v>1404013</v>
      </c>
      <c r="E102" s="444" t="s">
        <v>56</v>
      </c>
      <c r="F102" s="444" t="s">
        <v>58</v>
      </c>
      <c r="G102" s="263" t="s">
        <v>189</v>
      </c>
      <c r="H102" s="263" t="s">
        <v>534</v>
      </c>
      <c r="I102" s="263" t="s">
        <v>192</v>
      </c>
      <c r="J102" s="280">
        <v>1</v>
      </c>
      <c r="K102" s="273">
        <v>41821</v>
      </c>
      <c r="L102" s="273">
        <v>41882</v>
      </c>
      <c r="M102" s="73">
        <f t="shared" si="5"/>
        <v>8.7142857142857135</v>
      </c>
      <c r="N102" s="254"/>
      <c r="O102" s="255">
        <f t="shared" si="2"/>
        <v>0</v>
      </c>
      <c r="P102" s="422"/>
      <c r="Q102" s="422"/>
      <c r="S102" s="2267"/>
      <c r="T102" s="2268"/>
      <c r="U102" s="23" t="s">
        <v>190</v>
      </c>
    </row>
    <row r="103" spans="1:21" s="260" customFormat="1" ht="98.25" customHeight="1" x14ac:dyDescent="0.2">
      <c r="A103" s="391">
        <v>38</v>
      </c>
      <c r="B103" s="465"/>
      <c r="C103" s="433" t="s">
        <v>572</v>
      </c>
      <c r="D103" s="423">
        <v>1404013</v>
      </c>
      <c r="E103" s="444" t="s">
        <v>56</v>
      </c>
      <c r="F103" s="444" t="s">
        <v>58</v>
      </c>
      <c r="G103" s="263" t="s">
        <v>193</v>
      </c>
      <c r="H103" s="263" t="s">
        <v>194</v>
      </c>
      <c r="I103" s="263" t="s">
        <v>195</v>
      </c>
      <c r="J103" s="280">
        <v>1</v>
      </c>
      <c r="K103" s="273">
        <v>41654</v>
      </c>
      <c r="L103" s="273">
        <v>41685</v>
      </c>
      <c r="M103" s="73">
        <f t="shared" si="5"/>
        <v>4.4285714285714288</v>
      </c>
      <c r="N103" s="254"/>
      <c r="O103" s="255">
        <f t="shared" si="2"/>
        <v>0</v>
      </c>
      <c r="P103" s="422"/>
      <c r="Q103" s="422"/>
      <c r="S103" s="2267"/>
      <c r="T103" s="2268"/>
      <c r="U103" s="23" t="s">
        <v>190</v>
      </c>
    </row>
    <row r="104" spans="1:21" s="260" customFormat="1" ht="360" x14ac:dyDescent="0.2">
      <c r="A104" s="391">
        <v>38</v>
      </c>
      <c r="B104" s="465"/>
      <c r="C104" s="433" t="s">
        <v>572</v>
      </c>
      <c r="D104" s="423">
        <v>1404013</v>
      </c>
      <c r="E104" s="444" t="s">
        <v>56</v>
      </c>
      <c r="F104" s="444" t="s">
        <v>58</v>
      </c>
      <c r="G104" s="263" t="s">
        <v>209</v>
      </c>
      <c r="H104" s="263" t="s">
        <v>211</v>
      </c>
      <c r="I104" s="263" t="s">
        <v>212</v>
      </c>
      <c r="J104" s="280">
        <v>6</v>
      </c>
      <c r="K104" s="273">
        <v>41671</v>
      </c>
      <c r="L104" s="273">
        <v>41790</v>
      </c>
      <c r="M104" s="73">
        <f t="shared" si="5"/>
        <v>17</v>
      </c>
      <c r="N104" s="254"/>
      <c r="O104" s="255">
        <f t="shared" si="2"/>
        <v>0</v>
      </c>
      <c r="P104" s="422"/>
      <c r="Q104" s="422"/>
      <c r="S104" s="2267"/>
      <c r="T104" s="2265"/>
      <c r="U104" s="23" t="s">
        <v>210</v>
      </c>
    </row>
    <row r="105" spans="1:21" s="260" customFormat="1" ht="409.5" x14ac:dyDescent="0.2">
      <c r="A105" s="193">
        <v>39</v>
      </c>
      <c r="B105" s="466"/>
      <c r="C105" s="433" t="s">
        <v>572</v>
      </c>
      <c r="D105" s="193">
        <v>1406003</v>
      </c>
      <c r="E105" s="409" t="s">
        <v>137</v>
      </c>
      <c r="F105" s="410" t="s">
        <v>127</v>
      </c>
      <c r="G105" s="410" t="s">
        <v>395</v>
      </c>
      <c r="H105" s="190" t="s">
        <v>397</v>
      </c>
      <c r="I105" s="191" t="s">
        <v>398</v>
      </c>
      <c r="J105" s="192">
        <v>1</v>
      </c>
      <c r="K105" s="434">
        <v>41671</v>
      </c>
      <c r="L105" s="435">
        <v>41820</v>
      </c>
      <c r="M105" s="243">
        <f t="shared" si="5"/>
        <v>21.285714285714285</v>
      </c>
      <c r="N105" s="254"/>
      <c r="O105" s="255">
        <f>IF(N105/J106&gt;1,1,+N105/J106)</f>
        <v>0</v>
      </c>
      <c r="P105" s="422"/>
      <c r="Q105" s="422"/>
      <c r="S105" s="194" t="s">
        <v>128</v>
      </c>
      <c r="T105" s="192" t="s">
        <v>33</v>
      </c>
      <c r="U105" s="190" t="s">
        <v>396</v>
      </c>
    </row>
    <row r="106" spans="1:21" s="260" customFormat="1" ht="300.75" thickBot="1" x14ac:dyDescent="0.25">
      <c r="A106" s="391">
        <v>40</v>
      </c>
      <c r="B106" s="465"/>
      <c r="C106" s="433" t="s">
        <v>572</v>
      </c>
      <c r="D106" s="391">
        <v>1406003</v>
      </c>
      <c r="E106" s="265" t="s">
        <v>215</v>
      </c>
      <c r="F106" s="491" t="s">
        <v>55</v>
      </c>
      <c r="G106" s="263" t="s">
        <v>196</v>
      </c>
      <c r="H106" s="404" t="s">
        <v>198</v>
      </c>
      <c r="I106" s="263" t="s">
        <v>199</v>
      </c>
      <c r="J106" s="280">
        <v>1</v>
      </c>
      <c r="K106" s="273">
        <v>41671</v>
      </c>
      <c r="L106" s="273">
        <v>41820</v>
      </c>
      <c r="M106" s="73">
        <f>+(L106-K106)/7</f>
        <v>21.285714285714285</v>
      </c>
      <c r="N106" s="254"/>
      <c r="O106" s="255">
        <f>IF(N106/J107&gt;1,1,+N106/J107)</f>
        <v>0</v>
      </c>
      <c r="P106" s="422"/>
      <c r="Q106" s="422"/>
      <c r="S106" s="115" t="s">
        <v>213</v>
      </c>
      <c r="T106" s="14" t="s">
        <v>27</v>
      </c>
      <c r="U106" s="26" t="s">
        <v>197</v>
      </c>
    </row>
    <row r="107" spans="1:21" s="260" customFormat="1" ht="300.75" thickBot="1" x14ac:dyDescent="0.25">
      <c r="A107" s="391">
        <v>41</v>
      </c>
      <c r="B107" s="465"/>
      <c r="C107" s="433" t="s">
        <v>572</v>
      </c>
      <c r="D107" s="391">
        <v>2302005</v>
      </c>
      <c r="E107" s="287" t="s">
        <v>307</v>
      </c>
      <c r="F107" s="507" t="s">
        <v>74</v>
      </c>
      <c r="G107" s="263" t="s">
        <v>276</v>
      </c>
      <c r="H107" s="268" t="s">
        <v>278</v>
      </c>
      <c r="I107" s="268" t="s">
        <v>278</v>
      </c>
      <c r="J107" s="223">
        <v>1</v>
      </c>
      <c r="K107" s="273">
        <v>41671</v>
      </c>
      <c r="L107" s="273">
        <v>42035</v>
      </c>
      <c r="M107" s="446">
        <f>+(L107-K107)/7</f>
        <v>52</v>
      </c>
      <c r="N107" s="254"/>
      <c r="O107" s="255">
        <f>IF(N107/J108&gt;1,1,+N107/J108)</f>
        <v>0</v>
      </c>
      <c r="P107" s="422"/>
      <c r="Q107" s="422"/>
      <c r="S107" s="355" t="s">
        <v>75</v>
      </c>
      <c r="T107" s="400" t="s">
        <v>275</v>
      </c>
      <c r="U107" s="356" t="s">
        <v>277</v>
      </c>
    </row>
    <row r="108" spans="1:21" s="260" customFormat="1" ht="84.75" customHeight="1" x14ac:dyDescent="0.2">
      <c r="A108" s="391">
        <v>42</v>
      </c>
      <c r="B108" s="465"/>
      <c r="C108" s="433" t="s">
        <v>572</v>
      </c>
      <c r="D108" s="423">
        <v>2302001</v>
      </c>
      <c r="E108" s="274" t="s">
        <v>63</v>
      </c>
      <c r="F108" s="393" t="s">
        <v>64</v>
      </c>
      <c r="G108" s="441" t="s">
        <v>232</v>
      </c>
      <c r="H108" s="467" t="s">
        <v>541</v>
      </c>
      <c r="I108" s="467" t="s">
        <v>542</v>
      </c>
      <c r="J108" s="403">
        <v>1</v>
      </c>
      <c r="K108" s="271">
        <v>41640</v>
      </c>
      <c r="L108" s="271">
        <v>41759</v>
      </c>
      <c r="M108" s="272">
        <f>ROUND(((L108-K108)/7),0)</f>
        <v>17</v>
      </c>
      <c r="N108" s="254"/>
      <c r="O108" s="255">
        <f>IF(N108/J109&gt;1,1,+N108/J109)</f>
        <v>0</v>
      </c>
      <c r="P108" s="422"/>
      <c r="Q108" s="422"/>
      <c r="S108" s="1891" t="s">
        <v>65</v>
      </c>
      <c r="T108" s="1891" t="s">
        <v>30</v>
      </c>
      <c r="U108" s="1912" t="s">
        <v>233</v>
      </c>
    </row>
    <row r="109" spans="1:21" s="260" customFormat="1" ht="120.75" thickBot="1" x14ac:dyDescent="0.25">
      <c r="A109" s="391">
        <v>42</v>
      </c>
      <c r="B109" s="465"/>
      <c r="C109" s="433" t="s">
        <v>572</v>
      </c>
      <c r="D109" s="423">
        <v>2302001</v>
      </c>
      <c r="E109" s="274" t="s">
        <v>63</v>
      </c>
      <c r="F109" s="393" t="s">
        <v>64</v>
      </c>
      <c r="G109" s="441" t="s">
        <v>234</v>
      </c>
      <c r="H109" s="441" t="s">
        <v>235</v>
      </c>
      <c r="I109" s="441" t="s">
        <v>150</v>
      </c>
      <c r="J109" s="403">
        <v>1</v>
      </c>
      <c r="K109" s="271">
        <v>41760</v>
      </c>
      <c r="L109" s="271">
        <v>42124</v>
      </c>
      <c r="M109" s="272">
        <f>ROUND(((L109-K109)/7),0)</f>
        <v>52</v>
      </c>
      <c r="N109" s="254"/>
      <c r="O109" s="255"/>
      <c r="P109" s="422"/>
      <c r="Q109" s="422"/>
      <c r="S109" s="1891"/>
      <c r="T109" s="1891"/>
      <c r="U109" s="1913"/>
    </row>
    <row r="110" spans="1:21" s="260" customFormat="1" ht="72" customHeight="1" x14ac:dyDescent="0.2">
      <c r="A110" s="391">
        <v>43</v>
      </c>
      <c r="B110" s="465"/>
      <c r="C110" s="433" t="s">
        <v>572</v>
      </c>
      <c r="D110" s="423">
        <v>1902002</v>
      </c>
      <c r="E110" s="444" t="s">
        <v>59</v>
      </c>
      <c r="F110" s="444" t="s">
        <v>60</v>
      </c>
      <c r="G110" s="263" t="s">
        <v>164</v>
      </c>
      <c r="H110" s="263" t="s">
        <v>229</v>
      </c>
      <c r="I110" s="263" t="s">
        <v>153</v>
      </c>
      <c r="J110" s="407">
        <v>1</v>
      </c>
      <c r="K110" s="267">
        <v>41654</v>
      </c>
      <c r="L110" s="267">
        <v>41685</v>
      </c>
      <c r="M110" s="469">
        <f>+(L110-K110)/7</f>
        <v>4.4285714285714288</v>
      </c>
      <c r="N110" s="254"/>
      <c r="O110" s="255"/>
      <c r="P110" s="422"/>
      <c r="Q110" s="422"/>
      <c r="S110" s="1850" t="s">
        <v>61</v>
      </c>
      <c r="T110" s="1837" t="s">
        <v>29</v>
      </c>
      <c r="U110" s="1840" t="s">
        <v>152</v>
      </c>
    </row>
    <row r="111" spans="1:21" s="260" customFormat="1" ht="327.75" customHeight="1" x14ac:dyDescent="0.2">
      <c r="A111" s="391">
        <v>43</v>
      </c>
      <c r="B111" s="465"/>
      <c r="C111" s="433" t="s">
        <v>572</v>
      </c>
      <c r="D111" s="423">
        <v>1902002</v>
      </c>
      <c r="E111" s="444" t="s">
        <v>59</v>
      </c>
      <c r="F111" s="444" t="s">
        <v>60</v>
      </c>
      <c r="G111" s="263" t="s">
        <v>164</v>
      </c>
      <c r="H111" s="263" t="s">
        <v>230</v>
      </c>
      <c r="I111" s="263" t="s">
        <v>154</v>
      </c>
      <c r="J111" s="407">
        <v>100</v>
      </c>
      <c r="K111" s="267">
        <v>41687</v>
      </c>
      <c r="L111" s="267">
        <v>42035</v>
      </c>
      <c r="M111" s="508">
        <f>(+L111-K111)/7</f>
        <v>49.714285714285715</v>
      </c>
      <c r="N111" s="254"/>
      <c r="O111" s="255"/>
      <c r="P111" s="422"/>
      <c r="Q111" s="422"/>
      <c r="S111" s="1851"/>
      <c r="T111" s="1838"/>
      <c r="U111" s="1841"/>
    </row>
    <row r="112" spans="1:21" s="260" customFormat="1" ht="314.25" customHeight="1" x14ac:dyDescent="0.2">
      <c r="A112" s="391">
        <v>43</v>
      </c>
      <c r="B112" s="465"/>
      <c r="C112" s="433" t="s">
        <v>572</v>
      </c>
      <c r="D112" s="423">
        <v>1902002</v>
      </c>
      <c r="E112" s="444" t="s">
        <v>59</v>
      </c>
      <c r="F112" s="444" t="s">
        <v>60</v>
      </c>
      <c r="G112" s="263" t="s">
        <v>164</v>
      </c>
      <c r="H112" s="263" t="s">
        <v>231</v>
      </c>
      <c r="I112" s="263" t="s">
        <v>155</v>
      </c>
      <c r="J112" s="407">
        <v>35</v>
      </c>
      <c r="K112" s="267">
        <v>41699</v>
      </c>
      <c r="L112" s="267">
        <v>42050</v>
      </c>
      <c r="M112" s="508">
        <f>(+L112-K112)/7</f>
        <v>50.142857142857146</v>
      </c>
      <c r="N112" s="254"/>
      <c r="O112" s="255">
        <f>IF(N112/J113&gt;1,1,+N112/J113)</f>
        <v>0</v>
      </c>
      <c r="P112" s="422"/>
      <c r="Q112" s="422"/>
      <c r="S112" s="1852"/>
      <c r="T112" s="1839"/>
      <c r="U112" s="1842"/>
    </row>
    <row r="113" spans="1:21" s="260" customFormat="1" ht="88.5" customHeight="1" x14ac:dyDescent="0.2">
      <c r="A113" s="509">
        <v>44</v>
      </c>
      <c r="B113" s="510"/>
      <c r="C113" s="511" t="s">
        <v>572</v>
      </c>
      <c r="D113" s="509">
        <v>1802001</v>
      </c>
      <c r="E113" s="266" t="s">
        <v>308</v>
      </c>
      <c r="F113" s="288" t="s">
        <v>76</v>
      </c>
      <c r="G113" s="288" t="s">
        <v>331</v>
      </c>
      <c r="H113" s="228" t="s">
        <v>281</v>
      </c>
      <c r="I113" s="228" t="s">
        <v>282</v>
      </c>
      <c r="J113" s="223">
        <v>1</v>
      </c>
      <c r="K113" s="273">
        <v>41671</v>
      </c>
      <c r="L113" s="273">
        <v>41820</v>
      </c>
      <c r="M113" s="446">
        <f t="shared" ref="M113:M122" si="6">+(L113-K113)/7</f>
        <v>21.285714285714285</v>
      </c>
      <c r="N113" s="254"/>
      <c r="O113" s="255">
        <f>IF(N113/J114&gt;1,1,+N113/J114)</f>
        <v>0</v>
      </c>
      <c r="P113" s="422"/>
      <c r="Q113" s="422"/>
      <c r="S113" s="178" t="s">
        <v>279</v>
      </c>
      <c r="T113" s="401" t="s">
        <v>31</v>
      </c>
      <c r="U113" s="173" t="s">
        <v>280</v>
      </c>
    </row>
    <row r="114" spans="1:21" s="260" customFormat="1" ht="91.5" customHeight="1" x14ac:dyDescent="0.2">
      <c r="A114" s="391">
        <v>45</v>
      </c>
      <c r="B114" s="465"/>
      <c r="C114" s="433" t="s">
        <v>572</v>
      </c>
      <c r="D114" s="423">
        <v>1102001</v>
      </c>
      <c r="E114" s="274" t="s">
        <v>78</v>
      </c>
      <c r="F114" s="393" t="s">
        <v>77</v>
      </c>
      <c r="G114" s="393" t="s">
        <v>283</v>
      </c>
      <c r="H114" s="228" t="s">
        <v>285</v>
      </c>
      <c r="I114" s="223" t="s">
        <v>286</v>
      </c>
      <c r="J114" s="223">
        <v>1</v>
      </c>
      <c r="K114" s="273">
        <v>41456</v>
      </c>
      <c r="L114" s="273">
        <v>41729</v>
      </c>
      <c r="M114" s="446">
        <f t="shared" si="6"/>
        <v>39</v>
      </c>
      <c r="N114" s="254"/>
      <c r="O114" s="255">
        <f>IF(N114/J115&gt;1,1,+N114/J115)</f>
        <v>0</v>
      </c>
      <c r="P114" s="422"/>
      <c r="Q114" s="422"/>
      <c r="S114" s="1917" t="s">
        <v>79</v>
      </c>
      <c r="T114" s="1917" t="s">
        <v>31</v>
      </c>
      <c r="U114" s="185" t="s">
        <v>284</v>
      </c>
    </row>
    <row r="115" spans="1:21" s="260" customFormat="1" ht="84" x14ac:dyDescent="0.2">
      <c r="A115" s="391">
        <v>45</v>
      </c>
      <c r="B115" s="465"/>
      <c r="C115" s="433" t="s">
        <v>572</v>
      </c>
      <c r="D115" s="423">
        <v>1102001</v>
      </c>
      <c r="E115" s="274" t="s">
        <v>78</v>
      </c>
      <c r="F115" s="393" t="s">
        <v>77</v>
      </c>
      <c r="G115" s="393" t="s">
        <v>287</v>
      </c>
      <c r="H115" s="228" t="s">
        <v>289</v>
      </c>
      <c r="I115" s="223" t="s">
        <v>290</v>
      </c>
      <c r="J115" s="223">
        <v>1</v>
      </c>
      <c r="K115" s="273">
        <v>41730</v>
      </c>
      <c r="L115" s="273">
        <v>41759</v>
      </c>
      <c r="M115" s="446">
        <f t="shared" si="6"/>
        <v>4.1428571428571432</v>
      </c>
      <c r="N115" s="254"/>
      <c r="O115" s="255">
        <f>IF(N115/J116&gt;1,1,+N115/J116)</f>
        <v>0</v>
      </c>
      <c r="P115" s="422"/>
      <c r="Q115" s="422"/>
      <c r="S115" s="1918"/>
      <c r="T115" s="1918"/>
      <c r="U115" s="185" t="s">
        <v>288</v>
      </c>
    </row>
    <row r="116" spans="1:21" s="260" customFormat="1" ht="123.75" customHeight="1" x14ac:dyDescent="0.2">
      <c r="A116" s="391">
        <v>46</v>
      </c>
      <c r="B116" s="465"/>
      <c r="C116" s="433" t="s">
        <v>572</v>
      </c>
      <c r="D116" s="423">
        <v>1102001</v>
      </c>
      <c r="E116" s="274" t="s">
        <v>309</v>
      </c>
      <c r="F116" s="393" t="s">
        <v>80</v>
      </c>
      <c r="G116" s="393" t="s">
        <v>291</v>
      </c>
      <c r="H116" s="228" t="s">
        <v>293</v>
      </c>
      <c r="I116" s="223" t="s">
        <v>266</v>
      </c>
      <c r="J116" s="223">
        <v>1</v>
      </c>
      <c r="K116" s="273">
        <v>41671</v>
      </c>
      <c r="L116" s="273">
        <v>41820</v>
      </c>
      <c r="M116" s="446">
        <f t="shared" si="6"/>
        <v>21.285714285714285</v>
      </c>
      <c r="N116" s="254"/>
      <c r="O116" s="255">
        <f>IF(N116/J117&gt;1,1,+N116/J117)</f>
        <v>0</v>
      </c>
      <c r="P116" s="422"/>
      <c r="Q116" s="422"/>
      <c r="S116" s="1924" t="s">
        <v>81</v>
      </c>
      <c r="T116" s="1919" t="s">
        <v>31</v>
      </c>
      <c r="U116" s="185" t="s">
        <v>292</v>
      </c>
    </row>
    <row r="117" spans="1:21" s="260" customFormat="1" ht="123.75" customHeight="1" x14ac:dyDescent="0.2">
      <c r="A117" s="391">
        <v>46</v>
      </c>
      <c r="B117" s="465"/>
      <c r="C117" s="433" t="s">
        <v>572</v>
      </c>
      <c r="D117" s="423">
        <v>1102001</v>
      </c>
      <c r="E117" s="274" t="s">
        <v>309</v>
      </c>
      <c r="F117" s="393" t="s">
        <v>80</v>
      </c>
      <c r="G117" s="393" t="s">
        <v>294</v>
      </c>
      <c r="H117" s="228" t="s">
        <v>296</v>
      </c>
      <c r="I117" s="223" t="s">
        <v>290</v>
      </c>
      <c r="J117" s="223">
        <v>1</v>
      </c>
      <c r="K117" s="273">
        <v>41821</v>
      </c>
      <c r="L117" s="273">
        <v>41851</v>
      </c>
      <c r="M117" s="446">
        <f t="shared" si="6"/>
        <v>4.2857142857142856</v>
      </c>
      <c r="N117" s="254"/>
      <c r="O117" s="255">
        <f>IF(N117/J120&gt;1,1,+N117/J120)</f>
        <v>0</v>
      </c>
      <c r="P117" s="422"/>
      <c r="Q117" s="422"/>
      <c r="S117" s="1924"/>
      <c r="T117" s="1919"/>
      <c r="U117" s="185" t="s">
        <v>295</v>
      </c>
    </row>
    <row r="118" spans="1:21" s="260" customFormat="1" ht="240" x14ac:dyDescent="0.2">
      <c r="A118" s="391">
        <v>47</v>
      </c>
      <c r="B118" s="465"/>
      <c r="C118" s="433" t="s">
        <v>572</v>
      </c>
      <c r="D118" s="391">
        <v>1902003</v>
      </c>
      <c r="E118" s="263" t="s">
        <v>494</v>
      </c>
      <c r="F118" s="263" t="s">
        <v>47</v>
      </c>
      <c r="G118" s="289" t="s">
        <v>495</v>
      </c>
      <c r="H118" s="289" t="s">
        <v>538</v>
      </c>
      <c r="I118" s="289" t="s">
        <v>493</v>
      </c>
      <c r="J118" s="407">
        <v>1</v>
      </c>
      <c r="K118" s="273">
        <v>41640</v>
      </c>
      <c r="L118" s="271">
        <v>42004</v>
      </c>
      <c r="M118" s="446">
        <f t="shared" si="6"/>
        <v>52</v>
      </c>
      <c r="N118" s="254"/>
      <c r="O118" s="255"/>
      <c r="P118" s="422"/>
      <c r="Q118" s="422"/>
      <c r="S118" s="288" t="s">
        <v>48</v>
      </c>
      <c r="T118" s="407" t="s">
        <v>537</v>
      </c>
      <c r="U118" s="410" t="s">
        <v>492</v>
      </c>
    </row>
    <row r="119" spans="1:21" s="260" customFormat="1" ht="142.5" customHeight="1" thickBot="1" x14ac:dyDescent="0.25">
      <c r="A119" s="512">
        <v>48</v>
      </c>
      <c r="B119" s="513"/>
      <c r="C119" s="433" t="s">
        <v>572</v>
      </c>
      <c r="D119" s="512">
        <v>1902003</v>
      </c>
      <c r="E119" s="262" t="s">
        <v>50</v>
      </c>
      <c r="F119" s="263" t="s">
        <v>49</v>
      </c>
      <c r="G119" s="425" t="s">
        <v>525</v>
      </c>
      <c r="H119" s="425" t="s">
        <v>527</v>
      </c>
      <c r="I119" s="425" t="s">
        <v>528</v>
      </c>
      <c r="J119" s="191">
        <v>1</v>
      </c>
      <c r="K119" s="435">
        <v>41671</v>
      </c>
      <c r="L119" s="435">
        <v>42004</v>
      </c>
      <c r="M119" s="65">
        <f t="shared" si="6"/>
        <v>47.571428571428569</v>
      </c>
      <c r="N119" s="254"/>
      <c r="O119" s="255"/>
      <c r="P119" s="422"/>
      <c r="Q119" s="422"/>
      <c r="S119" s="64" t="s">
        <v>51</v>
      </c>
      <c r="T119" s="411" t="s">
        <v>524</v>
      </c>
      <c r="U119" s="64" t="s">
        <v>526</v>
      </c>
    </row>
    <row r="120" spans="1:21" s="260" customFormat="1" ht="129" customHeight="1" x14ac:dyDescent="0.2">
      <c r="A120" s="391">
        <v>49</v>
      </c>
      <c r="B120" s="465"/>
      <c r="C120" s="433" t="s">
        <v>572</v>
      </c>
      <c r="D120" s="423">
        <v>1902003</v>
      </c>
      <c r="E120" s="274" t="s">
        <v>83</v>
      </c>
      <c r="F120" s="393" t="s">
        <v>82</v>
      </c>
      <c r="G120" s="393" t="s">
        <v>297</v>
      </c>
      <c r="H120" s="228" t="s">
        <v>299</v>
      </c>
      <c r="I120" s="223" t="s">
        <v>300</v>
      </c>
      <c r="J120" s="223">
        <v>1</v>
      </c>
      <c r="K120" s="273">
        <v>41699</v>
      </c>
      <c r="L120" s="273">
        <v>42004</v>
      </c>
      <c r="M120" s="446">
        <f t="shared" si="6"/>
        <v>43.571428571428569</v>
      </c>
      <c r="N120" s="254"/>
      <c r="O120" s="255">
        <f>IF(N120/J121&gt;1,1,+N120/J121)</f>
        <v>0</v>
      </c>
      <c r="P120" s="422"/>
      <c r="Q120" s="422"/>
      <c r="S120" s="1882" t="s">
        <v>86</v>
      </c>
      <c r="T120" s="1878" t="s">
        <v>260</v>
      </c>
      <c r="U120" s="228" t="s">
        <v>298</v>
      </c>
    </row>
    <row r="121" spans="1:21" s="415" customFormat="1" ht="71.25" customHeight="1" thickBot="1" x14ac:dyDescent="0.25">
      <c r="A121" s="391">
        <v>49</v>
      </c>
      <c r="B121" s="465"/>
      <c r="C121" s="433" t="s">
        <v>572</v>
      </c>
      <c r="D121" s="423">
        <v>1902003</v>
      </c>
      <c r="E121" s="274" t="s">
        <v>83</v>
      </c>
      <c r="F121" s="393" t="s">
        <v>82</v>
      </c>
      <c r="G121" s="393" t="s">
        <v>301</v>
      </c>
      <c r="H121" s="228" t="s">
        <v>302</v>
      </c>
      <c r="I121" s="407" t="s">
        <v>303</v>
      </c>
      <c r="J121" s="223">
        <v>1</v>
      </c>
      <c r="K121" s="273">
        <v>42005</v>
      </c>
      <c r="L121" s="273">
        <v>42124</v>
      </c>
      <c r="M121" s="446">
        <f t="shared" si="6"/>
        <v>17</v>
      </c>
      <c r="N121" s="293">
        <v>1</v>
      </c>
      <c r="O121" s="255">
        <f>IF(N121/J122&gt;1,1,+N121/J122)</f>
        <v>1</v>
      </c>
      <c r="P121" s="422"/>
      <c r="Q121" s="422"/>
      <c r="S121" s="2262"/>
      <c r="T121" s="2263"/>
      <c r="U121" s="228" t="s">
        <v>298</v>
      </c>
    </row>
    <row r="122" spans="1:21" s="260" customFormat="1" ht="141" customHeight="1" thickBot="1" x14ac:dyDescent="0.25">
      <c r="A122" s="391">
        <v>50</v>
      </c>
      <c r="B122" s="465"/>
      <c r="C122" s="433" t="s">
        <v>572</v>
      </c>
      <c r="D122" s="447"/>
      <c r="E122" s="444" t="s">
        <v>332</v>
      </c>
      <c r="F122" s="444" t="s">
        <v>333</v>
      </c>
      <c r="G122" s="279" t="s">
        <v>486</v>
      </c>
      <c r="H122" s="279" t="s">
        <v>337</v>
      </c>
      <c r="I122" s="448"/>
      <c r="J122" s="449">
        <v>1</v>
      </c>
      <c r="K122" s="450">
        <v>41564</v>
      </c>
      <c r="L122" s="450">
        <v>41564</v>
      </c>
      <c r="M122" s="298">
        <f t="shared" si="6"/>
        <v>0</v>
      </c>
      <c r="N122" s="451"/>
      <c r="O122" s="451"/>
      <c r="S122" s="295" t="s">
        <v>334</v>
      </c>
      <c r="T122" s="296" t="s">
        <v>335</v>
      </c>
      <c r="U122" s="297" t="s">
        <v>336</v>
      </c>
    </row>
    <row r="123" spans="1:21" s="260" customFormat="1" ht="12" x14ac:dyDescent="0.2">
      <c r="A123" s="428"/>
      <c r="D123" s="431"/>
      <c r="G123" s="415"/>
      <c r="H123" s="415"/>
      <c r="I123" s="415"/>
      <c r="J123" s="415"/>
      <c r="K123" s="299"/>
      <c r="L123" s="299"/>
      <c r="M123" s="415"/>
    </row>
  </sheetData>
  <mergeCells count="59">
    <mergeCell ref="U16:U19"/>
    <mergeCell ref="D1:H1"/>
    <mergeCell ref="D2:H2"/>
    <mergeCell ref="B8:O8"/>
    <mergeCell ref="S16:S19"/>
    <mergeCell ref="T16:T19"/>
    <mergeCell ref="S20:S22"/>
    <mergeCell ref="T20:T22"/>
    <mergeCell ref="U20:U22"/>
    <mergeCell ref="S23:S25"/>
    <mergeCell ref="T23:T25"/>
    <mergeCell ref="U23:U25"/>
    <mergeCell ref="D26:D27"/>
    <mergeCell ref="S26:S27"/>
    <mergeCell ref="T26:T27"/>
    <mergeCell ref="U26:U27"/>
    <mergeCell ref="S29:S31"/>
    <mergeCell ref="T29:T31"/>
    <mergeCell ref="U29:U31"/>
    <mergeCell ref="S73:S77"/>
    <mergeCell ref="S34:S36"/>
    <mergeCell ref="T34:T36"/>
    <mergeCell ref="U34:U36"/>
    <mergeCell ref="S37:S39"/>
    <mergeCell ref="T37:T39"/>
    <mergeCell ref="U37:U39"/>
    <mergeCell ref="S61:S62"/>
    <mergeCell ref="T61:T62"/>
    <mergeCell ref="U61:U62"/>
    <mergeCell ref="S63:S69"/>
    <mergeCell ref="S71:S72"/>
    <mergeCell ref="S78:S80"/>
    <mergeCell ref="T78:T80"/>
    <mergeCell ref="S81:S84"/>
    <mergeCell ref="S85:S86"/>
    <mergeCell ref="S88:S91"/>
    <mergeCell ref="T88:T91"/>
    <mergeCell ref="S92:S93"/>
    <mergeCell ref="T92:T93"/>
    <mergeCell ref="S94:S95"/>
    <mergeCell ref="T94:T95"/>
    <mergeCell ref="S96:S98"/>
    <mergeCell ref="T96:T98"/>
    <mergeCell ref="S99:S100"/>
    <mergeCell ref="T99:T100"/>
    <mergeCell ref="S101:S104"/>
    <mergeCell ref="T101:T104"/>
    <mergeCell ref="S108:S109"/>
    <mergeCell ref="T108:T109"/>
    <mergeCell ref="S116:S117"/>
    <mergeCell ref="T116:T117"/>
    <mergeCell ref="S120:S121"/>
    <mergeCell ref="T120:T121"/>
    <mergeCell ref="U108:U109"/>
    <mergeCell ref="S110:S112"/>
    <mergeCell ref="T110:T112"/>
    <mergeCell ref="U110:U112"/>
    <mergeCell ref="S114:S115"/>
    <mergeCell ref="T114:T115"/>
  </mergeCells>
  <dataValidations count="2">
    <dataValidation type="whole" operator="greaterThanOrEqual" allowBlank="1" showInputMessage="1" showErrorMessage="1" sqref="N88:N121 N13:N84">
      <formula1>1</formula1>
    </dataValidation>
    <dataValidation type="list" allowBlank="1" showInputMessage="1" showErrorMessage="1" errorTitle="Entrada no válida" error="Por favor seleccione un elemento de la lista" promptTitle="Seleccione un elemento de la lista" prompt="_x000a_Seleccione de la lista si registra la SUSCRIPCIÓN, ó el AVANCE (SEGUIMIENTO) del Plan de Mejoramiento." sqref="C11:C122">
      <formula1>$A$51020:$A$51021</formula1>
    </dataValidation>
  </dataValidations>
  <pageMargins left="0.46" right="0.2" top="0.74803149606299213" bottom="0.33" header="0.31496062992125984" footer="0.31496062992125984"/>
  <pageSetup paperSize="5" scale="65" orientation="landscape" r:id="rId1"/>
  <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4:I6"/>
  <sheetViews>
    <sheetView workbookViewId="0">
      <selection activeCell="C5" sqref="C5:C6"/>
    </sheetView>
  </sheetViews>
  <sheetFormatPr baseColWidth="10" defaultRowHeight="15" x14ac:dyDescent="0.25"/>
  <cols>
    <col min="3" max="3" width="59" customWidth="1"/>
  </cols>
  <sheetData>
    <row r="4" spans="1:9" ht="24" x14ac:dyDescent="0.25">
      <c r="B4" s="348" t="s">
        <v>7</v>
      </c>
      <c r="C4" s="348" t="s">
        <v>130</v>
      </c>
      <c r="D4" s="348" t="s">
        <v>8</v>
      </c>
      <c r="E4" s="348" t="s">
        <v>9</v>
      </c>
      <c r="F4" s="348" t="s">
        <v>10</v>
      </c>
      <c r="G4" s="348" t="s">
        <v>11</v>
      </c>
      <c r="H4" s="306" t="s">
        <v>12</v>
      </c>
      <c r="I4" s="348" t="s">
        <v>13</v>
      </c>
    </row>
    <row r="5" spans="1:9" ht="192" x14ac:dyDescent="0.25">
      <c r="A5" s="2303">
        <v>32</v>
      </c>
      <c r="B5" s="2303">
        <v>1404013</v>
      </c>
      <c r="C5" s="1963" t="s">
        <v>52</v>
      </c>
      <c r="D5" s="1979" t="s">
        <v>53</v>
      </c>
      <c r="E5" s="1979" t="s">
        <v>54</v>
      </c>
      <c r="F5" s="407" t="s">
        <v>27</v>
      </c>
      <c r="G5" s="279" t="s">
        <v>326</v>
      </c>
      <c r="H5" s="279" t="s">
        <v>272</v>
      </c>
      <c r="I5" s="279" t="s">
        <v>313</v>
      </c>
    </row>
    <row r="6" spans="1:9" ht="364.5" customHeight="1" x14ac:dyDescent="0.25">
      <c r="A6" s="2304"/>
      <c r="B6" s="2304"/>
      <c r="C6" s="2305"/>
      <c r="D6" s="2274"/>
      <c r="E6" s="2274"/>
      <c r="F6" s="407" t="s">
        <v>27</v>
      </c>
      <c r="G6" s="279" t="s">
        <v>327</v>
      </c>
      <c r="H6" s="279" t="s">
        <v>273</v>
      </c>
      <c r="I6" s="279" t="s">
        <v>274</v>
      </c>
    </row>
  </sheetData>
  <mergeCells count="5">
    <mergeCell ref="A5:A6"/>
    <mergeCell ref="B5:B6"/>
    <mergeCell ref="C5:C6"/>
    <mergeCell ref="D5:D6"/>
    <mergeCell ref="E5:E6"/>
  </mergeCells>
  <pageMargins left="0.70866141732283472" right="0.70866141732283472" top="0.74803149606299213" bottom="0.74803149606299213" header="0.31496062992125984" footer="0.31496062992125984"/>
  <pageSetup scale="8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FE740"/>
  <sheetViews>
    <sheetView tabSelected="1" zoomScale="90" zoomScaleNormal="90" workbookViewId="0">
      <pane xSplit="1" topLeftCell="G1" activePane="topRight" state="frozen"/>
      <selection activeCell="A11" sqref="A11"/>
      <selection pane="topRight" activeCell="M722" sqref="M722"/>
    </sheetView>
  </sheetViews>
  <sheetFormatPr baseColWidth="10" defaultColWidth="11.42578125" defaultRowHeight="15" x14ac:dyDescent="0.25"/>
  <cols>
    <col min="1" max="1" width="0" style="1750" hidden="1" customWidth="1"/>
    <col min="2" max="2" width="14" style="1750" customWidth="1"/>
    <col min="3" max="3" width="21.140625" style="1750" customWidth="1"/>
    <col min="4" max="4" width="20.28515625" style="1750" customWidth="1"/>
    <col min="5" max="5" width="31" style="1750" customWidth="1"/>
    <col min="6" max="6" width="20.85546875" style="1750" customWidth="1"/>
    <col min="7" max="7" width="22.42578125" style="1138" customWidth="1"/>
    <col min="8" max="8" width="22.85546875" style="1138" customWidth="1"/>
    <col min="9" max="9" width="20.7109375" style="1138" customWidth="1"/>
    <col min="10" max="10" width="14.85546875" style="1138" customWidth="1"/>
    <col min="11" max="11" width="11.42578125" style="525" customWidth="1"/>
    <col min="12" max="12" width="12.42578125" style="525" customWidth="1"/>
    <col min="13" max="13" width="9.85546875" style="1138" customWidth="1"/>
    <col min="14" max="14" width="9.85546875" style="1750" customWidth="1"/>
    <col min="15" max="15" width="9.5703125" style="1751" hidden="1" customWidth="1"/>
    <col min="16" max="16" width="14.28515625" style="1750" hidden="1" customWidth="1"/>
    <col min="17" max="17" width="14.28515625" style="1752" hidden="1" customWidth="1"/>
    <col min="18" max="18" width="11.42578125" style="1750" hidden="1" customWidth="1"/>
    <col min="19" max="55" width="66.28515625" style="1750" customWidth="1"/>
    <col min="56" max="58" width="11.42578125" style="1750"/>
    <col min="59" max="59" width="20.28515625" style="1750" customWidth="1"/>
    <col min="60" max="61" width="11.42578125" style="1750"/>
    <col min="62" max="62" width="11.42578125" style="1750" customWidth="1"/>
    <col min="63" max="16384" width="11.42578125" style="1750"/>
  </cols>
  <sheetData>
    <row r="1" spans="1:56" s="1637" customFormat="1" ht="23.25" customHeight="1" x14ac:dyDescent="0.2">
      <c r="A1" s="1620"/>
      <c r="B1" s="1638" t="s">
        <v>548</v>
      </c>
      <c r="C1" s="1638">
        <v>53</v>
      </c>
      <c r="D1" s="2306" t="s">
        <v>549</v>
      </c>
      <c r="E1" s="2307"/>
      <c r="F1" s="2307"/>
      <c r="G1" s="2307"/>
      <c r="H1" s="2307"/>
      <c r="I1" s="1620"/>
      <c r="J1" s="1620"/>
      <c r="K1" s="1620"/>
      <c r="L1" s="1620"/>
      <c r="M1" s="1620"/>
      <c r="N1" s="1620"/>
      <c r="O1" s="1620"/>
      <c r="P1" s="1620"/>
      <c r="Q1" s="1620"/>
      <c r="R1" s="1620"/>
      <c r="S1" s="1620"/>
      <c r="T1" s="1666"/>
      <c r="U1" s="1666"/>
      <c r="V1" s="1666"/>
      <c r="W1" s="1666"/>
      <c r="X1" s="1666"/>
      <c r="Y1" s="1666"/>
      <c r="Z1" s="1666"/>
      <c r="AA1" s="1666"/>
      <c r="AB1" s="1666"/>
      <c r="AC1" s="1666"/>
      <c r="AD1" s="1666"/>
      <c r="AE1" s="1666"/>
      <c r="AF1" s="1666"/>
      <c r="AG1" s="1666"/>
      <c r="AH1" s="1666"/>
      <c r="AI1" s="1666"/>
      <c r="AJ1" s="1666"/>
      <c r="AK1" s="1666"/>
      <c r="AL1" s="1666"/>
      <c r="AM1" s="1666"/>
      <c r="AN1" s="1666"/>
      <c r="AO1" s="1666"/>
      <c r="AP1" s="1666"/>
      <c r="AQ1" s="1666"/>
      <c r="AR1" s="1666"/>
      <c r="AS1" s="1666"/>
      <c r="AT1" s="1666"/>
      <c r="AU1" s="1666"/>
      <c r="AV1" s="1666"/>
      <c r="AW1" s="1666"/>
      <c r="AX1" s="1666"/>
      <c r="AY1" s="1666"/>
      <c r="AZ1" s="1666"/>
      <c r="BA1" s="1666"/>
      <c r="BB1" s="1666"/>
      <c r="BC1" s="1666"/>
      <c r="BD1" s="1666"/>
    </row>
    <row r="2" spans="1:56" s="1637" customFormat="1" ht="23.25" customHeight="1" x14ac:dyDescent="0.2">
      <c r="A2" s="1620"/>
      <c r="B2" s="1638" t="s">
        <v>550</v>
      </c>
      <c r="C2" s="1638">
        <v>400</v>
      </c>
      <c r="D2" s="2306" t="s">
        <v>551</v>
      </c>
      <c r="E2" s="2307"/>
      <c r="F2" s="2307"/>
      <c r="G2" s="2307"/>
      <c r="H2" s="2307"/>
      <c r="I2" s="1620"/>
      <c r="J2" s="1620"/>
      <c r="K2" s="1620"/>
      <c r="L2" s="1620"/>
      <c r="M2" s="1620"/>
      <c r="N2" s="1620"/>
      <c r="O2" s="1620"/>
      <c r="P2" s="1620"/>
      <c r="Q2" s="1620"/>
      <c r="R2" s="1620"/>
      <c r="S2" s="1620"/>
      <c r="T2" s="1666"/>
      <c r="U2" s="1666"/>
      <c r="V2" s="1666"/>
      <c r="W2" s="1666"/>
      <c r="X2" s="1666"/>
      <c r="Y2" s="1666"/>
      <c r="Z2" s="1666"/>
      <c r="AA2" s="1666"/>
      <c r="AB2" s="1666"/>
      <c r="AC2" s="1666"/>
      <c r="AD2" s="1666"/>
      <c r="AE2" s="1666"/>
      <c r="AF2" s="1666"/>
      <c r="AG2" s="1666"/>
      <c r="AH2" s="1666"/>
      <c r="AI2" s="1666"/>
      <c r="AJ2" s="1666"/>
      <c r="AK2" s="1666"/>
      <c r="AL2" s="1666"/>
      <c r="AM2" s="1666"/>
      <c r="AN2" s="1666"/>
      <c r="AO2" s="1666"/>
      <c r="AP2" s="1666"/>
      <c r="AQ2" s="1666"/>
      <c r="AR2" s="1666"/>
      <c r="AS2" s="1666"/>
      <c r="AT2" s="1666"/>
      <c r="AU2" s="1666"/>
      <c r="AV2" s="1666"/>
      <c r="AW2" s="1666"/>
      <c r="AX2" s="1666"/>
      <c r="AY2" s="1666"/>
      <c r="AZ2" s="1666"/>
      <c r="BA2" s="1666"/>
      <c r="BB2" s="1666"/>
      <c r="BC2" s="1666"/>
      <c r="BD2" s="1666"/>
    </row>
    <row r="3" spans="1:56" s="1637" customFormat="1" ht="23.25" customHeight="1" x14ac:dyDescent="0.2">
      <c r="A3" s="1620"/>
      <c r="B3" s="1638" t="s">
        <v>552</v>
      </c>
      <c r="C3" s="1638">
        <v>1</v>
      </c>
      <c r="D3" s="1620"/>
      <c r="E3" s="1620"/>
      <c r="F3" s="1620"/>
      <c r="G3" s="1620"/>
      <c r="H3" s="1620"/>
      <c r="I3" s="1620"/>
      <c r="J3" s="1620"/>
      <c r="K3" s="1620"/>
      <c r="L3" s="1620"/>
      <c r="M3" s="1620"/>
      <c r="N3" s="1620"/>
      <c r="O3" s="1620"/>
      <c r="P3" s="1620"/>
      <c r="Q3" s="1620"/>
      <c r="R3" s="1620"/>
      <c r="S3" s="1620"/>
      <c r="T3" s="1666"/>
      <c r="U3" s="1666"/>
      <c r="V3" s="1666"/>
      <c r="W3" s="1666"/>
      <c r="X3" s="1666"/>
      <c r="Y3" s="1666"/>
      <c r="Z3" s="1666"/>
      <c r="AA3" s="1666"/>
      <c r="AB3" s="1666"/>
      <c r="AC3" s="1666"/>
      <c r="AD3" s="1666"/>
      <c r="AE3" s="1666"/>
      <c r="AF3" s="1666"/>
      <c r="AG3" s="1666"/>
      <c r="AH3" s="1666"/>
      <c r="AI3" s="1666"/>
      <c r="AJ3" s="1666"/>
      <c r="AK3" s="1666"/>
      <c r="AL3" s="1666"/>
      <c r="AM3" s="1666"/>
      <c r="AN3" s="1666"/>
      <c r="AO3" s="1666"/>
      <c r="AP3" s="1666"/>
      <c r="AQ3" s="1666"/>
      <c r="AR3" s="1666"/>
      <c r="AS3" s="1666"/>
      <c r="AT3" s="1666"/>
      <c r="AU3" s="1666"/>
      <c r="AV3" s="1666"/>
      <c r="AW3" s="1666"/>
      <c r="AX3" s="1666"/>
      <c r="AY3" s="1666"/>
      <c r="AZ3" s="1666"/>
      <c r="BA3" s="1666"/>
      <c r="BB3" s="1666"/>
      <c r="BC3" s="1666"/>
      <c r="BD3" s="1666"/>
    </row>
    <row r="4" spans="1:56" s="1641" customFormat="1" ht="23.25" customHeight="1" x14ac:dyDescent="0.25">
      <c r="A4" s="1620"/>
      <c r="B4" s="1638" t="s">
        <v>553</v>
      </c>
      <c r="C4" s="1638">
        <v>176</v>
      </c>
      <c r="D4" s="1620"/>
      <c r="E4" s="1620"/>
      <c r="F4" s="1620"/>
      <c r="G4" s="1620"/>
      <c r="H4" s="1620"/>
      <c r="I4" s="1620"/>
      <c r="J4" s="1620"/>
      <c r="K4" s="1620"/>
      <c r="L4" s="1620"/>
      <c r="M4" s="1620"/>
      <c r="N4" s="1620"/>
      <c r="O4" s="1620"/>
      <c r="P4" s="1620"/>
      <c r="Q4" s="1620"/>
      <c r="R4" s="1620"/>
      <c r="S4" s="1620"/>
      <c r="T4" s="1666"/>
      <c r="U4" s="1666"/>
      <c r="V4" s="1666"/>
      <c r="W4" s="1666"/>
      <c r="X4" s="1666"/>
      <c r="Y4" s="1666"/>
      <c r="Z4" s="1666"/>
      <c r="AA4" s="1666"/>
      <c r="AB4" s="1666"/>
      <c r="AC4" s="1666"/>
      <c r="AD4" s="1666"/>
      <c r="AE4" s="1666"/>
      <c r="AF4" s="1666"/>
      <c r="AG4" s="1666"/>
      <c r="AH4" s="1666"/>
      <c r="AI4" s="1666"/>
      <c r="AJ4" s="1666"/>
      <c r="AK4" s="1666"/>
      <c r="AL4" s="1666"/>
      <c r="AM4" s="1666"/>
      <c r="AN4" s="1666"/>
      <c r="AO4" s="1666"/>
      <c r="AP4" s="1666"/>
      <c r="AQ4" s="1666"/>
      <c r="AR4" s="1666"/>
      <c r="AS4" s="1666"/>
      <c r="AT4" s="1666"/>
      <c r="AU4" s="1666"/>
      <c r="AV4" s="1666"/>
      <c r="AW4" s="1666"/>
      <c r="AX4" s="1666"/>
      <c r="AY4" s="1666"/>
      <c r="AZ4" s="1666"/>
      <c r="BA4" s="1666"/>
      <c r="BB4" s="1666"/>
      <c r="BC4" s="1666"/>
      <c r="BD4" s="1666"/>
    </row>
    <row r="5" spans="1:56" s="1641" customFormat="1" ht="23.25" customHeight="1" x14ac:dyDescent="0.25">
      <c r="A5" s="1620"/>
      <c r="B5" s="1638" t="s">
        <v>554</v>
      </c>
      <c r="C5" s="1639">
        <v>42004</v>
      </c>
      <c r="D5" s="1620"/>
      <c r="E5" s="1620"/>
      <c r="F5" s="1620"/>
      <c r="G5" s="1620"/>
      <c r="H5" s="1620"/>
      <c r="I5" s="1620"/>
      <c r="J5" s="1620"/>
      <c r="K5" s="1620"/>
      <c r="L5" s="1620"/>
      <c r="M5" s="1620"/>
      <c r="N5" s="1620"/>
      <c r="O5" s="1620"/>
      <c r="P5" s="1620"/>
      <c r="Q5" s="1620"/>
      <c r="R5" s="1620"/>
      <c r="S5" s="1620"/>
      <c r="T5" s="1666"/>
      <c r="U5" s="1666"/>
      <c r="V5" s="1666"/>
      <c r="W5" s="1666"/>
      <c r="X5" s="1666"/>
      <c r="Y5" s="1666"/>
      <c r="Z5" s="1666"/>
      <c r="AA5" s="1666"/>
      <c r="AB5" s="1666"/>
      <c r="AC5" s="1666"/>
      <c r="AD5" s="1666"/>
      <c r="AE5" s="1666"/>
      <c r="AF5" s="1666"/>
      <c r="AG5" s="1666"/>
      <c r="AH5" s="1666"/>
      <c r="AI5" s="1666"/>
      <c r="AJ5" s="1666"/>
      <c r="AK5" s="1666"/>
      <c r="AL5" s="1666"/>
      <c r="AM5" s="1666"/>
      <c r="AN5" s="1666"/>
      <c r="AO5" s="1666"/>
      <c r="AP5" s="1666"/>
      <c r="AQ5" s="1666"/>
      <c r="AR5" s="1666"/>
      <c r="AS5" s="1666"/>
      <c r="AT5" s="1666"/>
      <c r="AU5" s="1666"/>
      <c r="AV5" s="1666"/>
      <c r="AW5" s="1666"/>
      <c r="AX5" s="1666"/>
      <c r="AY5" s="1666"/>
      <c r="AZ5" s="1666"/>
      <c r="BA5" s="1666"/>
      <c r="BB5" s="1666"/>
      <c r="BC5" s="1666"/>
      <c r="BD5" s="1666"/>
    </row>
    <row r="6" spans="1:56" s="1641" customFormat="1" ht="23.25" customHeight="1" x14ac:dyDescent="0.25">
      <c r="A6" s="1620"/>
      <c r="B6" s="1638" t="s">
        <v>555</v>
      </c>
      <c r="C6" s="1638">
        <v>6</v>
      </c>
      <c r="D6" s="1638" t="s">
        <v>1353</v>
      </c>
      <c r="E6" s="1620"/>
      <c r="F6" s="1620"/>
      <c r="G6" s="1620"/>
      <c r="H6" s="1620"/>
      <c r="I6" s="1620"/>
      <c r="J6" s="1620"/>
      <c r="K6" s="1620"/>
      <c r="L6" s="1620"/>
      <c r="M6" s="1620"/>
      <c r="N6" s="1620"/>
      <c r="O6" s="1620"/>
      <c r="P6" s="1620"/>
      <c r="Q6" s="1620"/>
      <c r="R6" s="1620"/>
      <c r="S6" s="1620"/>
      <c r="T6" s="1666"/>
      <c r="U6" s="1666"/>
      <c r="V6" s="1666"/>
      <c r="W6" s="1666"/>
      <c r="X6" s="1666"/>
      <c r="Y6" s="1666"/>
      <c r="Z6" s="1666"/>
      <c r="AA6" s="1666"/>
      <c r="AB6" s="1666"/>
      <c r="AC6" s="1666"/>
      <c r="AD6" s="1666"/>
      <c r="AE6" s="1666"/>
      <c r="AF6" s="1666"/>
      <c r="AG6" s="1666"/>
      <c r="AH6" s="1666"/>
      <c r="AI6" s="1666"/>
      <c r="AJ6" s="1666"/>
      <c r="AK6" s="1666"/>
      <c r="AL6" s="1666"/>
      <c r="AM6" s="1666"/>
      <c r="AN6" s="1666"/>
      <c r="AO6" s="1666"/>
      <c r="AP6" s="1666"/>
      <c r="AQ6" s="1666"/>
      <c r="AR6" s="1666"/>
      <c r="AS6" s="1666"/>
      <c r="AT6" s="1666"/>
      <c r="AU6" s="1666"/>
      <c r="AV6" s="1666"/>
      <c r="AW6" s="1666"/>
      <c r="AX6" s="1666"/>
      <c r="AY6" s="1666"/>
      <c r="AZ6" s="1666"/>
      <c r="BA6" s="1666"/>
      <c r="BB6" s="1666"/>
      <c r="BC6" s="1666"/>
      <c r="BD6" s="1666"/>
    </row>
    <row r="7" spans="1:56" s="1641" customFormat="1" ht="22.5" customHeight="1" x14ac:dyDescent="0.25">
      <c r="D7" s="1636"/>
      <c r="G7" s="75"/>
      <c r="H7" s="74"/>
      <c r="I7" s="74"/>
      <c r="J7" s="1137"/>
      <c r="K7" s="527"/>
      <c r="L7" s="863"/>
      <c r="M7" s="74"/>
      <c r="N7" s="1640"/>
      <c r="O7" s="1664"/>
      <c r="Q7" s="1665"/>
    </row>
    <row r="8" spans="1:56" s="1641" customFormat="1" ht="22.5" customHeight="1" x14ac:dyDescent="0.25">
      <c r="A8" s="1638" t="s">
        <v>557</v>
      </c>
      <c r="B8" s="2308">
        <v>23</v>
      </c>
      <c r="C8" s="2309"/>
      <c r="D8" s="2309"/>
      <c r="E8" s="2309"/>
      <c r="F8" s="2309"/>
      <c r="G8" s="2309"/>
      <c r="H8" s="2309"/>
      <c r="I8" s="2309"/>
      <c r="J8" s="2309"/>
      <c r="K8" s="2309"/>
      <c r="L8" s="2309"/>
      <c r="M8" s="2309"/>
      <c r="N8" s="2309"/>
      <c r="O8" s="2309"/>
      <c r="P8" s="1620"/>
      <c r="Q8" s="1620"/>
      <c r="R8" s="1620"/>
      <c r="S8" s="1638"/>
      <c r="T8" s="2351"/>
      <c r="U8" s="2351"/>
      <c r="V8" s="2351"/>
      <c r="W8" s="2351"/>
      <c r="X8" s="2351"/>
      <c r="Y8" s="2351"/>
      <c r="Z8" s="2351"/>
      <c r="AA8" s="2351"/>
      <c r="AB8" s="2351"/>
      <c r="AC8" s="2351"/>
      <c r="AD8" s="2351"/>
      <c r="AE8" s="2351"/>
      <c r="AF8" s="2351"/>
      <c r="AG8" s="2351"/>
      <c r="AH8" s="2351"/>
      <c r="AI8" s="2351"/>
      <c r="AJ8" s="2351"/>
      <c r="AK8" s="2351"/>
      <c r="AL8" s="2351"/>
      <c r="AM8" s="2351"/>
      <c r="AN8" s="2351"/>
      <c r="AO8" s="2351"/>
      <c r="AP8" s="2351"/>
      <c r="AQ8" s="2351"/>
      <c r="AR8" s="2351"/>
      <c r="AS8" s="2351"/>
      <c r="AT8" s="2351"/>
      <c r="AU8" s="2351"/>
      <c r="AV8" s="2351"/>
      <c r="AW8" s="2351"/>
      <c r="AX8" s="2351"/>
      <c r="AY8" s="2351"/>
      <c r="AZ8" s="2351"/>
      <c r="BA8" s="2351"/>
      <c r="BB8" s="2351"/>
      <c r="BC8" s="2351"/>
      <c r="BD8" s="1666"/>
    </row>
    <row r="9" spans="1:56" s="1641" customFormat="1" ht="22.5" customHeight="1" x14ac:dyDescent="0.25">
      <c r="A9" s="1620" t="s">
        <v>1478</v>
      </c>
      <c r="B9" s="1620"/>
      <c r="C9" s="1638">
        <v>4</v>
      </c>
      <c r="D9" s="1638">
        <v>8</v>
      </c>
      <c r="E9" s="1638">
        <v>12</v>
      </c>
      <c r="F9" s="1638">
        <v>16</v>
      </c>
      <c r="G9" s="1638">
        <v>20</v>
      </c>
      <c r="H9" s="1638">
        <v>24</v>
      </c>
      <c r="I9" s="1638">
        <v>28</v>
      </c>
      <c r="J9" s="1638">
        <v>31</v>
      </c>
      <c r="K9" s="1638">
        <v>32</v>
      </c>
      <c r="L9" s="1638">
        <v>36</v>
      </c>
      <c r="M9" s="1638">
        <v>40</v>
      </c>
      <c r="N9" s="1638">
        <v>44</v>
      </c>
      <c r="O9" s="1638">
        <v>48</v>
      </c>
      <c r="P9" s="1620"/>
      <c r="Q9" s="1620"/>
      <c r="R9" s="1620"/>
      <c r="S9" s="1638">
        <v>48</v>
      </c>
      <c r="T9" s="2351"/>
      <c r="U9" s="2351"/>
      <c r="V9" s="2351"/>
      <c r="W9" s="2351"/>
      <c r="X9" s="2351"/>
      <c r="Y9" s="2351"/>
      <c r="Z9" s="2351"/>
      <c r="AA9" s="2351"/>
      <c r="AB9" s="2351"/>
      <c r="AC9" s="2351"/>
      <c r="AD9" s="2351"/>
      <c r="AE9" s="2351"/>
      <c r="AF9" s="2351"/>
      <c r="AG9" s="2351"/>
      <c r="AH9" s="2351"/>
      <c r="AI9" s="2351"/>
      <c r="AJ9" s="2351"/>
      <c r="AK9" s="2351"/>
      <c r="AL9" s="2351"/>
      <c r="AM9" s="2351"/>
      <c r="AN9" s="2351"/>
      <c r="AO9" s="2351"/>
      <c r="AP9" s="2351"/>
      <c r="AQ9" s="2351"/>
      <c r="AR9" s="2351"/>
      <c r="AS9" s="2351"/>
      <c r="AT9" s="2351"/>
      <c r="AU9" s="2351"/>
      <c r="AV9" s="2351"/>
      <c r="AW9" s="2351"/>
      <c r="AX9" s="2351"/>
      <c r="AY9" s="2351"/>
      <c r="AZ9" s="2351"/>
      <c r="BA9" s="2351"/>
      <c r="BB9" s="2351"/>
      <c r="BC9" s="2351"/>
      <c r="BD9" s="1666"/>
    </row>
    <row r="10" spans="1:56" s="1641" customFormat="1" ht="22.5" customHeight="1" x14ac:dyDescent="0.25">
      <c r="A10" s="1620"/>
      <c r="B10" s="1620"/>
      <c r="C10" s="1804" t="s">
        <v>559</v>
      </c>
      <c r="D10" s="1804" t="s">
        <v>560</v>
      </c>
      <c r="E10" s="1804" t="s">
        <v>561</v>
      </c>
      <c r="F10" s="1804" t="s">
        <v>562</v>
      </c>
      <c r="G10" s="1804" t="s">
        <v>563</v>
      </c>
      <c r="H10" s="1804" t="s">
        <v>564</v>
      </c>
      <c r="I10" s="1804" t="s">
        <v>565</v>
      </c>
      <c r="J10" s="1804" t="s">
        <v>566</v>
      </c>
      <c r="K10" s="1804" t="s">
        <v>567</v>
      </c>
      <c r="L10" s="1804" t="s">
        <v>568</v>
      </c>
      <c r="M10" s="1804" t="s">
        <v>569</v>
      </c>
      <c r="N10" s="1804" t="s">
        <v>570</v>
      </c>
      <c r="O10" s="1804" t="s">
        <v>571</v>
      </c>
      <c r="P10" s="1620"/>
      <c r="Q10" s="1620"/>
      <c r="R10" s="1620"/>
      <c r="S10" s="1804" t="s">
        <v>1683</v>
      </c>
      <c r="T10" s="2351"/>
      <c r="U10" s="2351"/>
      <c r="V10" s="2351"/>
      <c r="W10" s="2351"/>
      <c r="X10" s="2351"/>
      <c r="Y10" s="2351"/>
      <c r="Z10" s="2351"/>
      <c r="AA10" s="2351"/>
      <c r="AB10" s="2351"/>
      <c r="AC10" s="2351"/>
      <c r="AD10" s="2351"/>
      <c r="AE10" s="2351"/>
      <c r="AF10" s="2351"/>
      <c r="AG10" s="2351"/>
      <c r="AH10" s="2351"/>
      <c r="AI10" s="2351"/>
      <c r="AJ10" s="2351"/>
      <c r="AK10" s="2351"/>
      <c r="AL10" s="2351"/>
      <c r="AM10" s="2351"/>
      <c r="AN10" s="2351"/>
      <c r="AO10" s="2351"/>
      <c r="AP10" s="2351"/>
      <c r="AQ10" s="2351"/>
      <c r="AR10" s="2351"/>
      <c r="AS10" s="2351"/>
      <c r="AT10" s="2351"/>
      <c r="AU10" s="2351"/>
      <c r="AV10" s="2351"/>
      <c r="AW10" s="2351"/>
      <c r="AX10" s="2351"/>
      <c r="AY10" s="2351"/>
      <c r="AZ10" s="2351"/>
      <c r="BA10" s="2351"/>
      <c r="BB10" s="2351"/>
      <c r="BC10" s="2351"/>
      <c r="BD10" s="1666"/>
    </row>
    <row r="11" spans="1:56" s="1669" customFormat="1" ht="66" customHeight="1" x14ac:dyDescent="0.2">
      <c r="A11" s="2338">
        <v>1</v>
      </c>
      <c r="B11" s="2339" t="s">
        <v>1354</v>
      </c>
      <c r="C11" s="1667" t="s">
        <v>1355</v>
      </c>
      <c r="D11" s="1677" t="s">
        <v>699</v>
      </c>
      <c r="E11" s="1677" t="s">
        <v>700</v>
      </c>
      <c r="F11" s="1677" t="s">
        <v>701</v>
      </c>
      <c r="G11" s="1680" t="s">
        <v>704</v>
      </c>
      <c r="H11" s="1670" t="s">
        <v>706</v>
      </c>
      <c r="I11" s="1670" t="s">
        <v>707</v>
      </c>
      <c r="J11" s="1670">
        <v>12</v>
      </c>
      <c r="K11" s="2310">
        <v>40542</v>
      </c>
      <c r="L11" s="2311">
        <v>40908</v>
      </c>
      <c r="M11" s="1672">
        <f t="shared" ref="M11" si="0">+(L11-K11)/7</f>
        <v>52.285714285714285</v>
      </c>
      <c r="N11" s="1670">
        <v>12</v>
      </c>
      <c r="O11" s="1674">
        <f>IF(N11/J11&gt;1,1,+N11/J11)</f>
        <v>1</v>
      </c>
      <c r="P11" s="1672">
        <f t="shared" ref="P11:P17" si="1">+M11*O11</f>
        <v>52.285714285714285</v>
      </c>
      <c r="Q11" s="1676">
        <f>IF(L11&lt;=$E$10,P11,0)</f>
        <v>52.285714285714285</v>
      </c>
      <c r="R11" s="1668">
        <f>IF($E$10&gt;=K11,M11,0)</f>
        <v>52.285714285714285</v>
      </c>
      <c r="S11" s="1642" t="s">
        <v>1356</v>
      </c>
      <c r="T11" s="1768"/>
      <c r="U11" s="1768"/>
      <c r="V11" s="1768"/>
      <c r="W11" s="1768"/>
      <c r="X11" s="1768"/>
      <c r="Y11" s="1768"/>
      <c r="Z11" s="1768"/>
      <c r="AA11" s="1768"/>
      <c r="AB11" s="1768"/>
      <c r="AC11" s="1768"/>
      <c r="AD11" s="1768"/>
      <c r="AE11" s="1768"/>
      <c r="AF11" s="1768"/>
      <c r="AG11" s="1768"/>
      <c r="AH11" s="1768"/>
      <c r="AI11" s="1768"/>
      <c r="AJ11" s="1768"/>
      <c r="AK11" s="1768"/>
      <c r="AL11" s="1768"/>
      <c r="AM11" s="1768"/>
      <c r="AN11" s="1768"/>
      <c r="AO11" s="1768"/>
      <c r="AP11" s="1768"/>
      <c r="AQ11" s="1768"/>
      <c r="AR11" s="1768"/>
      <c r="AS11" s="1768"/>
      <c r="AT11" s="1768"/>
      <c r="AU11" s="1768"/>
      <c r="AV11" s="1768"/>
      <c r="AW11" s="1768"/>
      <c r="AX11" s="1768"/>
      <c r="AY11" s="1768"/>
      <c r="AZ11" s="1768"/>
      <c r="BA11" s="1768"/>
      <c r="BB11" s="1768"/>
      <c r="BC11" s="1768"/>
    </row>
    <row r="12" spans="1:56" s="1669" customFormat="1" ht="66" customHeight="1" x14ac:dyDescent="0.2">
      <c r="A12" s="2338">
        <v>2</v>
      </c>
      <c r="B12" s="2339" t="s">
        <v>1479</v>
      </c>
      <c r="C12" s="1667" t="s">
        <v>1355</v>
      </c>
      <c r="D12" s="1677" t="s">
        <v>699</v>
      </c>
      <c r="E12" s="1677" t="s">
        <v>700</v>
      </c>
      <c r="F12" s="1677" t="s">
        <v>701</v>
      </c>
      <c r="G12" s="1680" t="s">
        <v>704</v>
      </c>
      <c r="H12" s="1670" t="s">
        <v>708</v>
      </c>
      <c r="I12" s="1670" t="s">
        <v>709</v>
      </c>
      <c r="J12" s="1671">
        <v>1</v>
      </c>
      <c r="K12" s="2310">
        <v>40909</v>
      </c>
      <c r="L12" s="2311">
        <v>41639</v>
      </c>
      <c r="M12" s="1672">
        <f>+(L12-K12)/7</f>
        <v>104.28571428571429</v>
      </c>
      <c r="N12" s="1673">
        <v>1</v>
      </c>
      <c r="O12" s="1674">
        <f t="shared" ref="O12:O37" si="2">IF(N12/J12&gt;1,1,+N12/J12)</f>
        <v>1</v>
      </c>
      <c r="P12" s="1672">
        <f t="shared" si="1"/>
        <v>104.28571428571429</v>
      </c>
      <c r="Q12" s="1676">
        <f t="shared" ref="Q12:Q15" si="3">IF(L12&lt;=$E$10,P12,0)</f>
        <v>104.28571428571429</v>
      </c>
      <c r="R12" s="1689"/>
      <c r="S12" s="1642" t="s">
        <v>1357</v>
      </c>
      <c r="T12" s="1768"/>
      <c r="U12" s="1768"/>
      <c r="V12" s="1768"/>
      <c r="W12" s="1768"/>
      <c r="X12" s="1768"/>
      <c r="Y12" s="1768"/>
      <c r="Z12" s="1768"/>
      <c r="AA12" s="1768"/>
      <c r="AB12" s="1768"/>
      <c r="AC12" s="1768"/>
      <c r="AD12" s="1768"/>
      <c r="AE12" s="1768"/>
      <c r="AF12" s="1768"/>
      <c r="AG12" s="1768"/>
      <c r="AH12" s="1768"/>
      <c r="AI12" s="1768"/>
      <c r="AJ12" s="1768"/>
      <c r="AK12" s="1768"/>
      <c r="AL12" s="1768"/>
      <c r="AM12" s="1768"/>
      <c r="AN12" s="1768"/>
      <c r="AO12" s="1768"/>
      <c r="AP12" s="1768"/>
      <c r="AQ12" s="1768"/>
      <c r="AR12" s="1768"/>
      <c r="AS12" s="1768"/>
      <c r="AT12" s="1768"/>
      <c r="AU12" s="1768"/>
      <c r="AV12" s="1768"/>
      <c r="AW12" s="1768"/>
      <c r="AX12" s="1768"/>
      <c r="AY12" s="1768"/>
      <c r="AZ12" s="1768"/>
      <c r="BA12" s="1768"/>
      <c r="BB12" s="1768"/>
      <c r="BC12" s="1768"/>
    </row>
    <row r="13" spans="1:56" s="1669" customFormat="1" ht="66" customHeight="1" x14ac:dyDescent="0.2">
      <c r="A13" s="2338">
        <v>3</v>
      </c>
      <c r="B13" s="2339" t="s">
        <v>1480</v>
      </c>
      <c r="C13" s="1667" t="s">
        <v>1355</v>
      </c>
      <c r="D13" s="1677" t="s">
        <v>699</v>
      </c>
      <c r="E13" s="1677" t="s">
        <v>700</v>
      </c>
      <c r="F13" s="1677" t="s">
        <v>701</v>
      </c>
      <c r="G13" s="1680" t="s">
        <v>704</v>
      </c>
      <c r="H13" s="1670" t="s">
        <v>710</v>
      </c>
      <c r="I13" s="1670" t="s">
        <v>711</v>
      </c>
      <c r="J13" s="1671">
        <v>1</v>
      </c>
      <c r="K13" s="2312">
        <v>40909</v>
      </c>
      <c r="L13" s="2311">
        <v>41639</v>
      </c>
      <c r="M13" s="1672">
        <f>+(L13-K13)/7</f>
        <v>104.28571428571429</v>
      </c>
      <c r="N13" s="1670">
        <v>100</v>
      </c>
      <c r="O13" s="1674">
        <f t="shared" si="2"/>
        <v>1</v>
      </c>
      <c r="P13" s="1672">
        <f t="shared" si="1"/>
        <v>104.28571428571429</v>
      </c>
      <c r="Q13" s="1676">
        <f t="shared" si="3"/>
        <v>104.28571428571429</v>
      </c>
      <c r="R13" s="1689"/>
      <c r="S13" s="1642" t="s">
        <v>1356</v>
      </c>
      <c r="T13" s="1768"/>
      <c r="U13" s="1768"/>
      <c r="V13" s="1768"/>
      <c r="W13" s="1768"/>
      <c r="X13" s="1768"/>
      <c r="Y13" s="1768"/>
      <c r="Z13" s="1768"/>
      <c r="AA13" s="1768"/>
      <c r="AB13" s="1768"/>
      <c r="AC13" s="1768"/>
      <c r="AD13" s="1768"/>
      <c r="AE13" s="1768"/>
      <c r="AF13" s="1768"/>
      <c r="AG13" s="1768"/>
      <c r="AH13" s="1768"/>
      <c r="AI13" s="1768"/>
      <c r="AJ13" s="1768"/>
      <c r="AK13" s="1768"/>
      <c r="AL13" s="1768"/>
      <c r="AM13" s="1768"/>
      <c r="AN13" s="1768"/>
      <c r="AO13" s="1768"/>
      <c r="AP13" s="1768"/>
      <c r="AQ13" s="1768"/>
      <c r="AR13" s="1768"/>
      <c r="AS13" s="1768"/>
      <c r="AT13" s="1768"/>
      <c r="AU13" s="1768"/>
      <c r="AV13" s="1768"/>
      <c r="AW13" s="1768"/>
      <c r="AX13" s="1768"/>
      <c r="AY13" s="1768"/>
      <c r="AZ13" s="1768"/>
      <c r="BA13" s="1768"/>
      <c r="BB13" s="1768"/>
      <c r="BC13" s="1768"/>
    </row>
    <row r="14" spans="1:56" s="1669" customFormat="1" ht="66" customHeight="1" x14ac:dyDescent="0.2">
      <c r="A14" s="2338">
        <v>4</v>
      </c>
      <c r="B14" s="2339" t="s">
        <v>1481</v>
      </c>
      <c r="C14" s="1667" t="s">
        <v>1355</v>
      </c>
      <c r="D14" s="1677" t="s">
        <v>699</v>
      </c>
      <c r="E14" s="1677" t="s">
        <v>700</v>
      </c>
      <c r="F14" s="1677" t="s">
        <v>701</v>
      </c>
      <c r="G14" s="1680" t="s">
        <v>704</v>
      </c>
      <c r="H14" s="1670" t="s">
        <v>712</v>
      </c>
      <c r="I14" s="1670" t="s">
        <v>713</v>
      </c>
      <c r="J14" s="1670">
        <v>12</v>
      </c>
      <c r="K14" s="2312">
        <v>40546</v>
      </c>
      <c r="L14" s="2313">
        <v>40908</v>
      </c>
      <c r="M14" s="1672">
        <f t="shared" ref="M14:M15" si="4">+(L14-K14)/7</f>
        <v>51.714285714285715</v>
      </c>
      <c r="N14" s="1670">
        <v>12</v>
      </c>
      <c r="O14" s="1674">
        <f t="shared" si="2"/>
        <v>1</v>
      </c>
      <c r="P14" s="1672">
        <f t="shared" si="1"/>
        <v>51.714285714285715</v>
      </c>
      <c r="Q14" s="1676">
        <f t="shared" si="3"/>
        <v>51.714285714285715</v>
      </c>
      <c r="R14" s="1689"/>
      <c r="S14" s="1642" t="s">
        <v>1356</v>
      </c>
      <c r="T14" s="1768"/>
      <c r="U14" s="1768"/>
      <c r="V14" s="1768"/>
      <c r="W14" s="1768"/>
      <c r="X14" s="1768"/>
      <c r="Y14" s="1768"/>
      <c r="Z14" s="1768"/>
      <c r="AA14" s="1768"/>
      <c r="AB14" s="1768"/>
      <c r="AC14" s="1768"/>
      <c r="AD14" s="1768"/>
      <c r="AE14" s="1768"/>
      <c r="AF14" s="1768"/>
      <c r="AG14" s="1768"/>
      <c r="AH14" s="1768"/>
      <c r="AI14" s="1768"/>
      <c r="AJ14" s="1768"/>
      <c r="AK14" s="1768"/>
      <c r="AL14" s="1768"/>
      <c r="AM14" s="1768"/>
      <c r="AN14" s="1768"/>
      <c r="AO14" s="1768"/>
      <c r="AP14" s="1768"/>
      <c r="AQ14" s="1768"/>
      <c r="AR14" s="1768"/>
      <c r="AS14" s="1768"/>
      <c r="AT14" s="1768"/>
      <c r="AU14" s="1768"/>
      <c r="AV14" s="1768"/>
      <c r="AW14" s="1768"/>
      <c r="AX14" s="1768"/>
      <c r="AY14" s="1768"/>
      <c r="AZ14" s="1768"/>
      <c r="BA14" s="1768"/>
      <c r="BB14" s="1768"/>
      <c r="BC14" s="1768"/>
    </row>
    <row r="15" spans="1:56" s="1669" customFormat="1" ht="66" customHeight="1" x14ac:dyDescent="0.2">
      <c r="A15" s="2338">
        <v>5</v>
      </c>
      <c r="B15" s="2339" t="s">
        <v>1482</v>
      </c>
      <c r="C15" s="1667" t="s">
        <v>1355</v>
      </c>
      <c r="D15" s="1677" t="s">
        <v>699</v>
      </c>
      <c r="E15" s="1677" t="s">
        <v>700</v>
      </c>
      <c r="F15" s="1677" t="s">
        <v>701</v>
      </c>
      <c r="G15" s="1680" t="s">
        <v>704</v>
      </c>
      <c r="H15" s="1670" t="s">
        <v>714</v>
      </c>
      <c r="I15" s="1670" t="s">
        <v>715</v>
      </c>
      <c r="J15" s="1670">
        <v>12</v>
      </c>
      <c r="K15" s="2312">
        <v>40546</v>
      </c>
      <c r="L15" s="2313">
        <v>40908</v>
      </c>
      <c r="M15" s="1672">
        <f t="shared" si="4"/>
        <v>51.714285714285715</v>
      </c>
      <c r="N15" s="1670">
        <v>12</v>
      </c>
      <c r="O15" s="1674">
        <f t="shared" si="2"/>
        <v>1</v>
      </c>
      <c r="P15" s="1672">
        <f t="shared" si="1"/>
        <v>51.714285714285715</v>
      </c>
      <c r="Q15" s="1676">
        <f t="shared" si="3"/>
        <v>51.714285714285715</v>
      </c>
      <c r="R15" s="1689"/>
      <c r="S15" s="1643" t="s">
        <v>1358</v>
      </c>
      <c r="T15" s="1769"/>
      <c r="U15" s="1769"/>
      <c r="V15" s="1769"/>
      <c r="W15" s="1769"/>
      <c r="X15" s="1769"/>
      <c r="Y15" s="1769"/>
      <c r="Z15" s="1769"/>
      <c r="AA15" s="1769"/>
      <c r="AB15" s="1769"/>
      <c r="AC15" s="1769"/>
      <c r="AD15" s="1769"/>
      <c r="AE15" s="1769"/>
      <c r="AF15" s="1769"/>
      <c r="AG15" s="1769"/>
      <c r="AH15" s="1769"/>
      <c r="AI15" s="1769"/>
      <c r="AJ15" s="1769"/>
      <c r="AK15" s="1769"/>
      <c r="AL15" s="1769"/>
      <c r="AM15" s="1769"/>
      <c r="AN15" s="1769"/>
      <c r="AO15" s="1769"/>
      <c r="AP15" s="1769"/>
      <c r="AQ15" s="1769"/>
      <c r="AR15" s="1769"/>
      <c r="AS15" s="1769"/>
      <c r="AT15" s="1769"/>
      <c r="AU15" s="1769"/>
      <c r="AV15" s="1769"/>
      <c r="AW15" s="1769"/>
      <c r="AX15" s="1769"/>
      <c r="AY15" s="1769"/>
      <c r="AZ15" s="1769"/>
      <c r="BA15" s="1769"/>
      <c r="BB15" s="1769"/>
      <c r="BC15" s="1769"/>
    </row>
    <row r="16" spans="1:56" s="1669" customFormat="1" ht="66" customHeight="1" x14ac:dyDescent="0.2">
      <c r="A16" s="2338">
        <v>6</v>
      </c>
      <c r="B16" s="2339" t="s">
        <v>1483</v>
      </c>
      <c r="C16" s="1667" t="s">
        <v>1355</v>
      </c>
      <c r="D16" s="1670" t="s">
        <v>699</v>
      </c>
      <c r="E16" s="1629" t="s">
        <v>717</v>
      </c>
      <c r="F16" s="1670" t="s">
        <v>718</v>
      </c>
      <c r="G16" s="1670" t="s">
        <v>721</v>
      </c>
      <c r="H16" s="1675" t="s">
        <v>723</v>
      </c>
      <c r="I16" s="1670" t="s">
        <v>724</v>
      </c>
      <c r="J16" s="1671">
        <v>1</v>
      </c>
      <c r="K16" s="2314">
        <v>40575</v>
      </c>
      <c r="L16" s="2311">
        <v>41639</v>
      </c>
      <c r="M16" s="1672">
        <f>+(L16-K16)/7</f>
        <v>152</v>
      </c>
      <c r="N16" s="1670">
        <v>100</v>
      </c>
      <c r="O16" s="1674">
        <f t="shared" si="2"/>
        <v>1</v>
      </c>
      <c r="P16" s="1672">
        <f t="shared" si="1"/>
        <v>152</v>
      </c>
      <c r="Q16" s="1676" t="e">
        <f>IF(L16&lt;=#REF!,P16,0)</f>
        <v>#REF!</v>
      </c>
      <c r="R16" s="1689"/>
      <c r="S16" s="1643" t="s">
        <v>1359</v>
      </c>
      <c r="T16" s="1769"/>
      <c r="U16" s="1769"/>
      <c r="V16" s="1769"/>
      <c r="W16" s="1769"/>
      <c r="X16" s="1769"/>
      <c r="Y16" s="1769"/>
      <c r="Z16" s="1769"/>
      <c r="AA16" s="1769"/>
      <c r="AB16" s="1769"/>
      <c r="AC16" s="1769"/>
      <c r="AD16" s="1769"/>
      <c r="AE16" s="1769"/>
      <c r="AF16" s="1769"/>
      <c r="AG16" s="1769"/>
      <c r="AH16" s="1769"/>
      <c r="AI16" s="1769"/>
      <c r="AJ16" s="1769"/>
      <c r="AK16" s="1769"/>
      <c r="AL16" s="1769"/>
      <c r="AM16" s="1769"/>
      <c r="AN16" s="1769"/>
      <c r="AO16" s="1769"/>
      <c r="AP16" s="1769"/>
      <c r="AQ16" s="1769"/>
      <c r="AR16" s="1769"/>
      <c r="AS16" s="1769"/>
      <c r="AT16" s="1769"/>
      <c r="AU16" s="1769"/>
      <c r="AV16" s="1769"/>
      <c r="AW16" s="1769"/>
      <c r="AX16" s="1769"/>
      <c r="AY16" s="1769"/>
      <c r="AZ16" s="1769"/>
      <c r="BA16" s="1769"/>
      <c r="BB16" s="1769"/>
      <c r="BC16" s="1769"/>
    </row>
    <row r="17" spans="1:55" s="1669" customFormat="1" ht="66" customHeight="1" x14ac:dyDescent="0.2">
      <c r="A17" s="2338">
        <v>7</v>
      </c>
      <c r="B17" s="2339" t="s">
        <v>1484</v>
      </c>
      <c r="C17" s="1667" t="s">
        <v>1355</v>
      </c>
      <c r="D17" s="1670" t="s">
        <v>726</v>
      </c>
      <c r="E17" s="1677" t="s">
        <v>727</v>
      </c>
      <c r="F17" s="1677" t="s">
        <v>728</v>
      </c>
      <c r="G17" s="1670" t="s">
        <v>730</v>
      </c>
      <c r="H17" s="1670" t="s">
        <v>732</v>
      </c>
      <c r="I17" s="1670" t="s">
        <v>733</v>
      </c>
      <c r="J17" s="1670">
        <v>1</v>
      </c>
      <c r="K17" s="2314">
        <v>40575</v>
      </c>
      <c r="L17" s="2311">
        <v>41639</v>
      </c>
      <c r="M17" s="1672">
        <f>+(L17-K17)/7</f>
        <v>152</v>
      </c>
      <c r="N17" s="1670">
        <v>100</v>
      </c>
      <c r="O17" s="1674">
        <f t="shared" si="2"/>
        <v>1</v>
      </c>
      <c r="P17" s="1672">
        <f t="shared" si="1"/>
        <v>152</v>
      </c>
      <c r="Q17" s="1676" t="e">
        <f>IF(L17&lt;=#REF!,P17,0)</f>
        <v>#REF!</v>
      </c>
      <c r="R17" s="1689"/>
      <c r="S17" s="1642" t="s">
        <v>1356</v>
      </c>
      <c r="T17" s="1768"/>
      <c r="U17" s="1768"/>
      <c r="V17" s="1768"/>
      <c r="W17" s="1768"/>
      <c r="X17" s="1768"/>
      <c r="Y17" s="1768"/>
      <c r="Z17" s="1768"/>
      <c r="AA17" s="1768"/>
      <c r="AB17" s="1768"/>
      <c r="AC17" s="1768"/>
      <c r="AD17" s="1768"/>
      <c r="AE17" s="1768"/>
      <c r="AF17" s="1768"/>
      <c r="AG17" s="1768"/>
      <c r="AH17" s="1768"/>
      <c r="AI17" s="1768"/>
      <c r="AJ17" s="1768"/>
      <c r="AK17" s="1768"/>
      <c r="AL17" s="1768"/>
      <c r="AM17" s="1768"/>
      <c r="AN17" s="1768"/>
      <c r="AO17" s="1768"/>
      <c r="AP17" s="1768"/>
      <c r="AQ17" s="1768"/>
      <c r="AR17" s="1768"/>
      <c r="AS17" s="1768"/>
      <c r="AT17" s="1768"/>
      <c r="AU17" s="1768"/>
      <c r="AV17" s="1768"/>
      <c r="AW17" s="1768"/>
      <c r="AX17" s="1768"/>
      <c r="AY17" s="1768"/>
      <c r="AZ17" s="1768"/>
      <c r="BA17" s="1768"/>
      <c r="BB17" s="1768"/>
      <c r="BC17" s="1768"/>
    </row>
    <row r="18" spans="1:55" s="1669" customFormat="1" ht="66" customHeight="1" x14ac:dyDescent="0.2">
      <c r="A18" s="2338">
        <v>8</v>
      </c>
      <c r="B18" s="2339" t="s">
        <v>1485</v>
      </c>
      <c r="C18" s="1667" t="s">
        <v>1355</v>
      </c>
      <c r="D18" s="1670" t="s">
        <v>734</v>
      </c>
      <c r="E18" s="1629" t="s">
        <v>978</v>
      </c>
      <c r="F18" s="1670" t="s">
        <v>735</v>
      </c>
      <c r="G18" s="1670" t="s">
        <v>738</v>
      </c>
      <c r="H18" s="1670" t="s">
        <v>740</v>
      </c>
      <c r="I18" s="1670" t="s">
        <v>741</v>
      </c>
      <c r="J18" s="1670">
        <v>6</v>
      </c>
      <c r="K18" s="2314">
        <v>40817</v>
      </c>
      <c r="L18" s="2315">
        <v>41182</v>
      </c>
      <c r="M18" s="1672">
        <f>(+L18-K18)/7</f>
        <v>52.142857142857146</v>
      </c>
      <c r="N18" s="1670">
        <v>7</v>
      </c>
      <c r="O18" s="1674">
        <f t="shared" si="2"/>
        <v>1</v>
      </c>
      <c r="P18" s="1672">
        <f>+M18*O18</f>
        <v>52.142857142857146</v>
      </c>
      <c r="Q18" s="1676" t="e">
        <f>IF(L18&lt;=#REF!,P18,0)</f>
        <v>#REF!</v>
      </c>
      <c r="R18" s="1689"/>
      <c r="S18" s="1643" t="s">
        <v>1360</v>
      </c>
      <c r="T18" s="1769"/>
      <c r="U18" s="1769"/>
      <c r="V18" s="1769"/>
      <c r="W18" s="1769"/>
      <c r="X18" s="1769"/>
      <c r="Y18" s="1769"/>
      <c r="Z18" s="1769"/>
      <c r="AA18" s="1769"/>
      <c r="AB18" s="1769"/>
      <c r="AC18" s="1769"/>
      <c r="AD18" s="1769"/>
      <c r="AE18" s="1769"/>
      <c r="AF18" s="1769"/>
      <c r="AG18" s="1769"/>
      <c r="AH18" s="1769"/>
      <c r="AI18" s="1769"/>
      <c r="AJ18" s="1769"/>
      <c r="AK18" s="1769"/>
      <c r="AL18" s="1769"/>
      <c r="AM18" s="1769"/>
      <c r="AN18" s="1769"/>
      <c r="AO18" s="1769"/>
      <c r="AP18" s="1769"/>
      <c r="AQ18" s="1769"/>
      <c r="AR18" s="1769"/>
      <c r="AS18" s="1769"/>
      <c r="AT18" s="1769"/>
      <c r="AU18" s="1769"/>
      <c r="AV18" s="1769"/>
      <c r="AW18" s="1769"/>
      <c r="AX18" s="1769"/>
      <c r="AY18" s="1769"/>
      <c r="AZ18" s="1769"/>
      <c r="BA18" s="1769"/>
      <c r="BB18" s="1769"/>
      <c r="BC18" s="1769"/>
    </row>
    <row r="19" spans="1:55" s="1669" customFormat="1" ht="66" customHeight="1" x14ac:dyDescent="0.2">
      <c r="A19" s="2338">
        <v>9</v>
      </c>
      <c r="B19" s="2339" t="s">
        <v>1486</v>
      </c>
      <c r="C19" s="1667" t="s">
        <v>1355</v>
      </c>
      <c r="D19" s="1677" t="s">
        <v>734</v>
      </c>
      <c r="E19" s="1677" t="s">
        <v>979</v>
      </c>
      <c r="F19" s="1677" t="s">
        <v>742</v>
      </c>
      <c r="G19" s="1670" t="s">
        <v>745</v>
      </c>
      <c r="H19" s="1670" t="s">
        <v>747</v>
      </c>
      <c r="I19" s="1670" t="s">
        <v>748</v>
      </c>
      <c r="J19" s="1670">
        <v>1</v>
      </c>
      <c r="K19" s="2314">
        <v>40817</v>
      </c>
      <c r="L19" s="2315">
        <v>40908</v>
      </c>
      <c r="M19" s="1672">
        <f t="shared" ref="M19:M53" si="5">(+L19-K19)/7</f>
        <v>13</v>
      </c>
      <c r="N19" s="1670">
        <v>1</v>
      </c>
      <c r="O19" s="1674">
        <f t="shared" si="2"/>
        <v>1</v>
      </c>
      <c r="P19" s="1672">
        <f t="shared" ref="P19:P53" si="6">+M19*O19</f>
        <v>13</v>
      </c>
      <c r="Q19" s="1676" t="e">
        <f>IF(L19&lt;=#REF!,P19,0)</f>
        <v>#REF!</v>
      </c>
      <c r="R19" s="1689"/>
      <c r="S19" s="1643" t="s">
        <v>1361</v>
      </c>
      <c r="T19" s="1769"/>
      <c r="U19" s="1769"/>
      <c r="V19" s="1769"/>
      <c r="W19" s="1769"/>
      <c r="X19" s="1769"/>
      <c r="Y19" s="1769"/>
      <c r="Z19" s="1769"/>
      <c r="AA19" s="1769"/>
      <c r="AB19" s="1769"/>
      <c r="AC19" s="1769"/>
      <c r="AD19" s="1769"/>
      <c r="AE19" s="1769"/>
      <c r="AF19" s="1769"/>
      <c r="AG19" s="1769"/>
      <c r="AH19" s="1769"/>
      <c r="AI19" s="1769"/>
      <c r="AJ19" s="1769"/>
      <c r="AK19" s="1769"/>
      <c r="AL19" s="1769"/>
      <c r="AM19" s="1769"/>
      <c r="AN19" s="1769"/>
      <c r="AO19" s="1769"/>
      <c r="AP19" s="1769"/>
      <c r="AQ19" s="1769"/>
      <c r="AR19" s="1769"/>
      <c r="AS19" s="1769"/>
      <c r="AT19" s="1769"/>
      <c r="AU19" s="1769"/>
      <c r="AV19" s="1769"/>
      <c r="AW19" s="1769"/>
      <c r="AX19" s="1769"/>
      <c r="AY19" s="1769"/>
      <c r="AZ19" s="1769"/>
      <c r="BA19" s="1769"/>
      <c r="BB19" s="1769"/>
      <c r="BC19" s="1769"/>
    </row>
    <row r="20" spans="1:55" s="1669" customFormat="1" ht="66" customHeight="1" x14ac:dyDescent="0.2">
      <c r="A20" s="2338">
        <v>10</v>
      </c>
      <c r="B20" s="2339" t="s">
        <v>1487</v>
      </c>
      <c r="C20" s="1667" t="s">
        <v>1355</v>
      </c>
      <c r="D20" s="1677" t="s">
        <v>734</v>
      </c>
      <c r="E20" s="1677" t="s">
        <v>979</v>
      </c>
      <c r="F20" s="1677" t="s">
        <v>742</v>
      </c>
      <c r="G20" s="1677" t="s">
        <v>750</v>
      </c>
      <c r="H20" s="1670" t="s">
        <v>752</v>
      </c>
      <c r="I20" s="1670" t="s">
        <v>753</v>
      </c>
      <c r="J20" s="1670">
        <v>1</v>
      </c>
      <c r="K20" s="2314">
        <v>40969</v>
      </c>
      <c r="L20" s="2315">
        <v>41060</v>
      </c>
      <c r="M20" s="1672">
        <f t="shared" si="5"/>
        <v>13</v>
      </c>
      <c r="N20" s="1670">
        <v>1</v>
      </c>
      <c r="O20" s="1674">
        <f t="shared" si="2"/>
        <v>1</v>
      </c>
      <c r="P20" s="1672">
        <f t="shared" si="6"/>
        <v>13</v>
      </c>
      <c r="Q20" s="1676" t="e">
        <f>IF(L20&lt;=#REF!,P20,0)</f>
        <v>#REF!</v>
      </c>
      <c r="R20" s="1689"/>
      <c r="S20" s="1643" t="s">
        <v>1362</v>
      </c>
      <c r="T20" s="1769"/>
      <c r="U20" s="1769"/>
      <c r="V20" s="1769"/>
      <c r="W20" s="1769"/>
      <c r="X20" s="1769"/>
      <c r="Y20" s="1769"/>
      <c r="Z20" s="1769"/>
      <c r="AA20" s="1769"/>
      <c r="AB20" s="1769"/>
      <c r="AC20" s="1769"/>
      <c r="AD20" s="1769"/>
      <c r="AE20" s="1769"/>
      <c r="AF20" s="1769"/>
      <c r="AG20" s="1769"/>
      <c r="AH20" s="1769"/>
      <c r="AI20" s="1769"/>
      <c r="AJ20" s="1769"/>
      <c r="AK20" s="1769"/>
      <c r="AL20" s="1769"/>
      <c r="AM20" s="1769"/>
      <c r="AN20" s="1769"/>
      <c r="AO20" s="1769"/>
      <c r="AP20" s="1769"/>
      <c r="AQ20" s="1769"/>
      <c r="AR20" s="1769"/>
      <c r="AS20" s="1769"/>
      <c r="AT20" s="1769"/>
      <c r="AU20" s="1769"/>
      <c r="AV20" s="1769"/>
      <c r="AW20" s="1769"/>
      <c r="AX20" s="1769"/>
      <c r="AY20" s="1769"/>
      <c r="AZ20" s="1769"/>
      <c r="BA20" s="1769"/>
      <c r="BB20" s="1769"/>
      <c r="BC20" s="1769"/>
    </row>
    <row r="21" spans="1:55" s="1669" customFormat="1" ht="66" customHeight="1" x14ac:dyDescent="0.2">
      <c r="A21" s="2338">
        <v>11</v>
      </c>
      <c r="B21" s="2339" t="s">
        <v>1488</v>
      </c>
      <c r="C21" s="1667" t="s">
        <v>1355</v>
      </c>
      <c r="D21" s="1677" t="s">
        <v>734</v>
      </c>
      <c r="E21" s="1677" t="s">
        <v>979</v>
      </c>
      <c r="F21" s="1677" t="s">
        <v>742</v>
      </c>
      <c r="G21" s="1677" t="s">
        <v>755</v>
      </c>
      <c r="H21" s="1670" t="s">
        <v>756</v>
      </c>
      <c r="I21" s="1670" t="s">
        <v>757</v>
      </c>
      <c r="J21" s="1670">
        <v>1</v>
      </c>
      <c r="K21" s="2314">
        <v>40969</v>
      </c>
      <c r="L21" s="2311">
        <v>41639</v>
      </c>
      <c r="M21" s="1672">
        <f t="shared" si="5"/>
        <v>95.714285714285708</v>
      </c>
      <c r="N21" s="1670">
        <v>1</v>
      </c>
      <c r="O21" s="1674">
        <f t="shared" si="2"/>
        <v>1</v>
      </c>
      <c r="P21" s="1672">
        <f t="shared" si="6"/>
        <v>95.714285714285708</v>
      </c>
      <c r="Q21" s="1676" t="e">
        <f>IF(L21&lt;=#REF!,P21,0)</f>
        <v>#REF!</v>
      </c>
      <c r="R21" s="1689"/>
      <c r="S21" s="1643" t="s">
        <v>1363</v>
      </c>
      <c r="T21" s="1769"/>
      <c r="U21" s="1769"/>
      <c r="V21" s="1769"/>
      <c r="W21" s="1769"/>
      <c r="X21" s="1769"/>
      <c r="Y21" s="1769"/>
      <c r="Z21" s="1769"/>
      <c r="AA21" s="1769"/>
      <c r="AB21" s="1769"/>
      <c r="AC21" s="1769"/>
      <c r="AD21" s="1769"/>
      <c r="AE21" s="1769"/>
      <c r="AF21" s="1769"/>
      <c r="AG21" s="1769"/>
      <c r="AH21" s="1769"/>
      <c r="AI21" s="1769"/>
      <c r="AJ21" s="1769"/>
      <c r="AK21" s="1769"/>
      <c r="AL21" s="1769"/>
      <c r="AM21" s="1769"/>
      <c r="AN21" s="1769"/>
      <c r="AO21" s="1769"/>
      <c r="AP21" s="1769"/>
      <c r="AQ21" s="1769"/>
      <c r="AR21" s="1769"/>
      <c r="AS21" s="1769"/>
      <c r="AT21" s="1769"/>
      <c r="AU21" s="1769"/>
      <c r="AV21" s="1769"/>
      <c r="AW21" s="1769"/>
      <c r="AX21" s="1769"/>
      <c r="AY21" s="1769"/>
      <c r="AZ21" s="1769"/>
      <c r="BA21" s="1769"/>
      <c r="BB21" s="1769"/>
      <c r="BC21" s="1769"/>
    </row>
    <row r="22" spans="1:55" s="1669" customFormat="1" ht="66" customHeight="1" x14ac:dyDescent="0.2">
      <c r="A22" s="2338">
        <v>12</v>
      </c>
      <c r="B22" s="2339" t="s">
        <v>1489</v>
      </c>
      <c r="C22" s="1667" t="s">
        <v>1355</v>
      </c>
      <c r="D22" s="1670" t="s">
        <v>734</v>
      </c>
      <c r="E22" s="1629" t="s">
        <v>980</v>
      </c>
      <c r="F22" s="1670" t="s">
        <v>758</v>
      </c>
      <c r="G22" s="1670" t="s">
        <v>760</v>
      </c>
      <c r="H22" s="1670" t="s">
        <v>762</v>
      </c>
      <c r="I22" s="1670" t="s">
        <v>763</v>
      </c>
      <c r="J22" s="1670">
        <v>1</v>
      </c>
      <c r="K22" s="2314">
        <v>40787</v>
      </c>
      <c r="L22" s="2315">
        <v>40939</v>
      </c>
      <c r="M22" s="1672">
        <f t="shared" si="5"/>
        <v>21.714285714285715</v>
      </c>
      <c r="N22" s="1670">
        <v>1</v>
      </c>
      <c r="O22" s="1674">
        <f t="shared" si="2"/>
        <v>1</v>
      </c>
      <c r="P22" s="1672">
        <f t="shared" si="6"/>
        <v>21.714285714285715</v>
      </c>
      <c r="Q22" s="1676" t="e">
        <f>IF(L22&lt;=#REF!,P22,0)</f>
        <v>#REF!</v>
      </c>
      <c r="R22" s="1689"/>
      <c r="S22" s="1643" t="s">
        <v>1364</v>
      </c>
      <c r="T22" s="1769"/>
      <c r="U22" s="1769"/>
      <c r="V22" s="1769"/>
      <c r="W22" s="1769"/>
      <c r="X22" s="1769"/>
      <c r="Y22" s="1769"/>
      <c r="Z22" s="1769"/>
      <c r="AA22" s="1769"/>
      <c r="AB22" s="1769"/>
      <c r="AC22" s="1769"/>
      <c r="AD22" s="1769"/>
      <c r="AE22" s="1769"/>
      <c r="AF22" s="1769"/>
      <c r="AG22" s="1769"/>
      <c r="AH22" s="1769"/>
      <c r="AI22" s="1769"/>
      <c r="AJ22" s="1769"/>
      <c r="AK22" s="1769"/>
      <c r="AL22" s="1769"/>
      <c r="AM22" s="1769"/>
      <c r="AN22" s="1769"/>
      <c r="AO22" s="1769"/>
      <c r="AP22" s="1769"/>
      <c r="AQ22" s="1769"/>
      <c r="AR22" s="1769"/>
      <c r="AS22" s="1769"/>
      <c r="AT22" s="1769"/>
      <c r="AU22" s="1769"/>
      <c r="AV22" s="1769"/>
      <c r="AW22" s="1769"/>
      <c r="AX22" s="1769"/>
      <c r="AY22" s="1769"/>
      <c r="AZ22" s="1769"/>
      <c r="BA22" s="1769"/>
      <c r="BB22" s="1769"/>
      <c r="BC22" s="1769"/>
    </row>
    <row r="23" spans="1:55" s="1669" customFormat="1" ht="66" customHeight="1" x14ac:dyDescent="0.2">
      <c r="A23" s="2338">
        <v>13</v>
      </c>
      <c r="B23" s="2339" t="s">
        <v>1490</v>
      </c>
      <c r="C23" s="1667" t="s">
        <v>1355</v>
      </c>
      <c r="D23" s="1670" t="s">
        <v>734</v>
      </c>
      <c r="E23" s="1629" t="s">
        <v>981</v>
      </c>
      <c r="F23" s="1670" t="s">
        <v>764</v>
      </c>
      <c r="G23" s="1670" t="s">
        <v>766</v>
      </c>
      <c r="H23" s="1670" t="s">
        <v>768</v>
      </c>
      <c r="I23" s="1670" t="s">
        <v>769</v>
      </c>
      <c r="J23" s="1670">
        <v>1</v>
      </c>
      <c r="K23" s="2314">
        <v>40787</v>
      </c>
      <c r="L23" s="2315">
        <v>40939</v>
      </c>
      <c r="M23" s="1672">
        <f t="shared" si="5"/>
        <v>21.714285714285715</v>
      </c>
      <c r="N23" s="1670">
        <v>1</v>
      </c>
      <c r="O23" s="1674">
        <f t="shared" si="2"/>
        <v>1</v>
      </c>
      <c r="P23" s="1672">
        <f t="shared" si="6"/>
        <v>21.714285714285715</v>
      </c>
      <c r="Q23" s="1676" t="e">
        <f>IF(L23&lt;=#REF!,P23,0)</f>
        <v>#REF!</v>
      </c>
      <c r="R23" s="1689"/>
      <c r="S23" s="1643" t="s">
        <v>1365</v>
      </c>
      <c r="T23" s="1769"/>
      <c r="U23" s="1769"/>
      <c r="V23" s="1769"/>
      <c r="W23" s="1769"/>
      <c r="X23" s="1769"/>
      <c r="Y23" s="1769"/>
      <c r="Z23" s="1769"/>
      <c r="AA23" s="1769"/>
      <c r="AB23" s="1769"/>
      <c r="AC23" s="1769"/>
      <c r="AD23" s="1769"/>
      <c r="AE23" s="1769"/>
      <c r="AF23" s="1769"/>
      <c r="AG23" s="1769"/>
      <c r="AH23" s="1769"/>
      <c r="AI23" s="1769"/>
      <c r="AJ23" s="1769"/>
      <c r="AK23" s="1769"/>
      <c r="AL23" s="1769"/>
      <c r="AM23" s="1769"/>
      <c r="AN23" s="1769"/>
      <c r="AO23" s="1769"/>
      <c r="AP23" s="1769"/>
      <c r="AQ23" s="1769"/>
      <c r="AR23" s="1769"/>
      <c r="AS23" s="1769"/>
      <c r="AT23" s="1769"/>
      <c r="AU23" s="1769"/>
      <c r="AV23" s="1769"/>
      <c r="AW23" s="1769"/>
      <c r="AX23" s="1769"/>
      <c r="AY23" s="1769"/>
      <c r="AZ23" s="1769"/>
      <c r="BA23" s="1769"/>
      <c r="BB23" s="1769"/>
      <c r="BC23" s="1769"/>
    </row>
    <row r="24" spans="1:55" s="1669" customFormat="1" ht="66" customHeight="1" x14ac:dyDescent="0.2">
      <c r="A24" s="2338">
        <v>14</v>
      </c>
      <c r="B24" s="2339" t="s">
        <v>1491</v>
      </c>
      <c r="C24" s="1667" t="s">
        <v>1355</v>
      </c>
      <c r="D24" s="1670" t="s">
        <v>770</v>
      </c>
      <c r="E24" s="1629" t="s">
        <v>982</v>
      </c>
      <c r="F24" s="1670" t="s">
        <v>771</v>
      </c>
      <c r="G24" s="1670" t="s">
        <v>774</v>
      </c>
      <c r="H24" s="1670" t="s">
        <v>776</v>
      </c>
      <c r="I24" s="1670" t="s">
        <v>777</v>
      </c>
      <c r="J24" s="1670">
        <v>1</v>
      </c>
      <c r="K24" s="2314">
        <v>40787</v>
      </c>
      <c r="L24" s="2315">
        <v>40999</v>
      </c>
      <c r="M24" s="1672">
        <f t="shared" si="5"/>
        <v>30.285714285714285</v>
      </c>
      <c r="N24" s="1670">
        <v>1</v>
      </c>
      <c r="O24" s="1674">
        <f t="shared" si="2"/>
        <v>1</v>
      </c>
      <c r="P24" s="1672">
        <f t="shared" si="6"/>
        <v>30.285714285714285</v>
      </c>
      <c r="Q24" s="1676" t="e">
        <f>IF(L24&lt;=#REF!,P24,0)</f>
        <v>#REF!</v>
      </c>
      <c r="R24" s="1689"/>
      <c r="S24" s="1643" t="s">
        <v>1366</v>
      </c>
      <c r="T24" s="1769"/>
      <c r="U24" s="1769"/>
      <c r="V24" s="1769"/>
      <c r="W24" s="1769"/>
      <c r="X24" s="1769"/>
      <c r="Y24" s="1769"/>
      <c r="Z24" s="1769"/>
      <c r="AA24" s="1769"/>
      <c r="AB24" s="1769"/>
      <c r="AC24" s="1769"/>
      <c r="AD24" s="1769"/>
      <c r="AE24" s="1769"/>
      <c r="AF24" s="1769"/>
      <c r="AG24" s="1769"/>
      <c r="AH24" s="1769"/>
      <c r="AI24" s="1769"/>
      <c r="AJ24" s="1769"/>
      <c r="AK24" s="1769"/>
      <c r="AL24" s="1769"/>
      <c r="AM24" s="1769"/>
      <c r="AN24" s="1769"/>
      <c r="AO24" s="1769"/>
      <c r="AP24" s="1769"/>
      <c r="AQ24" s="1769"/>
      <c r="AR24" s="1769"/>
      <c r="AS24" s="1769"/>
      <c r="AT24" s="1769"/>
      <c r="AU24" s="1769"/>
      <c r="AV24" s="1769"/>
      <c r="AW24" s="1769"/>
      <c r="AX24" s="1769"/>
      <c r="AY24" s="1769"/>
      <c r="AZ24" s="1769"/>
      <c r="BA24" s="1769"/>
      <c r="BB24" s="1769"/>
      <c r="BC24" s="1769"/>
    </row>
    <row r="25" spans="1:55" s="1669" customFormat="1" ht="66" customHeight="1" x14ac:dyDescent="0.2">
      <c r="A25" s="2338">
        <v>15</v>
      </c>
      <c r="B25" s="2339" t="s">
        <v>1492</v>
      </c>
      <c r="C25" s="1667" t="s">
        <v>1355</v>
      </c>
      <c r="D25" s="1677" t="s">
        <v>778</v>
      </c>
      <c r="E25" s="1677" t="s">
        <v>983</v>
      </c>
      <c r="F25" s="1677" t="s">
        <v>779</v>
      </c>
      <c r="G25" s="1677" t="s">
        <v>781</v>
      </c>
      <c r="H25" s="1670" t="s">
        <v>783</v>
      </c>
      <c r="I25" s="1670" t="s">
        <v>784</v>
      </c>
      <c r="J25" s="1670">
        <v>1</v>
      </c>
      <c r="K25" s="2314">
        <v>40787</v>
      </c>
      <c r="L25" s="2315">
        <v>40999</v>
      </c>
      <c r="M25" s="1672">
        <f t="shared" si="5"/>
        <v>30.285714285714285</v>
      </c>
      <c r="N25" s="1670">
        <v>1</v>
      </c>
      <c r="O25" s="1674">
        <f t="shared" si="2"/>
        <v>1</v>
      </c>
      <c r="P25" s="1672">
        <f t="shared" si="6"/>
        <v>30.285714285714285</v>
      </c>
      <c r="Q25" s="1676" t="e">
        <f>IF(L25&lt;=#REF!,P25,0)</f>
        <v>#REF!</v>
      </c>
      <c r="R25" s="1689"/>
      <c r="S25" s="1643" t="s">
        <v>1367</v>
      </c>
      <c r="T25" s="1769"/>
      <c r="U25" s="1769"/>
      <c r="V25" s="1769"/>
      <c r="W25" s="1769"/>
      <c r="X25" s="1769"/>
      <c r="Y25" s="1769"/>
      <c r="Z25" s="1769"/>
      <c r="AA25" s="1769"/>
      <c r="AB25" s="1769"/>
      <c r="AC25" s="1769"/>
      <c r="AD25" s="1769"/>
      <c r="AE25" s="1769"/>
      <c r="AF25" s="1769"/>
      <c r="AG25" s="1769"/>
      <c r="AH25" s="1769"/>
      <c r="AI25" s="1769"/>
      <c r="AJ25" s="1769"/>
      <c r="AK25" s="1769"/>
      <c r="AL25" s="1769"/>
      <c r="AM25" s="1769"/>
      <c r="AN25" s="1769"/>
      <c r="AO25" s="1769"/>
      <c r="AP25" s="1769"/>
      <c r="AQ25" s="1769"/>
      <c r="AR25" s="1769"/>
      <c r="AS25" s="1769"/>
      <c r="AT25" s="1769"/>
      <c r="AU25" s="1769"/>
      <c r="AV25" s="1769"/>
      <c r="AW25" s="1769"/>
      <c r="AX25" s="1769"/>
      <c r="AY25" s="1769"/>
      <c r="AZ25" s="1769"/>
      <c r="BA25" s="1769"/>
      <c r="BB25" s="1769"/>
      <c r="BC25" s="1769"/>
    </row>
    <row r="26" spans="1:55" s="1669" customFormat="1" ht="66" customHeight="1" x14ac:dyDescent="0.2">
      <c r="A26" s="2338">
        <v>16</v>
      </c>
      <c r="B26" s="2339" t="s">
        <v>1493</v>
      </c>
      <c r="C26" s="1667" t="s">
        <v>1355</v>
      </c>
      <c r="D26" s="1677" t="s">
        <v>778</v>
      </c>
      <c r="E26" s="1677" t="s">
        <v>983</v>
      </c>
      <c r="F26" s="1677" t="s">
        <v>779</v>
      </c>
      <c r="G26" s="1677" t="s">
        <v>781</v>
      </c>
      <c r="H26" s="1670" t="s">
        <v>785</v>
      </c>
      <c r="I26" s="1670" t="s">
        <v>784</v>
      </c>
      <c r="J26" s="1670">
        <v>1</v>
      </c>
      <c r="K26" s="2314">
        <v>40819</v>
      </c>
      <c r="L26" s="2315">
        <v>40999</v>
      </c>
      <c r="M26" s="1672">
        <f t="shared" si="5"/>
        <v>25.714285714285715</v>
      </c>
      <c r="N26" s="1670">
        <v>1</v>
      </c>
      <c r="O26" s="1674">
        <f t="shared" si="2"/>
        <v>1</v>
      </c>
      <c r="P26" s="1672">
        <f t="shared" si="6"/>
        <v>25.714285714285715</v>
      </c>
      <c r="Q26" s="1676" t="e">
        <f>IF(L26&lt;=#REF!,P26,0)</f>
        <v>#REF!</v>
      </c>
      <c r="R26" s="1689"/>
      <c r="S26" s="1643" t="s">
        <v>1368</v>
      </c>
      <c r="T26" s="1769"/>
      <c r="U26" s="1769"/>
      <c r="V26" s="1769"/>
      <c r="W26" s="1769"/>
      <c r="X26" s="1769"/>
      <c r="Y26" s="1769"/>
      <c r="Z26" s="1769"/>
      <c r="AA26" s="1769"/>
      <c r="AB26" s="1769"/>
      <c r="AC26" s="1769"/>
      <c r="AD26" s="1769"/>
      <c r="AE26" s="1769"/>
      <c r="AF26" s="1769"/>
      <c r="AG26" s="1769"/>
      <c r="AH26" s="1769"/>
      <c r="AI26" s="1769"/>
      <c r="AJ26" s="1769"/>
      <c r="AK26" s="1769"/>
      <c r="AL26" s="1769"/>
      <c r="AM26" s="1769"/>
      <c r="AN26" s="1769"/>
      <c r="AO26" s="1769"/>
      <c r="AP26" s="1769"/>
      <c r="AQ26" s="1769"/>
      <c r="AR26" s="1769"/>
      <c r="AS26" s="1769"/>
      <c r="AT26" s="1769"/>
      <c r="AU26" s="1769"/>
      <c r="AV26" s="1769"/>
      <c r="AW26" s="1769"/>
      <c r="AX26" s="1769"/>
      <c r="AY26" s="1769"/>
      <c r="AZ26" s="1769"/>
      <c r="BA26" s="1769"/>
      <c r="BB26" s="1769"/>
      <c r="BC26" s="1769"/>
    </row>
    <row r="27" spans="1:55" s="1669" customFormat="1" ht="66" customHeight="1" x14ac:dyDescent="0.2">
      <c r="A27" s="2338">
        <v>17</v>
      </c>
      <c r="B27" s="2339" t="s">
        <v>1494</v>
      </c>
      <c r="C27" s="1667" t="s">
        <v>1355</v>
      </c>
      <c r="D27" s="1677" t="s">
        <v>786</v>
      </c>
      <c r="E27" s="1677" t="s">
        <v>984</v>
      </c>
      <c r="F27" s="1677" t="s">
        <v>787</v>
      </c>
      <c r="G27" s="1677" t="s">
        <v>790</v>
      </c>
      <c r="H27" s="1670" t="s">
        <v>792</v>
      </c>
      <c r="I27" s="1670" t="s">
        <v>793</v>
      </c>
      <c r="J27" s="1670">
        <v>1</v>
      </c>
      <c r="K27" s="2314">
        <v>40817</v>
      </c>
      <c r="L27" s="2315">
        <v>41121</v>
      </c>
      <c r="M27" s="1672">
        <f t="shared" si="5"/>
        <v>43.428571428571431</v>
      </c>
      <c r="N27" s="1670">
        <v>2</v>
      </c>
      <c r="O27" s="1674">
        <f t="shared" si="2"/>
        <v>1</v>
      </c>
      <c r="P27" s="1672">
        <f t="shared" si="6"/>
        <v>43.428571428571431</v>
      </c>
      <c r="Q27" s="1676" t="e">
        <f>IF(L27&lt;=#REF!,P27,0)</f>
        <v>#REF!</v>
      </c>
      <c r="R27" s="1689"/>
      <c r="S27" s="1644" t="s">
        <v>1369</v>
      </c>
      <c r="T27" s="1770"/>
      <c r="U27" s="1770"/>
      <c r="V27" s="1770"/>
      <c r="W27" s="1770"/>
      <c r="X27" s="1770"/>
      <c r="Y27" s="1770"/>
      <c r="Z27" s="1770"/>
      <c r="AA27" s="1770"/>
      <c r="AB27" s="1770"/>
      <c r="AC27" s="1770"/>
      <c r="AD27" s="1770"/>
      <c r="AE27" s="1770"/>
      <c r="AF27" s="1770"/>
      <c r="AG27" s="1770"/>
      <c r="AH27" s="1770"/>
      <c r="AI27" s="1770"/>
      <c r="AJ27" s="1770"/>
      <c r="AK27" s="1770"/>
      <c r="AL27" s="1770"/>
      <c r="AM27" s="1770"/>
      <c r="AN27" s="1770"/>
      <c r="AO27" s="1770"/>
      <c r="AP27" s="1770"/>
      <c r="AQ27" s="1770"/>
      <c r="AR27" s="1770"/>
      <c r="AS27" s="1770"/>
      <c r="AT27" s="1770"/>
      <c r="AU27" s="1770"/>
      <c r="AV27" s="1770"/>
      <c r="AW27" s="1770"/>
      <c r="AX27" s="1770"/>
      <c r="AY27" s="1770"/>
      <c r="AZ27" s="1770"/>
      <c r="BA27" s="1770"/>
      <c r="BB27" s="1770"/>
      <c r="BC27" s="1770"/>
    </row>
    <row r="28" spans="1:55" s="1669" customFormat="1" ht="66" customHeight="1" x14ac:dyDescent="0.2">
      <c r="A28" s="2338">
        <v>18</v>
      </c>
      <c r="B28" s="2339" t="s">
        <v>1495</v>
      </c>
      <c r="C28" s="1667" t="s">
        <v>1355</v>
      </c>
      <c r="D28" s="1677" t="s">
        <v>786</v>
      </c>
      <c r="E28" s="1677" t="s">
        <v>984</v>
      </c>
      <c r="F28" s="1677" t="s">
        <v>787</v>
      </c>
      <c r="G28" s="1677" t="s">
        <v>790</v>
      </c>
      <c r="H28" s="1670" t="s">
        <v>795</v>
      </c>
      <c r="I28" s="1670" t="s">
        <v>796</v>
      </c>
      <c r="J28" s="1670">
        <v>1</v>
      </c>
      <c r="K28" s="2314">
        <v>40817</v>
      </c>
      <c r="L28" s="2315">
        <v>41121</v>
      </c>
      <c r="M28" s="1672">
        <f t="shared" si="5"/>
        <v>43.428571428571431</v>
      </c>
      <c r="N28" s="1670">
        <v>1</v>
      </c>
      <c r="O28" s="1674">
        <f t="shared" si="2"/>
        <v>1</v>
      </c>
      <c r="P28" s="1672">
        <f t="shared" si="6"/>
        <v>43.428571428571431</v>
      </c>
      <c r="Q28" s="1676" t="e">
        <f>IF(L28&lt;=#REF!,P28,0)</f>
        <v>#REF!</v>
      </c>
      <c r="R28" s="1689"/>
      <c r="S28" s="1643" t="s">
        <v>1370</v>
      </c>
      <c r="T28" s="1769"/>
      <c r="U28" s="1769"/>
      <c r="V28" s="1769"/>
      <c r="W28" s="1769"/>
      <c r="X28" s="1769"/>
      <c r="Y28" s="1769"/>
      <c r="Z28" s="1769"/>
      <c r="AA28" s="1769"/>
      <c r="AB28" s="1769"/>
      <c r="AC28" s="1769"/>
      <c r="AD28" s="1769"/>
      <c r="AE28" s="1769"/>
      <c r="AF28" s="1769"/>
      <c r="AG28" s="1769"/>
      <c r="AH28" s="1769"/>
      <c r="AI28" s="1769"/>
      <c r="AJ28" s="1769"/>
      <c r="AK28" s="1769"/>
      <c r="AL28" s="1769"/>
      <c r="AM28" s="1769"/>
      <c r="AN28" s="1769"/>
      <c r="AO28" s="1769"/>
      <c r="AP28" s="1769"/>
      <c r="AQ28" s="1769"/>
      <c r="AR28" s="1769"/>
      <c r="AS28" s="1769"/>
      <c r="AT28" s="1769"/>
      <c r="AU28" s="1769"/>
      <c r="AV28" s="1769"/>
      <c r="AW28" s="1769"/>
      <c r="AX28" s="1769"/>
      <c r="AY28" s="1769"/>
      <c r="AZ28" s="1769"/>
      <c r="BA28" s="1769"/>
      <c r="BB28" s="1769"/>
      <c r="BC28" s="1769"/>
    </row>
    <row r="29" spans="1:55" s="1669" customFormat="1" ht="66" customHeight="1" x14ac:dyDescent="0.2">
      <c r="A29" s="2338">
        <v>19</v>
      </c>
      <c r="B29" s="2339" t="s">
        <v>1496</v>
      </c>
      <c r="C29" s="1667" t="s">
        <v>1355</v>
      </c>
      <c r="D29" s="1677" t="s">
        <v>797</v>
      </c>
      <c r="E29" s="1677" t="s">
        <v>985</v>
      </c>
      <c r="F29" s="1677" t="s">
        <v>798</v>
      </c>
      <c r="G29" s="1677" t="s">
        <v>801</v>
      </c>
      <c r="H29" s="1670" t="s">
        <v>803</v>
      </c>
      <c r="I29" s="1670" t="s">
        <v>804</v>
      </c>
      <c r="J29" s="1670">
        <v>1</v>
      </c>
      <c r="K29" s="2314">
        <v>40848</v>
      </c>
      <c r="L29" s="2315">
        <v>40967</v>
      </c>
      <c r="M29" s="1672">
        <f t="shared" si="5"/>
        <v>17</v>
      </c>
      <c r="N29" s="1670">
        <v>1</v>
      </c>
      <c r="O29" s="1674">
        <f t="shared" si="2"/>
        <v>1</v>
      </c>
      <c r="P29" s="1672">
        <f t="shared" si="6"/>
        <v>17</v>
      </c>
      <c r="Q29" s="1676" t="e">
        <f>IF(L29&lt;=#REF!,P29,0)</f>
        <v>#REF!</v>
      </c>
      <c r="R29" s="1689"/>
      <c r="S29" s="1643" t="s">
        <v>1371</v>
      </c>
      <c r="T29" s="1769"/>
      <c r="U29" s="1769"/>
      <c r="V29" s="1769"/>
      <c r="W29" s="1769"/>
      <c r="X29" s="1769"/>
      <c r="Y29" s="1769"/>
      <c r="Z29" s="1769"/>
      <c r="AA29" s="1769"/>
      <c r="AB29" s="1769"/>
      <c r="AC29" s="1769"/>
      <c r="AD29" s="1769"/>
      <c r="AE29" s="1769"/>
      <c r="AF29" s="1769"/>
      <c r="AG29" s="1769"/>
      <c r="AH29" s="1769"/>
      <c r="AI29" s="1769"/>
      <c r="AJ29" s="1769"/>
      <c r="AK29" s="1769"/>
      <c r="AL29" s="1769"/>
      <c r="AM29" s="1769"/>
      <c r="AN29" s="1769"/>
      <c r="AO29" s="1769"/>
      <c r="AP29" s="1769"/>
      <c r="AQ29" s="1769"/>
      <c r="AR29" s="1769"/>
      <c r="AS29" s="1769"/>
      <c r="AT29" s="1769"/>
      <c r="AU29" s="1769"/>
      <c r="AV29" s="1769"/>
      <c r="AW29" s="1769"/>
      <c r="AX29" s="1769"/>
      <c r="AY29" s="1769"/>
      <c r="AZ29" s="1769"/>
      <c r="BA29" s="1769"/>
      <c r="BB29" s="1769"/>
      <c r="BC29" s="1769"/>
    </row>
    <row r="30" spans="1:55" s="1669" customFormat="1" ht="66" customHeight="1" x14ac:dyDescent="0.2">
      <c r="A30" s="2338">
        <v>20</v>
      </c>
      <c r="B30" s="2339" t="s">
        <v>1497</v>
      </c>
      <c r="C30" s="1667" t="s">
        <v>1355</v>
      </c>
      <c r="D30" s="1677" t="s">
        <v>797</v>
      </c>
      <c r="E30" s="1677" t="s">
        <v>985</v>
      </c>
      <c r="F30" s="1677" t="s">
        <v>798</v>
      </c>
      <c r="G30" s="1677" t="s">
        <v>801</v>
      </c>
      <c r="H30" s="1670" t="s">
        <v>805</v>
      </c>
      <c r="I30" s="1670" t="s">
        <v>806</v>
      </c>
      <c r="J30" s="1670">
        <v>1</v>
      </c>
      <c r="K30" s="2314">
        <v>40940</v>
      </c>
      <c r="L30" s="2315">
        <v>41333</v>
      </c>
      <c r="M30" s="1672">
        <f t="shared" si="5"/>
        <v>56.142857142857146</v>
      </c>
      <c r="N30" s="1670">
        <v>1</v>
      </c>
      <c r="O30" s="1674">
        <f t="shared" si="2"/>
        <v>1</v>
      </c>
      <c r="P30" s="1672">
        <f t="shared" si="6"/>
        <v>56.142857142857146</v>
      </c>
      <c r="Q30" s="1676" t="e">
        <f>IF(L30&lt;=#REF!,P30,0)</f>
        <v>#REF!</v>
      </c>
      <c r="R30" s="1689"/>
      <c r="S30" s="1643" t="s">
        <v>1372</v>
      </c>
      <c r="T30" s="1769"/>
      <c r="U30" s="1769"/>
      <c r="V30" s="1769"/>
      <c r="W30" s="1769"/>
      <c r="X30" s="1769"/>
      <c r="Y30" s="1769"/>
      <c r="Z30" s="1769"/>
      <c r="AA30" s="1769"/>
      <c r="AB30" s="1769"/>
      <c r="AC30" s="1769"/>
      <c r="AD30" s="1769"/>
      <c r="AE30" s="1769"/>
      <c r="AF30" s="1769"/>
      <c r="AG30" s="1769"/>
      <c r="AH30" s="1769"/>
      <c r="AI30" s="1769"/>
      <c r="AJ30" s="1769"/>
      <c r="AK30" s="1769"/>
      <c r="AL30" s="1769"/>
      <c r="AM30" s="1769"/>
      <c r="AN30" s="1769"/>
      <c r="AO30" s="1769"/>
      <c r="AP30" s="1769"/>
      <c r="AQ30" s="1769"/>
      <c r="AR30" s="1769"/>
      <c r="AS30" s="1769"/>
      <c r="AT30" s="1769"/>
      <c r="AU30" s="1769"/>
      <c r="AV30" s="1769"/>
      <c r="AW30" s="1769"/>
      <c r="AX30" s="1769"/>
      <c r="AY30" s="1769"/>
      <c r="AZ30" s="1769"/>
      <c r="BA30" s="1769"/>
      <c r="BB30" s="1769"/>
      <c r="BC30" s="1769"/>
    </row>
    <row r="31" spans="1:55" s="1669" customFormat="1" ht="66" customHeight="1" x14ac:dyDescent="0.2">
      <c r="A31" s="2338">
        <v>21</v>
      </c>
      <c r="B31" s="2339" t="s">
        <v>1498</v>
      </c>
      <c r="C31" s="1667" t="s">
        <v>1355</v>
      </c>
      <c r="D31" s="1677" t="s">
        <v>807</v>
      </c>
      <c r="E31" s="1677" t="s">
        <v>986</v>
      </c>
      <c r="F31" s="1677" t="s">
        <v>808</v>
      </c>
      <c r="G31" s="1677" t="s">
        <v>810</v>
      </c>
      <c r="H31" s="1670" t="s">
        <v>811</v>
      </c>
      <c r="I31" s="1670" t="s">
        <v>713</v>
      </c>
      <c r="J31" s="1670">
        <v>4</v>
      </c>
      <c r="K31" s="2314">
        <v>40787</v>
      </c>
      <c r="L31" s="2315">
        <v>40908</v>
      </c>
      <c r="M31" s="1672">
        <f t="shared" si="5"/>
        <v>17.285714285714285</v>
      </c>
      <c r="N31" s="1670">
        <v>4</v>
      </c>
      <c r="O31" s="1674">
        <f t="shared" si="2"/>
        <v>1</v>
      </c>
      <c r="P31" s="1672">
        <f t="shared" si="6"/>
        <v>17.285714285714285</v>
      </c>
      <c r="Q31" s="1676" t="e">
        <f>IF(L31&lt;=#REF!,P31,0)</f>
        <v>#REF!</v>
      </c>
      <c r="R31" s="1689"/>
      <c r="S31" s="1643" t="s">
        <v>1373</v>
      </c>
      <c r="T31" s="1769"/>
      <c r="U31" s="1769"/>
      <c r="V31" s="1769"/>
      <c r="W31" s="1769"/>
      <c r="X31" s="1769"/>
      <c r="Y31" s="1769"/>
      <c r="Z31" s="1769"/>
      <c r="AA31" s="1769"/>
      <c r="AB31" s="1769"/>
      <c r="AC31" s="1769"/>
      <c r="AD31" s="1769"/>
      <c r="AE31" s="1769"/>
      <c r="AF31" s="1769"/>
      <c r="AG31" s="1769"/>
      <c r="AH31" s="1769"/>
      <c r="AI31" s="1769"/>
      <c r="AJ31" s="1769"/>
      <c r="AK31" s="1769"/>
      <c r="AL31" s="1769"/>
      <c r="AM31" s="1769"/>
      <c r="AN31" s="1769"/>
      <c r="AO31" s="1769"/>
      <c r="AP31" s="1769"/>
      <c r="AQ31" s="1769"/>
      <c r="AR31" s="1769"/>
      <c r="AS31" s="1769"/>
      <c r="AT31" s="1769"/>
      <c r="AU31" s="1769"/>
      <c r="AV31" s="1769"/>
      <c r="AW31" s="1769"/>
      <c r="AX31" s="1769"/>
      <c r="AY31" s="1769"/>
      <c r="AZ31" s="1769"/>
      <c r="BA31" s="1769"/>
      <c r="BB31" s="1769"/>
      <c r="BC31" s="1769"/>
    </row>
    <row r="32" spans="1:55" s="1669" customFormat="1" ht="66" customHeight="1" x14ac:dyDescent="0.2">
      <c r="A32" s="2338">
        <v>22</v>
      </c>
      <c r="B32" s="2339" t="s">
        <v>1499</v>
      </c>
      <c r="C32" s="1667" t="s">
        <v>1355</v>
      </c>
      <c r="D32" s="1677" t="s">
        <v>807</v>
      </c>
      <c r="E32" s="1677" t="s">
        <v>986</v>
      </c>
      <c r="F32" s="1677" t="s">
        <v>808</v>
      </c>
      <c r="G32" s="1677" t="s">
        <v>810</v>
      </c>
      <c r="H32" s="1670" t="s">
        <v>812</v>
      </c>
      <c r="I32" s="1670" t="s">
        <v>715</v>
      </c>
      <c r="J32" s="1670">
        <v>4</v>
      </c>
      <c r="K32" s="2314">
        <v>40787</v>
      </c>
      <c r="L32" s="2315">
        <v>40908</v>
      </c>
      <c r="M32" s="1672">
        <f t="shared" si="5"/>
        <v>17.285714285714285</v>
      </c>
      <c r="N32" s="1670">
        <v>4</v>
      </c>
      <c r="O32" s="1674">
        <f t="shared" si="2"/>
        <v>1</v>
      </c>
      <c r="P32" s="1672">
        <f t="shared" si="6"/>
        <v>17.285714285714285</v>
      </c>
      <c r="Q32" s="1676" t="e">
        <f>IF(L32&lt;=#REF!,P32,0)</f>
        <v>#REF!</v>
      </c>
      <c r="R32" s="1689"/>
      <c r="S32" s="1643" t="s">
        <v>1373</v>
      </c>
      <c r="T32" s="1769"/>
      <c r="U32" s="1769"/>
      <c r="V32" s="1769"/>
      <c r="W32" s="1769"/>
      <c r="X32" s="1769"/>
      <c r="Y32" s="1769"/>
      <c r="Z32" s="1769"/>
      <c r="AA32" s="1769"/>
      <c r="AB32" s="1769"/>
      <c r="AC32" s="1769"/>
      <c r="AD32" s="1769"/>
      <c r="AE32" s="1769"/>
      <c r="AF32" s="1769"/>
      <c r="AG32" s="1769"/>
      <c r="AH32" s="1769"/>
      <c r="AI32" s="1769"/>
      <c r="AJ32" s="1769"/>
      <c r="AK32" s="1769"/>
      <c r="AL32" s="1769"/>
      <c r="AM32" s="1769"/>
      <c r="AN32" s="1769"/>
      <c r="AO32" s="1769"/>
      <c r="AP32" s="1769"/>
      <c r="AQ32" s="1769"/>
      <c r="AR32" s="1769"/>
      <c r="AS32" s="1769"/>
      <c r="AT32" s="1769"/>
      <c r="AU32" s="1769"/>
      <c r="AV32" s="1769"/>
      <c r="AW32" s="1769"/>
      <c r="AX32" s="1769"/>
      <c r="AY32" s="1769"/>
      <c r="AZ32" s="1769"/>
      <c r="BA32" s="1769"/>
      <c r="BB32" s="1769"/>
      <c r="BC32" s="1769"/>
    </row>
    <row r="33" spans="1:55" s="1669" customFormat="1" ht="66" customHeight="1" x14ac:dyDescent="0.2">
      <c r="A33" s="2338">
        <v>23</v>
      </c>
      <c r="B33" s="2339" t="s">
        <v>1500</v>
      </c>
      <c r="C33" s="1667" t="s">
        <v>1355</v>
      </c>
      <c r="D33" s="1677" t="s">
        <v>807</v>
      </c>
      <c r="E33" s="1677" t="s">
        <v>986</v>
      </c>
      <c r="F33" s="1677" t="s">
        <v>808</v>
      </c>
      <c r="G33" s="1677" t="s">
        <v>810</v>
      </c>
      <c r="H33" s="1670" t="s">
        <v>813</v>
      </c>
      <c r="I33" s="1670" t="s">
        <v>814</v>
      </c>
      <c r="J33" s="1671">
        <v>1</v>
      </c>
      <c r="K33" s="2314">
        <v>41061</v>
      </c>
      <c r="L33" s="2311">
        <v>41639</v>
      </c>
      <c r="M33" s="1672">
        <f t="shared" si="5"/>
        <v>82.571428571428569</v>
      </c>
      <c r="N33" s="1670">
        <v>1</v>
      </c>
      <c r="O33" s="1674">
        <f>IF(N33/J33&gt;1,1,+N33/J33)</f>
        <v>1</v>
      </c>
      <c r="P33" s="1672">
        <f t="shared" si="6"/>
        <v>82.571428571428569</v>
      </c>
      <c r="Q33" s="1676" t="e">
        <f>IF(L33&lt;=#REF!,P33,0)</f>
        <v>#REF!</v>
      </c>
      <c r="R33" s="1689"/>
      <c r="S33" s="1643" t="s">
        <v>1374</v>
      </c>
      <c r="T33" s="1769"/>
      <c r="U33" s="1769"/>
      <c r="V33" s="1769"/>
      <c r="W33" s="1769"/>
      <c r="X33" s="1769"/>
      <c r="Y33" s="1769"/>
      <c r="Z33" s="1769"/>
      <c r="AA33" s="1769"/>
      <c r="AB33" s="1769"/>
      <c r="AC33" s="1769"/>
      <c r="AD33" s="1769"/>
      <c r="AE33" s="1769"/>
      <c r="AF33" s="1769"/>
      <c r="AG33" s="1769"/>
      <c r="AH33" s="1769"/>
      <c r="AI33" s="1769"/>
      <c r="AJ33" s="1769"/>
      <c r="AK33" s="1769"/>
      <c r="AL33" s="1769"/>
      <c r="AM33" s="1769"/>
      <c r="AN33" s="1769"/>
      <c r="AO33" s="1769"/>
      <c r="AP33" s="1769"/>
      <c r="AQ33" s="1769"/>
      <c r="AR33" s="1769"/>
      <c r="AS33" s="1769"/>
      <c r="AT33" s="1769"/>
      <c r="AU33" s="1769"/>
      <c r="AV33" s="1769"/>
      <c r="AW33" s="1769"/>
      <c r="AX33" s="1769"/>
      <c r="AY33" s="1769"/>
      <c r="AZ33" s="1769"/>
      <c r="BA33" s="1769"/>
      <c r="BB33" s="1769"/>
      <c r="BC33" s="1769"/>
    </row>
    <row r="34" spans="1:55" s="1669" customFormat="1" ht="66" customHeight="1" x14ac:dyDescent="0.2">
      <c r="A34" s="2338">
        <v>24</v>
      </c>
      <c r="B34" s="2339" t="s">
        <v>1501</v>
      </c>
      <c r="C34" s="1667" t="s">
        <v>1355</v>
      </c>
      <c r="D34" s="1677" t="s">
        <v>807</v>
      </c>
      <c r="E34" s="1677" t="s">
        <v>986</v>
      </c>
      <c r="F34" s="1677" t="s">
        <v>808</v>
      </c>
      <c r="G34" s="1677" t="s">
        <v>810</v>
      </c>
      <c r="H34" s="1670" t="s">
        <v>815</v>
      </c>
      <c r="I34" s="1670" t="s">
        <v>816</v>
      </c>
      <c r="J34" s="1678">
        <v>8800000</v>
      </c>
      <c r="K34" s="2314">
        <v>40787</v>
      </c>
      <c r="L34" s="2315">
        <v>40908</v>
      </c>
      <c r="M34" s="1672">
        <f t="shared" si="5"/>
        <v>17.285714285714285</v>
      </c>
      <c r="N34" s="1678">
        <v>1</v>
      </c>
      <c r="O34" s="1674">
        <f t="shared" ref="O34" si="7">IF(N34/J34&gt;1,1,+N34/J34)</f>
        <v>1.1363636363636363E-7</v>
      </c>
      <c r="P34" s="1672">
        <f t="shared" si="6"/>
        <v>1.964285714285714E-6</v>
      </c>
      <c r="Q34" s="1676" t="e">
        <f>IF(L34&lt;=#REF!,P34,0)</f>
        <v>#REF!</v>
      </c>
      <c r="R34" s="1689"/>
      <c r="S34" s="1643" t="s">
        <v>1375</v>
      </c>
      <c r="T34" s="1769"/>
      <c r="U34" s="1769"/>
      <c r="V34" s="1769"/>
      <c r="W34" s="1769"/>
      <c r="X34" s="1769"/>
      <c r="Y34" s="1769"/>
      <c r="Z34" s="1769"/>
      <c r="AA34" s="1769"/>
      <c r="AB34" s="1769"/>
      <c r="AC34" s="1769"/>
      <c r="AD34" s="1769"/>
      <c r="AE34" s="1769"/>
      <c r="AF34" s="1769"/>
      <c r="AG34" s="1769"/>
      <c r="AH34" s="1769"/>
      <c r="AI34" s="1769"/>
      <c r="AJ34" s="1769"/>
      <c r="AK34" s="1769"/>
      <c r="AL34" s="1769"/>
      <c r="AM34" s="1769"/>
      <c r="AN34" s="1769"/>
      <c r="AO34" s="1769"/>
      <c r="AP34" s="1769"/>
      <c r="AQ34" s="1769"/>
      <c r="AR34" s="1769"/>
      <c r="AS34" s="1769"/>
      <c r="AT34" s="1769"/>
      <c r="AU34" s="1769"/>
      <c r="AV34" s="1769"/>
      <c r="AW34" s="1769"/>
      <c r="AX34" s="1769"/>
      <c r="AY34" s="1769"/>
      <c r="AZ34" s="1769"/>
      <c r="BA34" s="1769"/>
      <c r="BB34" s="1769"/>
      <c r="BC34" s="1769"/>
    </row>
    <row r="35" spans="1:55" s="1669" customFormat="1" ht="66" customHeight="1" x14ac:dyDescent="0.2">
      <c r="A35" s="2338">
        <v>25</v>
      </c>
      <c r="B35" s="2339" t="s">
        <v>1502</v>
      </c>
      <c r="C35" s="1667" t="s">
        <v>1355</v>
      </c>
      <c r="D35" s="1677" t="s">
        <v>734</v>
      </c>
      <c r="E35" s="1677" t="s">
        <v>987</v>
      </c>
      <c r="F35" s="1677" t="s">
        <v>817</v>
      </c>
      <c r="G35" s="1677" t="s">
        <v>820</v>
      </c>
      <c r="H35" s="1670" t="s">
        <v>822</v>
      </c>
      <c r="I35" s="1670" t="s">
        <v>823</v>
      </c>
      <c r="J35" s="1670">
        <v>1</v>
      </c>
      <c r="K35" s="2314">
        <v>40817</v>
      </c>
      <c r="L35" s="2315">
        <v>40938</v>
      </c>
      <c r="M35" s="1672">
        <f t="shared" si="5"/>
        <v>17.285714285714285</v>
      </c>
      <c r="N35" s="1670">
        <v>1</v>
      </c>
      <c r="O35" s="1674">
        <f t="shared" si="2"/>
        <v>1</v>
      </c>
      <c r="P35" s="1672">
        <f t="shared" si="6"/>
        <v>17.285714285714285</v>
      </c>
      <c r="Q35" s="1676" t="e">
        <f>IF(L35&lt;=#REF!,P35,0)</f>
        <v>#REF!</v>
      </c>
      <c r="R35" s="1689"/>
      <c r="S35" s="1643" t="s">
        <v>1376</v>
      </c>
      <c r="T35" s="1769"/>
      <c r="U35" s="1769"/>
      <c r="V35" s="1769"/>
      <c r="W35" s="1769"/>
      <c r="X35" s="1769"/>
      <c r="Y35" s="1769"/>
      <c r="Z35" s="1769"/>
      <c r="AA35" s="1769"/>
      <c r="AB35" s="1769"/>
      <c r="AC35" s="1769"/>
      <c r="AD35" s="1769"/>
      <c r="AE35" s="1769"/>
      <c r="AF35" s="1769"/>
      <c r="AG35" s="1769"/>
      <c r="AH35" s="1769"/>
      <c r="AI35" s="1769"/>
      <c r="AJ35" s="1769"/>
      <c r="AK35" s="1769"/>
      <c r="AL35" s="1769"/>
      <c r="AM35" s="1769"/>
      <c r="AN35" s="1769"/>
      <c r="AO35" s="1769"/>
      <c r="AP35" s="1769"/>
      <c r="AQ35" s="1769"/>
      <c r="AR35" s="1769"/>
      <c r="AS35" s="1769"/>
      <c r="AT35" s="1769"/>
      <c r="AU35" s="1769"/>
      <c r="AV35" s="1769"/>
      <c r="AW35" s="1769"/>
      <c r="AX35" s="1769"/>
      <c r="AY35" s="1769"/>
      <c r="AZ35" s="1769"/>
      <c r="BA35" s="1769"/>
      <c r="BB35" s="1769"/>
      <c r="BC35" s="1769"/>
    </row>
    <row r="36" spans="1:55" s="1669" customFormat="1" ht="66" customHeight="1" x14ac:dyDescent="0.2">
      <c r="A36" s="2338">
        <v>26</v>
      </c>
      <c r="B36" s="2339" t="s">
        <v>1503</v>
      </c>
      <c r="C36" s="1667" t="s">
        <v>1355</v>
      </c>
      <c r="D36" s="1677" t="s">
        <v>734</v>
      </c>
      <c r="E36" s="1677" t="s">
        <v>987</v>
      </c>
      <c r="F36" s="1677" t="s">
        <v>817</v>
      </c>
      <c r="G36" s="1677" t="s">
        <v>820</v>
      </c>
      <c r="H36" s="1670" t="s">
        <v>824</v>
      </c>
      <c r="I36" s="1670" t="s">
        <v>825</v>
      </c>
      <c r="J36" s="1675">
        <v>1</v>
      </c>
      <c r="K36" s="2314">
        <v>40878</v>
      </c>
      <c r="L36" s="2315">
        <v>40999</v>
      </c>
      <c r="M36" s="1672">
        <f t="shared" si="5"/>
        <v>17.285714285714285</v>
      </c>
      <c r="N36" s="1670">
        <v>1</v>
      </c>
      <c r="O36" s="1674">
        <f t="shared" si="2"/>
        <v>1</v>
      </c>
      <c r="P36" s="1672">
        <f t="shared" si="6"/>
        <v>17.285714285714285</v>
      </c>
      <c r="Q36" s="1676" t="e">
        <f>IF(L36&lt;=#REF!,P36,0)</f>
        <v>#REF!</v>
      </c>
      <c r="R36" s="1689"/>
      <c r="S36" s="1643" t="s">
        <v>1377</v>
      </c>
      <c r="T36" s="1769"/>
      <c r="U36" s="1769"/>
      <c r="V36" s="1769"/>
      <c r="W36" s="1769"/>
      <c r="X36" s="1769"/>
      <c r="Y36" s="1769"/>
      <c r="Z36" s="1769"/>
      <c r="AA36" s="1769"/>
      <c r="AB36" s="1769"/>
      <c r="AC36" s="1769"/>
      <c r="AD36" s="1769"/>
      <c r="AE36" s="1769"/>
      <c r="AF36" s="1769"/>
      <c r="AG36" s="1769"/>
      <c r="AH36" s="1769"/>
      <c r="AI36" s="1769"/>
      <c r="AJ36" s="1769"/>
      <c r="AK36" s="1769"/>
      <c r="AL36" s="1769"/>
      <c r="AM36" s="1769"/>
      <c r="AN36" s="1769"/>
      <c r="AO36" s="1769"/>
      <c r="AP36" s="1769"/>
      <c r="AQ36" s="1769"/>
      <c r="AR36" s="1769"/>
      <c r="AS36" s="1769"/>
      <c r="AT36" s="1769"/>
      <c r="AU36" s="1769"/>
      <c r="AV36" s="1769"/>
      <c r="AW36" s="1769"/>
      <c r="AX36" s="1769"/>
      <c r="AY36" s="1769"/>
      <c r="AZ36" s="1769"/>
      <c r="BA36" s="1769"/>
      <c r="BB36" s="1769"/>
      <c r="BC36" s="1769"/>
    </row>
    <row r="37" spans="1:55" s="1669" customFormat="1" ht="66" customHeight="1" x14ac:dyDescent="0.2">
      <c r="A37" s="2338">
        <v>27</v>
      </c>
      <c r="B37" s="2339" t="s">
        <v>1504</v>
      </c>
      <c r="C37" s="1667" t="s">
        <v>1355</v>
      </c>
      <c r="D37" s="1677" t="s">
        <v>734</v>
      </c>
      <c r="E37" s="1677" t="s">
        <v>987</v>
      </c>
      <c r="F37" s="1677" t="s">
        <v>817</v>
      </c>
      <c r="G37" s="1677" t="s">
        <v>820</v>
      </c>
      <c r="H37" s="1670" t="s">
        <v>826</v>
      </c>
      <c r="I37" s="1670" t="s">
        <v>827</v>
      </c>
      <c r="J37" s="1674">
        <v>1</v>
      </c>
      <c r="K37" s="2314">
        <v>40940</v>
      </c>
      <c r="L37" s="2315">
        <v>41274</v>
      </c>
      <c r="M37" s="1672">
        <f t="shared" si="5"/>
        <v>47.714285714285715</v>
      </c>
      <c r="N37" s="1670">
        <v>1</v>
      </c>
      <c r="O37" s="1674">
        <f t="shared" si="2"/>
        <v>1</v>
      </c>
      <c r="P37" s="1672">
        <f t="shared" si="6"/>
        <v>47.714285714285715</v>
      </c>
      <c r="Q37" s="1676" t="e">
        <f>IF(L37&lt;=#REF!,P37,0)</f>
        <v>#REF!</v>
      </c>
      <c r="R37" s="1689"/>
      <c r="S37" s="1643" t="s">
        <v>1378</v>
      </c>
      <c r="T37" s="1769"/>
      <c r="U37" s="1769"/>
      <c r="V37" s="1769"/>
      <c r="W37" s="1769"/>
      <c r="X37" s="1769"/>
      <c r="Y37" s="1769"/>
      <c r="Z37" s="1769"/>
      <c r="AA37" s="1769"/>
      <c r="AB37" s="1769"/>
      <c r="AC37" s="1769"/>
      <c r="AD37" s="1769"/>
      <c r="AE37" s="1769"/>
      <c r="AF37" s="1769"/>
      <c r="AG37" s="1769"/>
      <c r="AH37" s="1769"/>
      <c r="AI37" s="1769"/>
      <c r="AJ37" s="1769"/>
      <c r="AK37" s="1769"/>
      <c r="AL37" s="1769"/>
      <c r="AM37" s="1769"/>
      <c r="AN37" s="1769"/>
      <c r="AO37" s="1769"/>
      <c r="AP37" s="1769"/>
      <c r="AQ37" s="1769"/>
      <c r="AR37" s="1769"/>
      <c r="AS37" s="1769"/>
      <c r="AT37" s="1769"/>
      <c r="AU37" s="1769"/>
      <c r="AV37" s="1769"/>
      <c r="AW37" s="1769"/>
      <c r="AX37" s="1769"/>
      <c r="AY37" s="1769"/>
      <c r="AZ37" s="1769"/>
      <c r="BA37" s="1769"/>
      <c r="BB37" s="1769"/>
      <c r="BC37" s="1769"/>
    </row>
    <row r="38" spans="1:55" s="1669" customFormat="1" ht="66" customHeight="1" x14ac:dyDescent="0.2">
      <c r="A38" s="2338">
        <v>28</v>
      </c>
      <c r="B38" s="2339" t="s">
        <v>1505</v>
      </c>
      <c r="C38" s="1667" t="s">
        <v>1355</v>
      </c>
      <c r="D38" s="1670" t="s">
        <v>807</v>
      </c>
      <c r="E38" s="1677" t="s">
        <v>828</v>
      </c>
      <c r="F38" s="1677" t="s">
        <v>829</v>
      </c>
      <c r="G38" s="1677" t="s">
        <v>832</v>
      </c>
      <c r="H38" s="1670" t="s">
        <v>834</v>
      </c>
      <c r="I38" s="1670" t="s">
        <v>835</v>
      </c>
      <c r="J38" s="1670">
        <v>1</v>
      </c>
      <c r="K38" s="2314">
        <v>40940</v>
      </c>
      <c r="L38" s="2315">
        <v>41182</v>
      </c>
      <c r="M38" s="1672">
        <f t="shared" si="5"/>
        <v>34.571428571428569</v>
      </c>
      <c r="N38" s="1670">
        <v>1</v>
      </c>
      <c r="O38" s="1674">
        <f>IF(N38/J38&gt;1,1,+N38/J38)</f>
        <v>1</v>
      </c>
      <c r="P38" s="1672">
        <f t="shared" si="6"/>
        <v>34.571428571428569</v>
      </c>
      <c r="Q38" s="1676" t="e">
        <f>IF(L38&lt;=#REF!,P38,0)</f>
        <v>#REF!</v>
      </c>
      <c r="R38" s="1689"/>
      <c r="S38" s="1643" t="s">
        <v>1379</v>
      </c>
      <c r="T38" s="1769"/>
      <c r="U38" s="1769"/>
      <c r="V38" s="1769"/>
      <c r="W38" s="1769"/>
      <c r="X38" s="1769"/>
      <c r="Y38" s="1769"/>
      <c r="Z38" s="1769"/>
      <c r="AA38" s="1769"/>
      <c r="AB38" s="1769"/>
      <c r="AC38" s="1769"/>
      <c r="AD38" s="1769"/>
      <c r="AE38" s="1769"/>
      <c r="AF38" s="1769"/>
      <c r="AG38" s="1769"/>
      <c r="AH38" s="1769"/>
      <c r="AI38" s="1769"/>
      <c r="AJ38" s="1769"/>
      <c r="AK38" s="1769"/>
      <c r="AL38" s="1769"/>
      <c r="AM38" s="1769"/>
      <c r="AN38" s="1769"/>
      <c r="AO38" s="1769"/>
      <c r="AP38" s="1769"/>
      <c r="AQ38" s="1769"/>
      <c r="AR38" s="1769"/>
      <c r="AS38" s="1769"/>
      <c r="AT38" s="1769"/>
      <c r="AU38" s="1769"/>
      <c r="AV38" s="1769"/>
      <c r="AW38" s="1769"/>
      <c r="AX38" s="1769"/>
      <c r="AY38" s="1769"/>
      <c r="AZ38" s="1769"/>
      <c r="BA38" s="1769"/>
      <c r="BB38" s="1769"/>
      <c r="BC38" s="1769"/>
    </row>
    <row r="39" spans="1:55" s="1669" customFormat="1" ht="66" customHeight="1" x14ac:dyDescent="0.2">
      <c r="A39" s="2338">
        <v>29</v>
      </c>
      <c r="B39" s="2339" t="s">
        <v>1506</v>
      </c>
      <c r="C39" s="1667" t="s">
        <v>1355</v>
      </c>
      <c r="D39" s="1670" t="s">
        <v>807</v>
      </c>
      <c r="E39" s="1677" t="s">
        <v>836</v>
      </c>
      <c r="F39" s="1677" t="s">
        <v>837</v>
      </c>
      <c r="G39" s="1677" t="s">
        <v>839</v>
      </c>
      <c r="H39" s="1670" t="s">
        <v>834</v>
      </c>
      <c r="I39" s="1670" t="s">
        <v>835</v>
      </c>
      <c r="J39" s="1670">
        <v>1</v>
      </c>
      <c r="K39" s="2314">
        <v>40575</v>
      </c>
      <c r="L39" s="2315">
        <v>41182</v>
      </c>
      <c r="M39" s="1672">
        <f t="shared" si="5"/>
        <v>86.714285714285708</v>
      </c>
      <c r="N39" s="1670">
        <v>1</v>
      </c>
      <c r="O39" s="1674">
        <f>IF(N39/J39&gt;1,1,+N39/J39)</f>
        <v>1</v>
      </c>
      <c r="P39" s="1672">
        <f t="shared" si="6"/>
        <v>86.714285714285708</v>
      </c>
      <c r="Q39" s="1676" t="e">
        <f>IF(L39&lt;=#REF!,P39,0)</f>
        <v>#REF!</v>
      </c>
      <c r="R39" s="1689"/>
      <c r="S39" s="1643" t="s">
        <v>1380</v>
      </c>
      <c r="T39" s="1769"/>
      <c r="U39" s="1769"/>
      <c r="V39" s="1769"/>
      <c r="W39" s="1769"/>
      <c r="X39" s="1769"/>
      <c r="Y39" s="1769"/>
      <c r="Z39" s="1769"/>
      <c r="AA39" s="1769"/>
      <c r="AB39" s="1769"/>
      <c r="AC39" s="1769"/>
      <c r="AD39" s="1769"/>
      <c r="AE39" s="1769"/>
      <c r="AF39" s="1769"/>
      <c r="AG39" s="1769"/>
      <c r="AH39" s="1769"/>
      <c r="AI39" s="1769"/>
      <c r="AJ39" s="1769"/>
      <c r="AK39" s="1769"/>
      <c r="AL39" s="1769"/>
      <c r="AM39" s="1769"/>
      <c r="AN39" s="1769"/>
      <c r="AO39" s="1769"/>
      <c r="AP39" s="1769"/>
      <c r="AQ39" s="1769"/>
      <c r="AR39" s="1769"/>
      <c r="AS39" s="1769"/>
      <c r="AT39" s="1769"/>
      <c r="AU39" s="1769"/>
      <c r="AV39" s="1769"/>
      <c r="AW39" s="1769"/>
      <c r="AX39" s="1769"/>
      <c r="AY39" s="1769"/>
      <c r="AZ39" s="1769"/>
      <c r="BA39" s="1769"/>
      <c r="BB39" s="1769"/>
      <c r="BC39" s="1769"/>
    </row>
    <row r="40" spans="1:55" s="1669" customFormat="1" ht="66" customHeight="1" x14ac:dyDescent="0.2">
      <c r="A40" s="2338">
        <v>30</v>
      </c>
      <c r="B40" s="2339" t="s">
        <v>1507</v>
      </c>
      <c r="C40" s="1667" t="s">
        <v>1355</v>
      </c>
      <c r="D40" s="1677" t="s">
        <v>840</v>
      </c>
      <c r="E40" s="1677" t="s">
        <v>841</v>
      </c>
      <c r="F40" s="1677" t="s">
        <v>842</v>
      </c>
      <c r="G40" s="1679" t="s">
        <v>845</v>
      </c>
      <c r="H40" s="1670" t="s">
        <v>847</v>
      </c>
      <c r="I40" s="1670" t="s">
        <v>848</v>
      </c>
      <c r="J40" s="1670">
        <v>1</v>
      </c>
      <c r="K40" s="2314">
        <v>41122</v>
      </c>
      <c r="L40" s="2315">
        <v>41305</v>
      </c>
      <c r="M40" s="1672">
        <f t="shared" si="5"/>
        <v>26.142857142857142</v>
      </c>
      <c r="N40" s="1670">
        <v>1</v>
      </c>
      <c r="O40" s="1674">
        <f>IF(N40/J40&gt;1,1,+N40/J40)</f>
        <v>1</v>
      </c>
      <c r="P40" s="1672">
        <f t="shared" si="6"/>
        <v>26.142857142857142</v>
      </c>
      <c r="Q40" s="1676" t="e">
        <f>IF(L40&lt;=#REF!,P40,0)</f>
        <v>#REF!</v>
      </c>
      <c r="R40" s="1689"/>
      <c r="S40" s="1643" t="s">
        <v>1381</v>
      </c>
      <c r="T40" s="1769"/>
      <c r="U40" s="1769"/>
      <c r="V40" s="1769"/>
      <c r="W40" s="1769"/>
      <c r="X40" s="1769"/>
      <c r="Y40" s="1769"/>
      <c r="Z40" s="1769"/>
      <c r="AA40" s="1769"/>
      <c r="AB40" s="1769"/>
      <c r="AC40" s="1769"/>
      <c r="AD40" s="1769"/>
      <c r="AE40" s="1769"/>
      <c r="AF40" s="1769"/>
      <c r="AG40" s="1769"/>
      <c r="AH40" s="1769"/>
      <c r="AI40" s="1769"/>
      <c r="AJ40" s="1769"/>
      <c r="AK40" s="1769"/>
      <c r="AL40" s="1769"/>
      <c r="AM40" s="1769"/>
      <c r="AN40" s="1769"/>
      <c r="AO40" s="1769"/>
      <c r="AP40" s="1769"/>
      <c r="AQ40" s="1769"/>
      <c r="AR40" s="1769"/>
      <c r="AS40" s="1769"/>
      <c r="AT40" s="1769"/>
      <c r="AU40" s="1769"/>
      <c r="AV40" s="1769"/>
      <c r="AW40" s="1769"/>
      <c r="AX40" s="1769"/>
      <c r="AY40" s="1769"/>
      <c r="AZ40" s="1769"/>
      <c r="BA40" s="1769"/>
      <c r="BB40" s="1769"/>
      <c r="BC40" s="1769"/>
    </row>
    <row r="41" spans="1:55" s="1669" customFormat="1" ht="66" customHeight="1" x14ac:dyDescent="0.2">
      <c r="A41" s="2338">
        <v>31</v>
      </c>
      <c r="B41" s="2339" t="s">
        <v>1508</v>
      </c>
      <c r="C41" s="1667" t="s">
        <v>1355</v>
      </c>
      <c r="D41" s="1677" t="s">
        <v>840</v>
      </c>
      <c r="E41" s="1677" t="s">
        <v>841</v>
      </c>
      <c r="F41" s="1677" t="s">
        <v>842</v>
      </c>
      <c r="G41" s="1670" t="s">
        <v>849</v>
      </c>
      <c r="H41" s="1680" t="s">
        <v>851</v>
      </c>
      <c r="I41" s="1670" t="s">
        <v>852</v>
      </c>
      <c r="J41" s="1670">
        <v>3</v>
      </c>
      <c r="K41" s="2314">
        <v>41122</v>
      </c>
      <c r="L41" s="2315">
        <v>41394</v>
      </c>
      <c r="M41" s="1672">
        <f t="shared" si="5"/>
        <v>38.857142857142854</v>
      </c>
      <c r="N41" s="1670">
        <v>3</v>
      </c>
      <c r="O41" s="1674">
        <f>IF(N41/J41&gt;1,1,+N41/J41)</f>
        <v>1</v>
      </c>
      <c r="P41" s="1672">
        <f t="shared" si="6"/>
        <v>38.857142857142854</v>
      </c>
      <c r="Q41" s="1676" t="e">
        <f>IF(L41&lt;=#REF!,P41,0)</f>
        <v>#REF!</v>
      </c>
      <c r="R41" s="1689"/>
      <c r="S41" s="1643" t="s">
        <v>1382</v>
      </c>
      <c r="T41" s="1769"/>
      <c r="U41" s="1769"/>
      <c r="V41" s="1769"/>
      <c r="W41" s="1769"/>
      <c r="X41" s="1769"/>
      <c r="Y41" s="1769"/>
      <c r="Z41" s="1769"/>
      <c r="AA41" s="1769"/>
      <c r="AB41" s="1769"/>
      <c r="AC41" s="1769"/>
      <c r="AD41" s="1769"/>
      <c r="AE41" s="1769"/>
      <c r="AF41" s="1769"/>
      <c r="AG41" s="1769"/>
      <c r="AH41" s="1769"/>
      <c r="AI41" s="1769"/>
      <c r="AJ41" s="1769"/>
      <c r="AK41" s="1769"/>
      <c r="AL41" s="1769"/>
      <c r="AM41" s="1769"/>
      <c r="AN41" s="1769"/>
      <c r="AO41" s="1769"/>
      <c r="AP41" s="1769"/>
      <c r="AQ41" s="1769"/>
      <c r="AR41" s="1769"/>
      <c r="AS41" s="1769"/>
      <c r="AT41" s="1769"/>
      <c r="AU41" s="1769"/>
      <c r="AV41" s="1769"/>
      <c r="AW41" s="1769"/>
      <c r="AX41" s="1769"/>
      <c r="AY41" s="1769"/>
      <c r="AZ41" s="1769"/>
      <c r="BA41" s="1769"/>
      <c r="BB41" s="1769"/>
      <c r="BC41" s="1769"/>
    </row>
    <row r="42" spans="1:55" s="1669" customFormat="1" ht="66" customHeight="1" x14ac:dyDescent="0.2">
      <c r="A42" s="2338">
        <v>32</v>
      </c>
      <c r="B42" s="2339" t="s">
        <v>1509</v>
      </c>
      <c r="C42" s="1667" t="s">
        <v>1355</v>
      </c>
      <c r="D42" s="1677" t="s">
        <v>840</v>
      </c>
      <c r="E42" s="1677" t="s">
        <v>841</v>
      </c>
      <c r="F42" s="1677" t="s">
        <v>842</v>
      </c>
      <c r="G42" s="1677" t="s">
        <v>853</v>
      </c>
      <c r="H42" s="1670" t="s">
        <v>855</v>
      </c>
      <c r="I42" s="1670" t="s">
        <v>856</v>
      </c>
      <c r="J42" s="1670">
        <v>9</v>
      </c>
      <c r="K42" s="2314">
        <v>41122</v>
      </c>
      <c r="L42" s="2315">
        <v>41394</v>
      </c>
      <c r="M42" s="1672">
        <f t="shared" si="5"/>
        <v>38.857142857142854</v>
      </c>
      <c r="N42" s="1670">
        <v>9</v>
      </c>
      <c r="O42" s="1674">
        <f>IF(N42/J42&gt;1,1,+N42/J42)</f>
        <v>1</v>
      </c>
      <c r="P42" s="1672">
        <f t="shared" si="6"/>
        <v>38.857142857142854</v>
      </c>
      <c r="Q42" s="1676" t="e">
        <f>IF(L42&lt;=#REF!,P42,0)</f>
        <v>#REF!</v>
      </c>
      <c r="R42" s="1689"/>
      <c r="S42" s="1643" t="s">
        <v>1383</v>
      </c>
      <c r="T42" s="1769"/>
      <c r="U42" s="1769"/>
      <c r="V42" s="1769"/>
      <c r="W42" s="1769"/>
      <c r="X42" s="1769"/>
      <c r="Y42" s="1769"/>
      <c r="Z42" s="1769"/>
      <c r="AA42" s="1769"/>
      <c r="AB42" s="1769"/>
      <c r="AC42" s="1769"/>
      <c r="AD42" s="1769"/>
      <c r="AE42" s="1769"/>
      <c r="AF42" s="1769"/>
      <c r="AG42" s="1769"/>
      <c r="AH42" s="1769"/>
      <c r="AI42" s="1769"/>
      <c r="AJ42" s="1769"/>
      <c r="AK42" s="1769"/>
      <c r="AL42" s="1769"/>
      <c r="AM42" s="1769"/>
      <c r="AN42" s="1769"/>
      <c r="AO42" s="1769"/>
      <c r="AP42" s="1769"/>
      <c r="AQ42" s="1769"/>
      <c r="AR42" s="1769"/>
      <c r="AS42" s="1769"/>
      <c r="AT42" s="1769"/>
      <c r="AU42" s="1769"/>
      <c r="AV42" s="1769"/>
      <c r="AW42" s="1769"/>
      <c r="AX42" s="1769"/>
      <c r="AY42" s="1769"/>
      <c r="AZ42" s="1769"/>
      <c r="BA42" s="1769"/>
      <c r="BB42" s="1769"/>
      <c r="BC42" s="1769"/>
    </row>
    <row r="43" spans="1:55" s="1669" customFormat="1" ht="66" customHeight="1" x14ac:dyDescent="0.2">
      <c r="A43" s="2338">
        <v>33</v>
      </c>
      <c r="B43" s="2339" t="s">
        <v>1510</v>
      </c>
      <c r="C43" s="1667" t="s">
        <v>1355</v>
      </c>
      <c r="D43" s="1670" t="s">
        <v>857</v>
      </c>
      <c r="E43" s="1677" t="s">
        <v>858</v>
      </c>
      <c r="F43" s="1677" t="s">
        <v>859</v>
      </c>
      <c r="G43" s="1677" t="s">
        <v>862</v>
      </c>
      <c r="H43" s="1670" t="s">
        <v>864</v>
      </c>
      <c r="I43" s="1670" t="s">
        <v>865</v>
      </c>
      <c r="J43" s="1670">
        <v>1</v>
      </c>
      <c r="K43" s="2314">
        <v>41122</v>
      </c>
      <c r="L43" s="2315">
        <v>41487</v>
      </c>
      <c r="M43" s="1672">
        <f t="shared" si="5"/>
        <v>52.142857142857146</v>
      </c>
      <c r="N43" s="1670">
        <v>1</v>
      </c>
      <c r="O43" s="1674">
        <f t="shared" ref="O43:O53" si="8">IF(N43/J43&gt;1,1,+N43/J43)</f>
        <v>1</v>
      </c>
      <c r="P43" s="1672">
        <f t="shared" si="6"/>
        <v>52.142857142857146</v>
      </c>
      <c r="Q43" s="1676" t="e">
        <f>IF(L43&lt;=#REF!,P43,0)</f>
        <v>#REF!</v>
      </c>
      <c r="R43" s="1689"/>
      <c r="S43" s="1643" t="s">
        <v>1384</v>
      </c>
      <c r="T43" s="1769"/>
      <c r="U43" s="1769"/>
      <c r="V43" s="1769"/>
      <c r="W43" s="1769"/>
      <c r="X43" s="1769"/>
      <c r="Y43" s="1769"/>
      <c r="Z43" s="1769"/>
      <c r="AA43" s="1769"/>
      <c r="AB43" s="1769"/>
      <c r="AC43" s="1769"/>
      <c r="AD43" s="1769"/>
      <c r="AE43" s="1769"/>
      <c r="AF43" s="1769"/>
      <c r="AG43" s="1769"/>
      <c r="AH43" s="1769"/>
      <c r="AI43" s="1769"/>
      <c r="AJ43" s="1769"/>
      <c r="AK43" s="1769"/>
      <c r="AL43" s="1769"/>
      <c r="AM43" s="1769"/>
      <c r="AN43" s="1769"/>
      <c r="AO43" s="1769"/>
      <c r="AP43" s="1769"/>
      <c r="AQ43" s="1769"/>
      <c r="AR43" s="1769"/>
      <c r="AS43" s="1769"/>
      <c r="AT43" s="1769"/>
      <c r="AU43" s="1769"/>
      <c r="AV43" s="1769"/>
      <c r="AW43" s="1769"/>
      <c r="AX43" s="1769"/>
      <c r="AY43" s="1769"/>
      <c r="AZ43" s="1769"/>
      <c r="BA43" s="1769"/>
      <c r="BB43" s="1769"/>
      <c r="BC43" s="1769"/>
    </row>
    <row r="44" spans="1:55" s="1669" customFormat="1" ht="66" customHeight="1" x14ac:dyDescent="0.2">
      <c r="A44" s="2338">
        <v>34</v>
      </c>
      <c r="B44" s="2339" t="s">
        <v>1511</v>
      </c>
      <c r="C44" s="1667" t="s">
        <v>1355</v>
      </c>
      <c r="D44" s="1677" t="s">
        <v>866</v>
      </c>
      <c r="E44" s="1677" t="s">
        <v>867</v>
      </c>
      <c r="F44" s="1677" t="s">
        <v>868</v>
      </c>
      <c r="G44" s="1677" t="s">
        <v>871</v>
      </c>
      <c r="H44" s="1670" t="s">
        <v>873</v>
      </c>
      <c r="I44" s="1670" t="s">
        <v>874</v>
      </c>
      <c r="J44" s="1670">
        <v>1</v>
      </c>
      <c r="K44" s="2314">
        <v>41122</v>
      </c>
      <c r="L44" s="2315">
        <v>41213</v>
      </c>
      <c r="M44" s="1672">
        <f t="shared" si="5"/>
        <v>13</v>
      </c>
      <c r="N44" s="1670">
        <v>1</v>
      </c>
      <c r="O44" s="1674">
        <f t="shared" si="8"/>
        <v>1</v>
      </c>
      <c r="P44" s="1672">
        <f t="shared" si="6"/>
        <v>13</v>
      </c>
      <c r="Q44" s="1676" t="e">
        <f>IF(L44&lt;=#REF!,P44,0)</f>
        <v>#REF!</v>
      </c>
      <c r="R44" s="1689"/>
      <c r="S44" s="1643" t="s">
        <v>1385</v>
      </c>
      <c r="T44" s="1769"/>
      <c r="U44" s="1769"/>
      <c r="V44" s="1769"/>
      <c r="W44" s="1769"/>
      <c r="X44" s="1769"/>
      <c r="Y44" s="1769"/>
      <c r="Z44" s="1769"/>
      <c r="AA44" s="1769"/>
      <c r="AB44" s="1769"/>
      <c r="AC44" s="1769"/>
      <c r="AD44" s="1769"/>
      <c r="AE44" s="1769"/>
      <c r="AF44" s="1769"/>
      <c r="AG44" s="1769"/>
      <c r="AH44" s="1769"/>
      <c r="AI44" s="1769"/>
      <c r="AJ44" s="1769"/>
      <c r="AK44" s="1769"/>
      <c r="AL44" s="1769"/>
      <c r="AM44" s="1769"/>
      <c r="AN44" s="1769"/>
      <c r="AO44" s="1769"/>
      <c r="AP44" s="1769"/>
      <c r="AQ44" s="1769"/>
      <c r="AR44" s="1769"/>
      <c r="AS44" s="1769"/>
      <c r="AT44" s="1769"/>
      <c r="AU44" s="1769"/>
      <c r="AV44" s="1769"/>
      <c r="AW44" s="1769"/>
      <c r="AX44" s="1769"/>
      <c r="AY44" s="1769"/>
      <c r="AZ44" s="1769"/>
      <c r="BA44" s="1769"/>
      <c r="BB44" s="1769"/>
      <c r="BC44" s="1769"/>
    </row>
    <row r="45" spans="1:55" s="1669" customFormat="1" ht="66" customHeight="1" x14ac:dyDescent="0.2">
      <c r="A45" s="2338">
        <v>35</v>
      </c>
      <c r="B45" s="2339" t="s">
        <v>1512</v>
      </c>
      <c r="C45" s="1667" t="s">
        <v>1355</v>
      </c>
      <c r="D45" s="1677" t="s">
        <v>866</v>
      </c>
      <c r="E45" s="1677" t="s">
        <v>867</v>
      </c>
      <c r="F45" s="1677" t="s">
        <v>868</v>
      </c>
      <c r="G45" s="1677" t="s">
        <v>875</v>
      </c>
      <c r="H45" s="1670" t="s">
        <v>877</v>
      </c>
      <c r="I45" s="1670" t="s">
        <v>878</v>
      </c>
      <c r="J45" s="1670">
        <v>1</v>
      </c>
      <c r="K45" s="2314">
        <v>41244</v>
      </c>
      <c r="L45" s="2315">
        <v>41547</v>
      </c>
      <c r="M45" s="1672">
        <f t="shared" si="5"/>
        <v>43.285714285714285</v>
      </c>
      <c r="N45" s="1670">
        <v>1</v>
      </c>
      <c r="O45" s="1674">
        <f t="shared" si="8"/>
        <v>1</v>
      </c>
      <c r="P45" s="1672">
        <f t="shared" si="6"/>
        <v>43.285714285714285</v>
      </c>
      <c r="Q45" s="1676" t="e">
        <f>IF(L45&lt;=#REF!,P45,0)</f>
        <v>#REF!</v>
      </c>
      <c r="R45" s="1689"/>
      <c r="S45" s="1643" t="s">
        <v>1386</v>
      </c>
      <c r="T45" s="1769"/>
      <c r="U45" s="1769"/>
      <c r="V45" s="1769"/>
      <c r="W45" s="1769"/>
      <c r="X45" s="1769"/>
      <c r="Y45" s="1769"/>
      <c r="Z45" s="1769"/>
      <c r="AA45" s="1769"/>
      <c r="AB45" s="1769"/>
      <c r="AC45" s="1769"/>
      <c r="AD45" s="1769"/>
      <c r="AE45" s="1769"/>
      <c r="AF45" s="1769"/>
      <c r="AG45" s="1769"/>
      <c r="AH45" s="1769"/>
      <c r="AI45" s="1769"/>
      <c r="AJ45" s="1769"/>
      <c r="AK45" s="1769"/>
      <c r="AL45" s="1769"/>
      <c r="AM45" s="1769"/>
      <c r="AN45" s="1769"/>
      <c r="AO45" s="1769"/>
      <c r="AP45" s="1769"/>
      <c r="AQ45" s="1769"/>
      <c r="AR45" s="1769"/>
      <c r="AS45" s="1769"/>
      <c r="AT45" s="1769"/>
      <c r="AU45" s="1769"/>
      <c r="AV45" s="1769"/>
      <c r="AW45" s="1769"/>
      <c r="AX45" s="1769"/>
      <c r="AY45" s="1769"/>
      <c r="AZ45" s="1769"/>
      <c r="BA45" s="1769"/>
      <c r="BB45" s="1769"/>
      <c r="BC45" s="1769"/>
    </row>
    <row r="46" spans="1:55" s="1669" customFormat="1" ht="66" customHeight="1" x14ac:dyDescent="0.2">
      <c r="A46" s="2338">
        <v>36</v>
      </c>
      <c r="B46" s="2339" t="s">
        <v>1513</v>
      </c>
      <c r="C46" s="1667" t="s">
        <v>1355</v>
      </c>
      <c r="D46" s="1670" t="s">
        <v>879</v>
      </c>
      <c r="E46" s="1677" t="s">
        <v>880</v>
      </c>
      <c r="F46" s="1677" t="s">
        <v>881</v>
      </c>
      <c r="G46" s="1677" t="s">
        <v>884</v>
      </c>
      <c r="H46" s="1670" t="s">
        <v>886</v>
      </c>
      <c r="I46" s="1670" t="s">
        <v>887</v>
      </c>
      <c r="J46" s="1670">
        <v>1</v>
      </c>
      <c r="K46" s="2314">
        <v>40939</v>
      </c>
      <c r="L46" s="2315">
        <v>41305</v>
      </c>
      <c r="M46" s="1672">
        <f t="shared" si="5"/>
        <v>52.285714285714285</v>
      </c>
      <c r="N46" s="1670">
        <v>1</v>
      </c>
      <c r="O46" s="1674">
        <f>IF(N46/J46&gt;1,1,+N46/J46)</f>
        <v>1</v>
      </c>
      <c r="P46" s="1672">
        <f t="shared" si="6"/>
        <v>52.285714285714285</v>
      </c>
      <c r="Q46" s="1676" t="e">
        <f>IF(L46&lt;=#REF!,P46,0)</f>
        <v>#REF!</v>
      </c>
      <c r="R46" s="1689"/>
      <c r="S46" s="1643" t="s">
        <v>1387</v>
      </c>
      <c r="T46" s="1769"/>
      <c r="U46" s="1769"/>
      <c r="V46" s="1769"/>
      <c r="W46" s="1769"/>
      <c r="X46" s="1769"/>
      <c r="Y46" s="1769"/>
      <c r="Z46" s="1769"/>
      <c r="AA46" s="1769"/>
      <c r="AB46" s="1769"/>
      <c r="AC46" s="1769"/>
      <c r="AD46" s="1769"/>
      <c r="AE46" s="1769"/>
      <c r="AF46" s="1769"/>
      <c r="AG46" s="1769"/>
      <c r="AH46" s="1769"/>
      <c r="AI46" s="1769"/>
      <c r="AJ46" s="1769"/>
      <c r="AK46" s="1769"/>
      <c r="AL46" s="1769"/>
      <c r="AM46" s="1769"/>
      <c r="AN46" s="1769"/>
      <c r="AO46" s="1769"/>
      <c r="AP46" s="1769"/>
      <c r="AQ46" s="1769"/>
      <c r="AR46" s="1769"/>
      <c r="AS46" s="1769"/>
      <c r="AT46" s="1769"/>
      <c r="AU46" s="1769"/>
      <c r="AV46" s="1769"/>
      <c r="AW46" s="1769"/>
      <c r="AX46" s="1769"/>
      <c r="AY46" s="1769"/>
      <c r="AZ46" s="1769"/>
      <c r="BA46" s="1769"/>
      <c r="BB46" s="1769"/>
      <c r="BC46" s="1769"/>
    </row>
    <row r="47" spans="1:55" s="1669" customFormat="1" ht="66" customHeight="1" x14ac:dyDescent="0.2">
      <c r="A47" s="2338">
        <v>37</v>
      </c>
      <c r="B47" s="2339" t="s">
        <v>1514</v>
      </c>
      <c r="C47" s="1667" t="s">
        <v>1355</v>
      </c>
      <c r="D47" s="1670" t="s">
        <v>888</v>
      </c>
      <c r="E47" s="1677" t="s">
        <v>889</v>
      </c>
      <c r="F47" s="1677" t="s">
        <v>890</v>
      </c>
      <c r="G47" s="1677" t="s">
        <v>892</v>
      </c>
      <c r="H47" s="1679" t="s">
        <v>894</v>
      </c>
      <c r="I47" s="1670" t="s">
        <v>895</v>
      </c>
      <c r="J47" s="1670">
        <v>12</v>
      </c>
      <c r="K47" s="2314">
        <v>41152</v>
      </c>
      <c r="L47" s="2315">
        <v>41517</v>
      </c>
      <c r="M47" s="1672">
        <f t="shared" si="5"/>
        <v>52.142857142857146</v>
      </c>
      <c r="N47" s="1670">
        <v>12</v>
      </c>
      <c r="O47" s="1674">
        <f t="shared" si="8"/>
        <v>1</v>
      </c>
      <c r="P47" s="1672">
        <f t="shared" si="6"/>
        <v>52.142857142857146</v>
      </c>
      <c r="Q47" s="1676" t="e">
        <f>IF(L47&lt;=#REF!,P47,0)</f>
        <v>#REF!</v>
      </c>
      <c r="R47" s="1689"/>
      <c r="S47" s="1645" t="s">
        <v>1388</v>
      </c>
      <c r="T47" s="1771"/>
      <c r="U47" s="1771"/>
      <c r="V47" s="1771"/>
      <c r="W47" s="1771"/>
      <c r="X47" s="1771"/>
      <c r="Y47" s="1771"/>
      <c r="Z47" s="1771"/>
      <c r="AA47" s="1771"/>
      <c r="AB47" s="1771"/>
      <c r="AC47" s="1771"/>
      <c r="AD47" s="1771"/>
      <c r="AE47" s="1771"/>
      <c r="AF47" s="1771"/>
      <c r="AG47" s="1771"/>
      <c r="AH47" s="1771"/>
      <c r="AI47" s="1771"/>
      <c r="AJ47" s="1771"/>
      <c r="AK47" s="1771"/>
      <c r="AL47" s="1771"/>
      <c r="AM47" s="1771"/>
      <c r="AN47" s="1771"/>
      <c r="AO47" s="1771"/>
      <c r="AP47" s="1771"/>
      <c r="AQ47" s="1771"/>
      <c r="AR47" s="1771"/>
      <c r="AS47" s="1771"/>
      <c r="AT47" s="1771"/>
      <c r="AU47" s="1771"/>
      <c r="AV47" s="1771"/>
      <c r="AW47" s="1771"/>
      <c r="AX47" s="1771"/>
      <c r="AY47" s="1771"/>
      <c r="AZ47" s="1771"/>
      <c r="BA47" s="1771"/>
      <c r="BB47" s="1771"/>
      <c r="BC47" s="1771"/>
    </row>
    <row r="48" spans="1:55" s="1669" customFormat="1" ht="66" customHeight="1" x14ac:dyDescent="0.2">
      <c r="A48" s="2338">
        <v>38</v>
      </c>
      <c r="B48" s="2339" t="s">
        <v>1515</v>
      </c>
      <c r="C48" s="1667" t="s">
        <v>1355</v>
      </c>
      <c r="D48" s="1677" t="s">
        <v>896</v>
      </c>
      <c r="E48" s="1677" t="s">
        <v>897</v>
      </c>
      <c r="F48" s="1677" t="s">
        <v>898</v>
      </c>
      <c r="G48" s="1677" t="s">
        <v>901</v>
      </c>
      <c r="H48" s="1679" t="s">
        <v>903</v>
      </c>
      <c r="I48" s="1670" t="s">
        <v>904</v>
      </c>
      <c r="J48" s="1670">
        <v>1</v>
      </c>
      <c r="K48" s="2314">
        <v>41183</v>
      </c>
      <c r="L48" s="2315">
        <v>41274</v>
      </c>
      <c r="M48" s="1672">
        <f>(+L48-K48)/7</f>
        <v>13</v>
      </c>
      <c r="N48" s="1670">
        <v>1</v>
      </c>
      <c r="O48" s="1674">
        <f t="shared" si="8"/>
        <v>1</v>
      </c>
      <c r="P48" s="1672">
        <f t="shared" si="6"/>
        <v>13</v>
      </c>
      <c r="Q48" s="1676" t="e">
        <f>IF(L48&lt;=#REF!,P48,0)</f>
        <v>#REF!</v>
      </c>
      <c r="R48" s="1689"/>
      <c r="S48" s="1645" t="s">
        <v>1388</v>
      </c>
      <c r="T48" s="1771"/>
      <c r="U48" s="1771"/>
      <c r="V48" s="1771"/>
      <c r="W48" s="1771"/>
      <c r="X48" s="1771"/>
      <c r="Y48" s="1771"/>
      <c r="Z48" s="1771"/>
      <c r="AA48" s="1771"/>
      <c r="AB48" s="1771"/>
      <c r="AC48" s="1771"/>
      <c r="AD48" s="1771"/>
      <c r="AE48" s="1771"/>
      <c r="AF48" s="1771"/>
      <c r="AG48" s="1771"/>
      <c r="AH48" s="1771"/>
      <c r="AI48" s="1771"/>
      <c r="AJ48" s="1771"/>
      <c r="AK48" s="1771"/>
      <c r="AL48" s="1771"/>
      <c r="AM48" s="1771"/>
      <c r="AN48" s="1771"/>
      <c r="AO48" s="1771"/>
      <c r="AP48" s="1771"/>
      <c r="AQ48" s="1771"/>
      <c r="AR48" s="1771"/>
      <c r="AS48" s="1771"/>
      <c r="AT48" s="1771"/>
      <c r="AU48" s="1771"/>
      <c r="AV48" s="1771"/>
      <c r="AW48" s="1771"/>
      <c r="AX48" s="1771"/>
      <c r="AY48" s="1771"/>
      <c r="AZ48" s="1771"/>
      <c r="BA48" s="1771"/>
      <c r="BB48" s="1771"/>
      <c r="BC48" s="1771"/>
    </row>
    <row r="49" spans="1:65" s="1669" customFormat="1" ht="66" customHeight="1" x14ac:dyDescent="0.2">
      <c r="A49" s="2338">
        <v>39</v>
      </c>
      <c r="B49" s="2339" t="s">
        <v>1516</v>
      </c>
      <c r="C49" s="1667" t="s">
        <v>1355</v>
      </c>
      <c r="D49" s="1677" t="s">
        <v>896</v>
      </c>
      <c r="E49" s="1677" t="s">
        <v>897</v>
      </c>
      <c r="F49" s="1677" t="s">
        <v>898</v>
      </c>
      <c r="G49" s="1677" t="s">
        <v>906</v>
      </c>
      <c r="H49" s="1679" t="s">
        <v>908</v>
      </c>
      <c r="I49" s="1670" t="s">
        <v>848</v>
      </c>
      <c r="J49" s="1670">
        <v>1</v>
      </c>
      <c r="K49" s="2314">
        <v>41122</v>
      </c>
      <c r="L49" s="2315">
        <v>41305</v>
      </c>
      <c r="M49" s="1672">
        <f t="shared" si="5"/>
        <v>26.142857142857142</v>
      </c>
      <c r="N49" s="1670">
        <v>1</v>
      </c>
      <c r="O49" s="1674">
        <f t="shared" si="8"/>
        <v>1</v>
      </c>
      <c r="P49" s="1672">
        <f t="shared" si="6"/>
        <v>26.142857142857142</v>
      </c>
      <c r="Q49" s="1676" t="e">
        <f>IF(L49&lt;=#REF!,P49,0)</f>
        <v>#REF!</v>
      </c>
      <c r="R49" s="1689"/>
      <c r="S49" s="1643" t="s">
        <v>1389</v>
      </c>
      <c r="T49" s="1769"/>
      <c r="U49" s="1769"/>
      <c r="V49" s="1769"/>
      <c r="W49" s="1769"/>
      <c r="X49" s="1769"/>
      <c r="Y49" s="1769"/>
      <c r="Z49" s="1769"/>
      <c r="AA49" s="1769"/>
      <c r="AB49" s="1769"/>
      <c r="AC49" s="1769"/>
      <c r="AD49" s="1769"/>
      <c r="AE49" s="1769"/>
      <c r="AF49" s="1769"/>
      <c r="AG49" s="1769"/>
      <c r="AH49" s="1769"/>
      <c r="AI49" s="1769"/>
      <c r="AJ49" s="1769"/>
      <c r="AK49" s="1769"/>
      <c r="AL49" s="1769"/>
      <c r="AM49" s="1769"/>
      <c r="AN49" s="1769"/>
      <c r="AO49" s="1769"/>
      <c r="AP49" s="1769"/>
      <c r="AQ49" s="1769"/>
      <c r="AR49" s="1769"/>
      <c r="AS49" s="1769"/>
      <c r="AT49" s="1769"/>
      <c r="AU49" s="1769"/>
      <c r="AV49" s="1769"/>
      <c r="AW49" s="1769"/>
      <c r="AX49" s="1769"/>
      <c r="AY49" s="1769"/>
      <c r="AZ49" s="1769"/>
      <c r="BA49" s="1769"/>
      <c r="BB49" s="1769"/>
      <c r="BC49" s="1769"/>
    </row>
    <row r="50" spans="1:65" s="1669" customFormat="1" ht="66" customHeight="1" x14ac:dyDescent="0.2">
      <c r="A50" s="2338">
        <v>40</v>
      </c>
      <c r="B50" s="2339" t="s">
        <v>1517</v>
      </c>
      <c r="C50" s="1667" t="s">
        <v>1355</v>
      </c>
      <c r="D50" s="1677" t="s">
        <v>896</v>
      </c>
      <c r="E50" s="1677" t="s">
        <v>897</v>
      </c>
      <c r="F50" s="1677" t="s">
        <v>898</v>
      </c>
      <c r="G50" s="1677" t="s">
        <v>910</v>
      </c>
      <c r="H50" s="1680" t="s">
        <v>912</v>
      </c>
      <c r="I50" s="1670" t="s">
        <v>913</v>
      </c>
      <c r="J50" s="1671">
        <v>1</v>
      </c>
      <c r="K50" s="2314">
        <v>41122</v>
      </c>
      <c r="L50" s="2315">
        <v>41212</v>
      </c>
      <c r="M50" s="1672">
        <f t="shared" si="5"/>
        <v>12.857142857142858</v>
      </c>
      <c r="N50" s="1670">
        <v>100</v>
      </c>
      <c r="O50" s="1674">
        <f t="shared" si="8"/>
        <v>1</v>
      </c>
      <c r="P50" s="1672">
        <f t="shared" si="6"/>
        <v>12.857142857142858</v>
      </c>
      <c r="Q50" s="1676" t="e">
        <f>IF(L50&lt;=#REF!,P50,0)</f>
        <v>#REF!</v>
      </c>
      <c r="R50" s="1689"/>
      <c r="S50" s="1643" t="s">
        <v>1390</v>
      </c>
      <c r="T50" s="1769"/>
      <c r="U50" s="1769"/>
      <c r="V50" s="1769"/>
      <c r="W50" s="1769"/>
      <c r="X50" s="1769"/>
      <c r="Y50" s="1769"/>
      <c r="Z50" s="1769"/>
      <c r="AA50" s="1769"/>
      <c r="AB50" s="1769"/>
      <c r="AC50" s="1769"/>
      <c r="AD50" s="1769"/>
      <c r="AE50" s="1769"/>
      <c r="AF50" s="1769"/>
      <c r="AG50" s="1769"/>
      <c r="AH50" s="1769"/>
      <c r="AI50" s="1769"/>
      <c r="AJ50" s="1769"/>
      <c r="AK50" s="1769"/>
      <c r="AL50" s="1769"/>
      <c r="AM50" s="1769"/>
      <c r="AN50" s="1769"/>
      <c r="AO50" s="1769"/>
      <c r="AP50" s="1769"/>
      <c r="AQ50" s="1769"/>
      <c r="AR50" s="1769"/>
      <c r="AS50" s="1769"/>
      <c r="AT50" s="1769"/>
      <c r="AU50" s="1769"/>
      <c r="AV50" s="1769"/>
      <c r="AW50" s="1769"/>
      <c r="AX50" s="1769"/>
      <c r="AY50" s="1769"/>
      <c r="AZ50" s="1769"/>
      <c r="BA50" s="1769"/>
      <c r="BB50" s="1769"/>
      <c r="BC50" s="1769"/>
    </row>
    <row r="51" spans="1:65" s="1669" customFormat="1" ht="66" customHeight="1" x14ac:dyDescent="0.2">
      <c r="A51" s="2338">
        <v>41</v>
      </c>
      <c r="B51" s="2339" t="s">
        <v>1518</v>
      </c>
      <c r="C51" s="1667" t="s">
        <v>1355</v>
      </c>
      <c r="D51" s="1677" t="s">
        <v>896</v>
      </c>
      <c r="E51" s="1677" t="s">
        <v>897</v>
      </c>
      <c r="F51" s="1677" t="s">
        <v>898</v>
      </c>
      <c r="G51" s="1677" t="s">
        <v>914</v>
      </c>
      <c r="H51" s="1679" t="s">
        <v>903</v>
      </c>
      <c r="I51" s="1670" t="s">
        <v>904</v>
      </c>
      <c r="J51" s="1670">
        <v>1</v>
      </c>
      <c r="K51" s="2314">
        <v>41183</v>
      </c>
      <c r="L51" s="2315">
        <v>41274</v>
      </c>
      <c r="M51" s="1672">
        <f t="shared" si="5"/>
        <v>13</v>
      </c>
      <c r="N51" s="1670">
        <v>1</v>
      </c>
      <c r="O51" s="1674">
        <f t="shared" si="8"/>
        <v>1</v>
      </c>
      <c r="P51" s="1672">
        <f t="shared" si="6"/>
        <v>13</v>
      </c>
      <c r="Q51" s="1676" t="e">
        <f>IF(L51&lt;=#REF!,P51,0)</f>
        <v>#REF!</v>
      </c>
      <c r="R51" s="1689"/>
      <c r="S51" s="1645" t="s">
        <v>1391</v>
      </c>
      <c r="T51" s="1771"/>
      <c r="U51" s="1771"/>
      <c r="V51" s="1771"/>
      <c r="W51" s="1771"/>
      <c r="X51" s="1771"/>
      <c r="Y51" s="1771"/>
      <c r="Z51" s="1771"/>
      <c r="AA51" s="1771"/>
      <c r="AB51" s="1771"/>
      <c r="AC51" s="1771"/>
      <c r="AD51" s="1771"/>
      <c r="AE51" s="1771"/>
      <c r="AF51" s="1771"/>
      <c r="AG51" s="1771"/>
      <c r="AH51" s="1771"/>
      <c r="AI51" s="1771"/>
      <c r="AJ51" s="1771"/>
      <c r="AK51" s="1771"/>
      <c r="AL51" s="1771"/>
      <c r="AM51" s="1771"/>
      <c r="AN51" s="1771"/>
      <c r="AO51" s="1771"/>
      <c r="AP51" s="1771"/>
      <c r="AQ51" s="1771"/>
      <c r="AR51" s="1771"/>
      <c r="AS51" s="1771"/>
      <c r="AT51" s="1771"/>
      <c r="AU51" s="1771"/>
      <c r="AV51" s="1771"/>
      <c r="AW51" s="1771"/>
      <c r="AX51" s="1771"/>
      <c r="AY51" s="1771"/>
      <c r="AZ51" s="1771"/>
      <c r="BA51" s="1771"/>
      <c r="BB51" s="1771"/>
      <c r="BC51" s="1771"/>
    </row>
    <row r="52" spans="1:65" s="1669" customFormat="1" ht="66" customHeight="1" x14ac:dyDescent="0.2">
      <c r="A52" s="2338">
        <v>42</v>
      </c>
      <c r="B52" s="2339" t="s">
        <v>1519</v>
      </c>
      <c r="C52" s="1667" t="s">
        <v>1355</v>
      </c>
      <c r="D52" s="1677" t="s">
        <v>896</v>
      </c>
      <c r="E52" s="1677" t="s">
        <v>897</v>
      </c>
      <c r="F52" s="1677" t="s">
        <v>898</v>
      </c>
      <c r="G52" s="1677" t="s">
        <v>915</v>
      </c>
      <c r="H52" s="1679" t="s">
        <v>917</v>
      </c>
      <c r="I52" s="1670" t="s">
        <v>918</v>
      </c>
      <c r="J52" s="1670">
        <v>1</v>
      </c>
      <c r="K52" s="2314">
        <v>41122</v>
      </c>
      <c r="L52" s="2315">
        <v>41305</v>
      </c>
      <c r="M52" s="1681">
        <f t="shared" si="5"/>
        <v>26.142857142857142</v>
      </c>
      <c r="N52" s="1670">
        <v>1</v>
      </c>
      <c r="O52" s="1674">
        <f t="shared" si="8"/>
        <v>1</v>
      </c>
      <c r="P52" s="1672">
        <f t="shared" si="6"/>
        <v>26.142857142857142</v>
      </c>
      <c r="Q52" s="1676" t="e">
        <f>IF(L52&lt;=#REF!,P52,0)</f>
        <v>#REF!</v>
      </c>
      <c r="R52" s="1689"/>
      <c r="S52" s="1643" t="s">
        <v>1392</v>
      </c>
      <c r="T52" s="1769"/>
      <c r="U52" s="1769"/>
      <c r="V52" s="1769"/>
      <c r="W52" s="1769"/>
      <c r="X52" s="1769"/>
      <c r="Y52" s="1769"/>
      <c r="Z52" s="1769"/>
      <c r="AA52" s="1769"/>
      <c r="AB52" s="1769"/>
      <c r="AC52" s="1769"/>
      <c r="AD52" s="1769"/>
      <c r="AE52" s="1769"/>
      <c r="AF52" s="1769"/>
      <c r="AG52" s="1769"/>
      <c r="AH52" s="1769"/>
      <c r="AI52" s="1769"/>
      <c r="AJ52" s="1769"/>
      <c r="AK52" s="1769"/>
      <c r="AL52" s="1769"/>
      <c r="AM52" s="1769"/>
      <c r="AN52" s="1769"/>
      <c r="AO52" s="1769"/>
      <c r="AP52" s="1769"/>
      <c r="AQ52" s="1769"/>
      <c r="AR52" s="1769"/>
      <c r="AS52" s="1769"/>
      <c r="AT52" s="1769"/>
      <c r="AU52" s="1769"/>
      <c r="AV52" s="1769"/>
      <c r="AW52" s="1769"/>
      <c r="AX52" s="1769"/>
      <c r="AY52" s="1769"/>
      <c r="AZ52" s="1769"/>
      <c r="BA52" s="1769"/>
      <c r="BB52" s="1769"/>
      <c r="BC52" s="1769"/>
    </row>
    <row r="53" spans="1:65" s="1669" customFormat="1" ht="66" customHeight="1" thickBot="1" x14ac:dyDescent="0.25">
      <c r="A53" s="2338">
        <v>43</v>
      </c>
      <c r="B53" s="2339" t="s">
        <v>1520</v>
      </c>
      <c r="C53" s="1667" t="s">
        <v>1355</v>
      </c>
      <c r="D53" s="1677" t="s">
        <v>896</v>
      </c>
      <c r="E53" s="1677" t="s">
        <v>897</v>
      </c>
      <c r="F53" s="1677" t="s">
        <v>898</v>
      </c>
      <c r="G53" s="1677" t="s">
        <v>920</v>
      </c>
      <c r="H53" s="1679" t="s">
        <v>922</v>
      </c>
      <c r="I53" s="1670" t="s">
        <v>923</v>
      </c>
      <c r="J53" s="1671">
        <v>1</v>
      </c>
      <c r="K53" s="2314">
        <v>41153</v>
      </c>
      <c r="L53" s="2315">
        <v>41394</v>
      </c>
      <c r="M53" s="1681">
        <f t="shared" si="5"/>
        <v>34.428571428571431</v>
      </c>
      <c r="N53" s="1670">
        <v>1</v>
      </c>
      <c r="O53" s="1674">
        <f t="shared" si="8"/>
        <v>1</v>
      </c>
      <c r="P53" s="1672">
        <f t="shared" si="6"/>
        <v>34.428571428571431</v>
      </c>
      <c r="Q53" s="1676" t="e">
        <f>IF(L53&lt;=#REF!,P53,0)</f>
        <v>#REF!</v>
      </c>
      <c r="R53" s="1689"/>
      <c r="S53" s="1643" t="s">
        <v>1393</v>
      </c>
      <c r="T53" s="1769"/>
      <c r="U53" s="1769"/>
      <c r="V53" s="1769"/>
      <c r="W53" s="1769"/>
      <c r="X53" s="1769"/>
      <c r="Y53" s="1769"/>
      <c r="Z53" s="1769"/>
      <c r="AA53" s="1769"/>
      <c r="AB53" s="1769"/>
      <c r="AC53" s="1769"/>
      <c r="AD53" s="1769"/>
      <c r="AE53" s="1769"/>
      <c r="AF53" s="1769"/>
      <c r="AG53" s="1769"/>
      <c r="AH53" s="1769"/>
      <c r="AI53" s="1769"/>
      <c r="AJ53" s="1769"/>
      <c r="AK53" s="1769"/>
      <c r="AL53" s="1769"/>
      <c r="AM53" s="1769"/>
      <c r="AN53" s="1769"/>
      <c r="AO53" s="1769"/>
      <c r="AP53" s="1769"/>
      <c r="AQ53" s="1769"/>
      <c r="AR53" s="1769"/>
      <c r="AS53" s="1769"/>
      <c r="AT53" s="1769"/>
      <c r="AU53" s="1769"/>
      <c r="AV53" s="1769"/>
      <c r="AW53" s="1769"/>
      <c r="AX53" s="1769"/>
      <c r="AY53" s="1769"/>
      <c r="AZ53" s="1769"/>
      <c r="BA53" s="1769"/>
      <c r="BB53" s="1769"/>
      <c r="BC53" s="1769"/>
    </row>
    <row r="54" spans="1:65" s="1669" customFormat="1" ht="66" customHeight="1" thickBot="1" x14ac:dyDescent="0.25">
      <c r="A54" s="2338">
        <v>44</v>
      </c>
      <c r="B54" s="2339" t="s">
        <v>1521</v>
      </c>
      <c r="C54" s="1667" t="s">
        <v>1355</v>
      </c>
      <c r="D54" s="1805" t="s">
        <v>610</v>
      </c>
      <c r="E54" s="1805" t="s">
        <v>611</v>
      </c>
      <c r="F54" s="1805" t="s">
        <v>612</v>
      </c>
      <c r="G54" s="1682" t="s">
        <v>926</v>
      </c>
      <c r="H54" s="1682" t="s">
        <v>927</v>
      </c>
      <c r="I54" s="1806" t="s">
        <v>928</v>
      </c>
      <c r="J54" s="1683">
        <v>1</v>
      </c>
      <c r="K54" s="2316">
        <v>41509</v>
      </c>
      <c r="L54" s="2316">
        <v>41639</v>
      </c>
      <c r="M54" s="1684">
        <f>(+L54-K54)/7</f>
        <v>18.571428571428573</v>
      </c>
      <c r="N54" s="1685">
        <v>1</v>
      </c>
      <c r="O54" s="1674">
        <f>IF(N54/J54&gt;1,1,+N54/J54)</f>
        <v>1</v>
      </c>
      <c r="P54" s="1681">
        <f>+M54*O54</f>
        <v>18.571428571428573</v>
      </c>
      <c r="Q54" s="1686" t="e">
        <f>IF(L54&lt;=#REF!,P54,0)</f>
        <v>#REF!</v>
      </c>
      <c r="R54" s="1689"/>
      <c r="S54" s="1643" t="s">
        <v>1394</v>
      </c>
      <c r="T54" s="1769"/>
      <c r="U54" s="1769"/>
      <c r="V54" s="1769"/>
      <c r="W54" s="1769"/>
      <c r="X54" s="1769"/>
      <c r="Y54" s="1769"/>
      <c r="Z54" s="1769"/>
      <c r="AA54" s="1769"/>
      <c r="AB54" s="1769"/>
      <c r="AC54" s="1769"/>
      <c r="AD54" s="1769"/>
      <c r="AE54" s="1769"/>
      <c r="AF54" s="1769"/>
      <c r="AG54" s="1769"/>
      <c r="AH54" s="1769"/>
      <c r="AI54" s="1769"/>
      <c r="AJ54" s="1769"/>
      <c r="AK54" s="1769"/>
      <c r="AL54" s="1769"/>
      <c r="AM54" s="1769"/>
      <c r="AN54" s="1769"/>
      <c r="AO54" s="1769"/>
      <c r="AP54" s="1769"/>
      <c r="AQ54" s="1769"/>
      <c r="AR54" s="1769"/>
      <c r="AS54" s="1769"/>
      <c r="AT54" s="1769"/>
      <c r="AU54" s="1769"/>
      <c r="AV54" s="1769"/>
      <c r="AW54" s="1769"/>
      <c r="AX54" s="1769"/>
      <c r="AY54" s="1769"/>
      <c r="AZ54" s="1769"/>
      <c r="BA54" s="1769"/>
      <c r="BB54" s="1769"/>
      <c r="BC54" s="1769"/>
      <c r="BE54" s="1687" t="s">
        <v>1255</v>
      </c>
      <c r="BF54" s="1152" t="s">
        <v>1256</v>
      </c>
      <c r="BG54" s="1152" t="s">
        <v>1257</v>
      </c>
      <c r="BH54" s="1688" t="s">
        <v>1258</v>
      </c>
      <c r="BI54" s="2352"/>
      <c r="BJ54" s="2352"/>
      <c r="BK54" s="2352"/>
      <c r="BL54" s="2352"/>
      <c r="BM54" s="2352"/>
    </row>
    <row r="55" spans="1:65" s="1669" customFormat="1" ht="66" customHeight="1" x14ac:dyDescent="0.2">
      <c r="A55" s="2338">
        <v>45</v>
      </c>
      <c r="B55" s="2339" t="s">
        <v>1522</v>
      </c>
      <c r="C55" s="1667" t="s">
        <v>1355</v>
      </c>
      <c r="D55" s="1805" t="s">
        <v>610</v>
      </c>
      <c r="E55" s="1805" t="s">
        <v>611</v>
      </c>
      <c r="F55" s="1805" t="s">
        <v>612</v>
      </c>
      <c r="G55" s="1682" t="s">
        <v>929</v>
      </c>
      <c r="H55" s="1682" t="s">
        <v>927</v>
      </c>
      <c r="I55" s="1806" t="s">
        <v>930</v>
      </c>
      <c r="J55" s="1683">
        <v>1</v>
      </c>
      <c r="K55" s="2316">
        <v>41509</v>
      </c>
      <c r="L55" s="2316">
        <v>41639</v>
      </c>
      <c r="M55" s="1684">
        <f t="shared" ref="M55:M74" si="9">(+L55-K55)/7</f>
        <v>18.571428571428573</v>
      </c>
      <c r="N55" s="1685">
        <v>1</v>
      </c>
      <c r="O55" s="1674">
        <f t="shared" ref="O55:O80" si="10">IF(N55/J55&gt;1,1,+N55/J55)</f>
        <v>1</v>
      </c>
      <c r="P55" s="1681">
        <f t="shared" ref="P55:P118" si="11">+M55*O55</f>
        <v>18.571428571428573</v>
      </c>
      <c r="Q55" s="1686" t="e">
        <f>IF(L55&lt;=#REF!,P55,0)</f>
        <v>#REF!</v>
      </c>
      <c r="R55" s="1689"/>
      <c r="S55" s="1643" t="s">
        <v>1392</v>
      </c>
      <c r="T55" s="1769"/>
      <c r="U55" s="1769"/>
      <c r="V55" s="1769"/>
      <c r="W55" s="1769"/>
      <c r="X55" s="1769"/>
      <c r="Y55" s="1769"/>
      <c r="Z55" s="1769"/>
      <c r="AA55" s="1769"/>
      <c r="AB55" s="1769"/>
      <c r="AC55" s="1769"/>
      <c r="AD55" s="1769"/>
      <c r="AE55" s="1769"/>
      <c r="AF55" s="1769"/>
      <c r="AG55" s="1769"/>
      <c r="AH55" s="1769"/>
      <c r="AI55" s="1769"/>
      <c r="AJ55" s="1769"/>
      <c r="AK55" s="1769"/>
      <c r="AL55" s="1769"/>
      <c r="AM55" s="1769"/>
      <c r="AN55" s="1769"/>
      <c r="AO55" s="1769"/>
      <c r="AP55" s="1769"/>
      <c r="AQ55" s="1769"/>
      <c r="AR55" s="1769"/>
      <c r="AS55" s="1769"/>
      <c r="AT55" s="1769"/>
      <c r="AU55" s="1769"/>
      <c r="AV55" s="1769"/>
      <c r="AW55" s="1769"/>
      <c r="AX55" s="1769"/>
      <c r="AY55" s="1769"/>
      <c r="AZ55" s="1769"/>
      <c r="BA55" s="1769"/>
      <c r="BB55" s="1769"/>
      <c r="BC55" s="1769"/>
      <c r="BE55" s="1151" t="s">
        <v>1259</v>
      </c>
      <c r="BF55" s="1152" t="s">
        <v>1260</v>
      </c>
      <c r="BG55" s="1152" t="s">
        <v>1261</v>
      </c>
      <c r="BH55" s="1688" t="s">
        <v>1062</v>
      </c>
      <c r="BI55" s="2353" t="s">
        <v>1063</v>
      </c>
      <c r="BJ55" s="2353" t="s">
        <v>1064</v>
      </c>
      <c r="BK55" s="2353" t="s">
        <v>1061</v>
      </c>
      <c r="BL55" s="2353" t="s">
        <v>1245</v>
      </c>
      <c r="BM55" s="2354" t="s">
        <v>1246</v>
      </c>
    </row>
    <row r="56" spans="1:65" s="1669" customFormat="1" ht="66" customHeight="1" x14ac:dyDescent="0.2">
      <c r="A56" s="2338">
        <v>46</v>
      </c>
      <c r="B56" s="2339" t="s">
        <v>1523</v>
      </c>
      <c r="C56" s="1667" t="s">
        <v>1355</v>
      </c>
      <c r="D56" s="1805" t="s">
        <v>610</v>
      </c>
      <c r="E56" s="1805" t="s">
        <v>611</v>
      </c>
      <c r="F56" s="1805" t="s">
        <v>612</v>
      </c>
      <c r="G56" s="1682" t="s">
        <v>931</v>
      </c>
      <c r="H56" s="1682" t="s">
        <v>932</v>
      </c>
      <c r="I56" s="1806" t="s">
        <v>856</v>
      </c>
      <c r="J56" s="1683">
        <v>1</v>
      </c>
      <c r="K56" s="2316">
        <v>41509</v>
      </c>
      <c r="L56" s="2316">
        <v>41578</v>
      </c>
      <c r="M56" s="1684">
        <f t="shared" si="9"/>
        <v>9.8571428571428577</v>
      </c>
      <c r="N56" s="1685">
        <v>2</v>
      </c>
      <c r="O56" s="1674">
        <f t="shared" si="10"/>
        <v>1</v>
      </c>
      <c r="P56" s="1681">
        <f t="shared" si="11"/>
        <v>9.8571428571428577</v>
      </c>
      <c r="Q56" s="1686" t="e">
        <f>IF(L56&lt;=#REF!,P56,0)</f>
        <v>#REF!</v>
      </c>
      <c r="R56" s="1689"/>
      <c r="S56" s="1643" t="s">
        <v>1395</v>
      </c>
      <c r="T56" s="1769"/>
      <c r="U56" s="1769"/>
      <c r="V56" s="1769"/>
      <c r="W56" s="1769"/>
      <c r="X56" s="1769"/>
      <c r="Y56" s="1769"/>
      <c r="Z56" s="1769"/>
      <c r="AA56" s="1769"/>
      <c r="AB56" s="1769"/>
      <c r="AC56" s="1769"/>
      <c r="AD56" s="1769"/>
      <c r="AE56" s="1769"/>
      <c r="AF56" s="1769"/>
      <c r="AG56" s="1769"/>
      <c r="AH56" s="1769"/>
      <c r="AI56" s="1769"/>
      <c r="AJ56" s="1769"/>
      <c r="AK56" s="1769"/>
      <c r="AL56" s="1769"/>
      <c r="AM56" s="1769"/>
      <c r="AN56" s="1769"/>
      <c r="AO56" s="1769"/>
      <c r="AP56" s="1769"/>
      <c r="AQ56" s="1769"/>
      <c r="AR56" s="1769"/>
      <c r="AS56" s="1769"/>
      <c r="AT56" s="1769"/>
      <c r="AU56" s="1769"/>
      <c r="AV56" s="1769"/>
      <c r="AW56" s="1769"/>
      <c r="AX56" s="1769"/>
      <c r="AY56" s="1769"/>
      <c r="AZ56" s="1769"/>
      <c r="BA56" s="1769"/>
      <c r="BB56" s="1769"/>
      <c r="BC56" s="1769"/>
      <c r="BE56" s="1151" t="s">
        <v>1262</v>
      </c>
      <c r="BF56" s="1152" t="s">
        <v>1263</v>
      </c>
      <c r="BG56" s="1152" t="s">
        <v>1270</v>
      </c>
      <c r="BH56" s="2355"/>
      <c r="BI56" s="2352"/>
      <c r="BJ56" s="2352"/>
      <c r="BK56" s="2352"/>
      <c r="BL56" s="2352"/>
      <c r="BM56" s="2352"/>
    </row>
    <row r="57" spans="1:65" s="1669" customFormat="1" ht="32.25" customHeight="1" x14ac:dyDescent="0.2">
      <c r="A57" s="2338">
        <v>47</v>
      </c>
      <c r="B57" s="2339" t="s">
        <v>1524</v>
      </c>
      <c r="C57" s="1667" t="s">
        <v>1355</v>
      </c>
      <c r="D57" s="1805" t="s">
        <v>610</v>
      </c>
      <c r="E57" s="1805" t="s">
        <v>611</v>
      </c>
      <c r="F57" s="1805" t="s">
        <v>612</v>
      </c>
      <c r="G57" s="1682" t="s">
        <v>933</v>
      </c>
      <c r="H57" s="1682" t="s">
        <v>934</v>
      </c>
      <c r="I57" s="1807" t="s">
        <v>345</v>
      </c>
      <c r="J57" s="1683">
        <v>1</v>
      </c>
      <c r="K57" s="2316">
        <v>41509</v>
      </c>
      <c r="L57" s="2316">
        <v>41578</v>
      </c>
      <c r="M57" s="1684">
        <f t="shared" si="9"/>
        <v>9.8571428571428577</v>
      </c>
      <c r="N57" s="1685">
        <v>1</v>
      </c>
      <c r="O57" s="1674">
        <f t="shared" si="10"/>
        <v>1</v>
      </c>
      <c r="P57" s="1681">
        <f t="shared" si="11"/>
        <v>9.8571428571428577</v>
      </c>
      <c r="Q57" s="1686" t="e">
        <f>IF(L57&lt;=#REF!,P57,0)</f>
        <v>#REF!</v>
      </c>
      <c r="R57" s="1689"/>
      <c r="S57" s="1643" t="s">
        <v>1396</v>
      </c>
      <c r="T57" s="1769"/>
      <c r="U57" s="1769"/>
      <c r="V57" s="1769"/>
      <c r="W57" s="1769"/>
      <c r="X57" s="1769"/>
      <c r="Y57" s="1769"/>
      <c r="Z57" s="1769"/>
      <c r="AA57" s="1769"/>
      <c r="AB57" s="1769"/>
      <c r="AC57" s="1769"/>
      <c r="AD57" s="1769"/>
      <c r="AE57" s="1769"/>
      <c r="AF57" s="1769"/>
      <c r="AG57" s="1769"/>
      <c r="AH57" s="1769"/>
      <c r="AI57" s="1769"/>
      <c r="AJ57" s="1769"/>
      <c r="AK57" s="1769"/>
      <c r="AL57" s="1769"/>
      <c r="AM57" s="1769"/>
      <c r="AN57" s="1769"/>
      <c r="AO57" s="1769"/>
      <c r="AP57" s="1769"/>
      <c r="AQ57" s="1769"/>
      <c r="AR57" s="1769"/>
      <c r="AS57" s="1769"/>
      <c r="AT57" s="1769"/>
      <c r="AU57" s="1769"/>
      <c r="AV57" s="1769"/>
      <c r="AW57" s="1769"/>
      <c r="AX57" s="1769"/>
      <c r="AY57" s="1769"/>
      <c r="AZ57" s="1769"/>
      <c r="BA57" s="1769"/>
      <c r="BB57" s="1769"/>
      <c r="BC57" s="1769"/>
      <c r="BE57" s="1151" t="s">
        <v>1265</v>
      </c>
      <c r="BF57" s="1152" t="s">
        <v>1266</v>
      </c>
      <c r="BG57" s="1152" t="s">
        <v>1267</v>
      </c>
      <c r="BH57" s="1688" t="s">
        <v>1247</v>
      </c>
      <c r="BI57" s="2352"/>
      <c r="BJ57" s="2352"/>
      <c r="BK57" s="2352"/>
      <c r="BL57" s="2352"/>
      <c r="BM57" s="2352"/>
    </row>
    <row r="58" spans="1:65" s="1669" customFormat="1" ht="66" customHeight="1" x14ac:dyDescent="0.2">
      <c r="A58" s="2338">
        <v>48</v>
      </c>
      <c r="B58" s="2339" t="s">
        <v>1525</v>
      </c>
      <c r="C58" s="1667" t="s">
        <v>1355</v>
      </c>
      <c r="D58" s="1805" t="s">
        <v>610</v>
      </c>
      <c r="E58" s="1805" t="s">
        <v>611</v>
      </c>
      <c r="F58" s="1805" t="s">
        <v>612</v>
      </c>
      <c r="G58" s="1682" t="s">
        <v>613</v>
      </c>
      <c r="H58" s="1682" t="s">
        <v>614</v>
      </c>
      <c r="I58" s="1806" t="s">
        <v>615</v>
      </c>
      <c r="J58" s="1683">
        <v>6</v>
      </c>
      <c r="K58" s="2316">
        <v>41487</v>
      </c>
      <c r="L58" s="2316">
        <v>41851</v>
      </c>
      <c r="M58" s="1684">
        <f t="shared" si="9"/>
        <v>52</v>
      </c>
      <c r="N58" s="1685">
        <v>6</v>
      </c>
      <c r="O58" s="1674">
        <f t="shared" si="10"/>
        <v>1</v>
      </c>
      <c r="P58" s="1681">
        <f t="shared" si="11"/>
        <v>52</v>
      </c>
      <c r="Q58" s="1686" t="e">
        <f>IF(L58&lt;=#REF!,P58,0)</f>
        <v>#REF!</v>
      </c>
      <c r="R58" s="1689"/>
      <c r="S58" s="1643" t="s">
        <v>1737</v>
      </c>
      <c r="T58" s="1769"/>
      <c r="U58" s="1769"/>
      <c r="V58" s="1769"/>
      <c r="W58" s="1769"/>
      <c r="X58" s="1769"/>
      <c r="Y58" s="1769"/>
      <c r="Z58" s="1769"/>
      <c r="AA58" s="1769"/>
      <c r="AB58" s="1769"/>
      <c r="AC58" s="1769"/>
      <c r="AD58" s="1769"/>
      <c r="AE58" s="1769"/>
      <c r="AF58" s="1769"/>
      <c r="AG58" s="1769"/>
      <c r="AH58" s="1769"/>
      <c r="AI58" s="1769"/>
      <c r="AJ58" s="1769"/>
      <c r="AK58" s="1769"/>
      <c r="AL58" s="1769"/>
      <c r="AM58" s="1769"/>
      <c r="AN58" s="1769"/>
      <c r="AO58" s="1769"/>
      <c r="AP58" s="1769"/>
      <c r="AQ58" s="1769"/>
      <c r="AR58" s="1769"/>
      <c r="AS58" s="1769"/>
      <c r="AT58" s="1769"/>
      <c r="AU58" s="1769"/>
      <c r="AV58" s="1769"/>
      <c r="AW58" s="1769"/>
      <c r="AX58" s="1769"/>
      <c r="AY58" s="1769"/>
      <c r="AZ58" s="1769"/>
      <c r="BA58" s="1769"/>
      <c r="BB58" s="1769"/>
      <c r="BC58" s="1769"/>
      <c r="BE58" s="1151" t="s">
        <v>1249</v>
      </c>
      <c r="BF58" s="1152" t="s">
        <v>1268</v>
      </c>
      <c r="BG58" s="1152" t="s">
        <v>1267</v>
      </c>
      <c r="BH58" s="1688" t="s">
        <v>1258</v>
      </c>
      <c r="BI58" s="2352"/>
      <c r="BJ58" s="2352"/>
      <c r="BK58" s="2352"/>
      <c r="BL58" s="2352"/>
      <c r="BM58" s="2352"/>
    </row>
    <row r="59" spans="1:65" s="1669" customFormat="1" ht="66" customHeight="1" x14ac:dyDescent="0.2">
      <c r="A59" s="2338">
        <v>49</v>
      </c>
      <c r="B59" s="2339" t="s">
        <v>1526</v>
      </c>
      <c r="C59" s="1667" t="s">
        <v>1355</v>
      </c>
      <c r="D59" s="1805" t="s">
        <v>658</v>
      </c>
      <c r="E59" s="1805" t="s">
        <v>935</v>
      </c>
      <c r="F59" s="1805" t="s">
        <v>936</v>
      </c>
      <c r="G59" s="1682" t="s">
        <v>938</v>
      </c>
      <c r="H59" s="1682" t="s">
        <v>939</v>
      </c>
      <c r="I59" s="1807" t="s">
        <v>856</v>
      </c>
      <c r="J59" s="1683">
        <v>1</v>
      </c>
      <c r="K59" s="2316">
        <v>41487</v>
      </c>
      <c r="L59" s="2316">
        <v>41639</v>
      </c>
      <c r="M59" s="1684">
        <f t="shared" si="9"/>
        <v>21.714285714285715</v>
      </c>
      <c r="N59" s="1685">
        <v>1</v>
      </c>
      <c r="O59" s="1674">
        <f t="shared" si="10"/>
        <v>1</v>
      </c>
      <c r="P59" s="1681">
        <f t="shared" si="11"/>
        <v>21.714285714285715</v>
      </c>
      <c r="Q59" s="1686" t="e">
        <f>IF(L59&lt;=#REF!,P59,0)</f>
        <v>#REF!</v>
      </c>
      <c r="R59" s="1689"/>
      <c r="S59" s="1643" t="s">
        <v>1736</v>
      </c>
      <c r="T59" s="1769"/>
      <c r="U59" s="1769"/>
      <c r="V59" s="1769"/>
      <c r="W59" s="1769"/>
      <c r="X59" s="1769"/>
      <c r="Y59" s="1769"/>
      <c r="Z59" s="1769"/>
      <c r="AA59" s="1769"/>
      <c r="AB59" s="1769"/>
      <c r="AC59" s="1769"/>
      <c r="AD59" s="1769"/>
      <c r="AE59" s="1769"/>
      <c r="AF59" s="1769"/>
      <c r="AG59" s="1769"/>
      <c r="AH59" s="1769"/>
      <c r="AI59" s="1769"/>
      <c r="AJ59" s="1769"/>
      <c r="AK59" s="1769"/>
      <c r="AL59" s="1769"/>
      <c r="AM59" s="1769"/>
      <c r="AN59" s="1769"/>
      <c r="AO59" s="1769"/>
      <c r="AP59" s="1769"/>
      <c r="AQ59" s="1769"/>
      <c r="AR59" s="1769"/>
      <c r="AS59" s="1769"/>
      <c r="AT59" s="1769"/>
      <c r="AU59" s="1769"/>
      <c r="AV59" s="1769"/>
      <c r="AW59" s="1769"/>
      <c r="AX59" s="1769"/>
      <c r="AY59" s="1769"/>
      <c r="AZ59" s="1769"/>
      <c r="BA59" s="1769"/>
      <c r="BB59" s="1769"/>
      <c r="BC59" s="1769"/>
      <c r="BE59" s="1151" t="s">
        <v>1269</v>
      </c>
      <c r="BF59" s="1152" t="s">
        <v>1268</v>
      </c>
      <c r="BG59" s="1152" t="s">
        <v>1270</v>
      </c>
      <c r="BH59" s="1688" t="s">
        <v>1258</v>
      </c>
      <c r="BI59" s="2352"/>
      <c r="BJ59" s="2352"/>
      <c r="BK59" s="2352"/>
      <c r="BL59" s="2352"/>
      <c r="BM59" s="2352"/>
    </row>
    <row r="60" spans="1:65" s="1669" customFormat="1" ht="66" customHeight="1" x14ac:dyDescent="0.2">
      <c r="A60" s="2338">
        <v>50</v>
      </c>
      <c r="B60" s="2339" t="s">
        <v>1527</v>
      </c>
      <c r="C60" s="1667" t="s">
        <v>1355</v>
      </c>
      <c r="D60" s="1805" t="s">
        <v>658</v>
      </c>
      <c r="E60" s="1805" t="s">
        <v>935</v>
      </c>
      <c r="F60" s="1805" t="s">
        <v>936</v>
      </c>
      <c r="G60" s="1682" t="s">
        <v>616</v>
      </c>
      <c r="H60" s="1682" t="s">
        <v>617</v>
      </c>
      <c r="I60" s="1807" t="s">
        <v>618</v>
      </c>
      <c r="J60" s="1683">
        <v>6</v>
      </c>
      <c r="K60" s="2316">
        <v>41509</v>
      </c>
      <c r="L60" s="2316">
        <v>41729</v>
      </c>
      <c r="M60" s="1684">
        <f t="shared" si="9"/>
        <v>31.428571428571427</v>
      </c>
      <c r="N60" s="1685">
        <v>6</v>
      </c>
      <c r="O60" s="1674">
        <f t="shared" si="10"/>
        <v>1</v>
      </c>
      <c r="P60" s="1681">
        <f t="shared" si="11"/>
        <v>31.428571428571427</v>
      </c>
      <c r="Q60" s="1686" t="e">
        <f>IF(L60&lt;=#REF!,P60,0)</f>
        <v>#REF!</v>
      </c>
      <c r="R60" s="1689"/>
      <c r="S60" s="1643" t="s">
        <v>1397</v>
      </c>
      <c r="T60" s="1769"/>
      <c r="U60" s="1769"/>
      <c r="V60" s="1769"/>
      <c r="W60" s="1769"/>
      <c r="X60" s="1769"/>
      <c r="Y60" s="1769"/>
      <c r="Z60" s="1769"/>
      <c r="AA60" s="1769"/>
      <c r="AB60" s="1769"/>
      <c r="AC60" s="1769"/>
      <c r="AD60" s="1769"/>
      <c r="AE60" s="1769"/>
      <c r="AF60" s="1769"/>
      <c r="AG60" s="1769"/>
      <c r="AH60" s="1769"/>
      <c r="AI60" s="1769"/>
      <c r="AJ60" s="1769"/>
      <c r="AK60" s="1769"/>
      <c r="AL60" s="1769"/>
      <c r="AM60" s="1769"/>
      <c r="AN60" s="1769"/>
      <c r="AO60" s="1769"/>
      <c r="AP60" s="1769"/>
      <c r="AQ60" s="1769"/>
      <c r="AR60" s="1769"/>
      <c r="AS60" s="1769"/>
      <c r="AT60" s="1769"/>
      <c r="AU60" s="1769"/>
      <c r="AV60" s="1769"/>
      <c r="AW60" s="1769"/>
      <c r="AX60" s="1769"/>
      <c r="AY60" s="1769"/>
      <c r="AZ60" s="1769"/>
      <c r="BA60" s="1769"/>
      <c r="BB60" s="1769"/>
      <c r="BC60" s="1769"/>
      <c r="BE60" s="1151" t="s">
        <v>1271</v>
      </c>
      <c r="BF60" s="1152" t="s">
        <v>1272</v>
      </c>
      <c r="BG60" s="1152" t="s">
        <v>1273</v>
      </c>
      <c r="BH60" s="1688" t="s">
        <v>1258</v>
      </c>
      <c r="BI60" s="2352"/>
      <c r="BJ60" s="2352"/>
      <c r="BK60" s="2352"/>
      <c r="BL60" s="2352"/>
      <c r="BM60" s="2352"/>
    </row>
    <row r="61" spans="1:65" s="1669" customFormat="1" ht="66" customHeight="1" x14ac:dyDescent="0.2">
      <c r="A61" s="2338">
        <v>51</v>
      </c>
      <c r="B61" s="2339" t="s">
        <v>1528</v>
      </c>
      <c r="C61" s="1667" t="s">
        <v>1355</v>
      </c>
      <c r="D61" s="1805" t="s">
        <v>658</v>
      </c>
      <c r="E61" s="1805" t="s">
        <v>935</v>
      </c>
      <c r="F61" s="1805" t="s">
        <v>936</v>
      </c>
      <c r="G61" s="1682" t="s">
        <v>940</v>
      </c>
      <c r="H61" s="1682" t="s">
        <v>941</v>
      </c>
      <c r="I61" s="1806" t="s">
        <v>942</v>
      </c>
      <c r="J61" s="1683">
        <v>1</v>
      </c>
      <c r="K61" s="2316">
        <v>41509</v>
      </c>
      <c r="L61" s="2316">
        <v>41578</v>
      </c>
      <c r="M61" s="1684">
        <f t="shared" si="9"/>
        <v>9.8571428571428577</v>
      </c>
      <c r="N61" s="1690">
        <v>1</v>
      </c>
      <c r="O61" s="1674">
        <f t="shared" si="10"/>
        <v>1</v>
      </c>
      <c r="P61" s="1681">
        <f t="shared" si="11"/>
        <v>9.8571428571428577</v>
      </c>
      <c r="Q61" s="1686" t="e">
        <f>IF(L61&lt;=#REF!,P61,0)</f>
        <v>#REF!</v>
      </c>
      <c r="R61" s="1689"/>
      <c r="S61" s="1643" t="s">
        <v>1398</v>
      </c>
      <c r="T61" s="1769"/>
      <c r="U61" s="1769"/>
      <c r="V61" s="1769"/>
      <c r="W61" s="1769"/>
      <c r="X61" s="1769"/>
      <c r="Y61" s="1769"/>
      <c r="Z61" s="1769"/>
      <c r="AA61" s="1769"/>
      <c r="AB61" s="1769"/>
      <c r="AC61" s="1769"/>
      <c r="AD61" s="1769"/>
      <c r="AE61" s="1769"/>
      <c r="AF61" s="1769"/>
      <c r="AG61" s="1769"/>
      <c r="AH61" s="1769"/>
      <c r="AI61" s="1769"/>
      <c r="AJ61" s="1769"/>
      <c r="AK61" s="1769"/>
      <c r="AL61" s="1769"/>
      <c r="AM61" s="1769"/>
      <c r="AN61" s="1769"/>
      <c r="AO61" s="1769"/>
      <c r="AP61" s="1769"/>
      <c r="AQ61" s="1769"/>
      <c r="AR61" s="1769"/>
      <c r="AS61" s="1769"/>
      <c r="AT61" s="1769"/>
      <c r="AU61" s="1769"/>
      <c r="AV61" s="1769"/>
      <c r="AW61" s="1769"/>
      <c r="AX61" s="1769"/>
      <c r="AY61" s="1769"/>
      <c r="AZ61" s="1769"/>
      <c r="BA61" s="1769"/>
      <c r="BB61" s="1769"/>
      <c r="BC61" s="1769"/>
      <c r="BE61" s="1151" t="s">
        <v>1274</v>
      </c>
      <c r="BF61" s="1152" t="s">
        <v>1275</v>
      </c>
      <c r="BG61" s="1152" t="s">
        <v>1276</v>
      </c>
      <c r="BH61" s="1688" t="s">
        <v>1258</v>
      </c>
      <c r="BI61" s="2352"/>
      <c r="BJ61" s="2352"/>
      <c r="BK61" s="2352"/>
      <c r="BL61" s="2352"/>
      <c r="BM61" s="2352"/>
    </row>
    <row r="62" spans="1:65" s="1669" customFormat="1" ht="66" customHeight="1" x14ac:dyDescent="0.2">
      <c r="A62" s="2338">
        <v>52</v>
      </c>
      <c r="B62" s="2339" t="s">
        <v>1529</v>
      </c>
      <c r="C62" s="1667" t="s">
        <v>1355</v>
      </c>
      <c r="D62" s="1805" t="s">
        <v>610</v>
      </c>
      <c r="E62" s="1805" t="s">
        <v>943</v>
      </c>
      <c r="F62" s="1805" t="s">
        <v>944</v>
      </c>
      <c r="G62" s="1682" t="s">
        <v>946</v>
      </c>
      <c r="H62" s="1682" t="s">
        <v>939</v>
      </c>
      <c r="I62" s="1807" t="s">
        <v>856</v>
      </c>
      <c r="J62" s="1683">
        <v>1</v>
      </c>
      <c r="K62" s="2316">
        <v>41487</v>
      </c>
      <c r="L62" s="2316">
        <v>41639</v>
      </c>
      <c r="M62" s="1684">
        <f t="shared" si="9"/>
        <v>21.714285714285715</v>
      </c>
      <c r="N62" s="1685">
        <v>1</v>
      </c>
      <c r="O62" s="1674">
        <f t="shared" si="10"/>
        <v>1</v>
      </c>
      <c r="P62" s="1681">
        <f t="shared" si="11"/>
        <v>21.714285714285715</v>
      </c>
      <c r="Q62" s="1686" t="e">
        <f>IF(L62&lt;=#REF!,P62,0)</f>
        <v>#REF!</v>
      </c>
      <c r="R62" s="1689"/>
      <c r="S62" s="1645" t="s">
        <v>1399</v>
      </c>
      <c r="T62" s="1771"/>
      <c r="U62" s="1771"/>
      <c r="V62" s="1771"/>
      <c r="W62" s="1771"/>
      <c r="X62" s="1771"/>
      <c r="Y62" s="1771"/>
      <c r="Z62" s="1771"/>
      <c r="AA62" s="1771"/>
      <c r="AB62" s="1771"/>
      <c r="AC62" s="1771"/>
      <c r="AD62" s="1771"/>
      <c r="AE62" s="1771"/>
      <c r="AF62" s="1771"/>
      <c r="AG62" s="1771"/>
      <c r="AH62" s="1771"/>
      <c r="AI62" s="1771"/>
      <c r="AJ62" s="1771"/>
      <c r="AK62" s="1771"/>
      <c r="AL62" s="1771"/>
      <c r="AM62" s="1771"/>
      <c r="AN62" s="1771"/>
      <c r="AO62" s="1771"/>
      <c r="AP62" s="1771"/>
      <c r="AQ62" s="1771"/>
      <c r="AR62" s="1771"/>
      <c r="AS62" s="1771"/>
      <c r="AT62" s="1771"/>
      <c r="AU62" s="1771"/>
      <c r="AV62" s="1771"/>
      <c r="AW62" s="1771"/>
      <c r="AX62" s="1771"/>
      <c r="AY62" s="1771"/>
      <c r="AZ62" s="1771"/>
      <c r="BA62" s="1771"/>
      <c r="BB62" s="1771"/>
      <c r="BC62" s="1771"/>
      <c r="BE62" s="1151" t="s">
        <v>1277</v>
      </c>
      <c r="BF62" s="1152" t="s">
        <v>1278</v>
      </c>
      <c r="BG62" s="1152" t="s">
        <v>1279</v>
      </c>
      <c r="BH62" s="1688" t="s">
        <v>1258</v>
      </c>
      <c r="BI62" s="2352"/>
      <c r="BJ62" s="2352"/>
      <c r="BK62" s="2352"/>
      <c r="BL62" s="2352"/>
      <c r="BM62" s="2352"/>
    </row>
    <row r="63" spans="1:65" s="1669" customFormat="1" ht="66" customHeight="1" x14ac:dyDescent="0.2">
      <c r="A63" s="2338">
        <v>53</v>
      </c>
      <c r="B63" s="2339" t="s">
        <v>1530</v>
      </c>
      <c r="C63" s="1667" t="s">
        <v>1355</v>
      </c>
      <c r="D63" s="1805" t="s">
        <v>610</v>
      </c>
      <c r="E63" s="1805" t="s">
        <v>943</v>
      </c>
      <c r="F63" s="1805" t="s">
        <v>944</v>
      </c>
      <c r="G63" s="1682" t="s">
        <v>947</v>
      </c>
      <c r="H63" s="1682" t="s">
        <v>617</v>
      </c>
      <c r="I63" s="1807" t="s">
        <v>618</v>
      </c>
      <c r="J63" s="1683">
        <v>5</v>
      </c>
      <c r="K63" s="2316">
        <v>41487</v>
      </c>
      <c r="L63" s="2316">
        <v>41639</v>
      </c>
      <c r="M63" s="1684">
        <f t="shared" si="9"/>
        <v>21.714285714285715</v>
      </c>
      <c r="N63" s="1685">
        <v>5</v>
      </c>
      <c r="O63" s="1674">
        <f t="shared" si="10"/>
        <v>1</v>
      </c>
      <c r="P63" s="1681">
        <f t="shared" si="11"/>
        <v>21.714285714285715</v>
      </c>
      <c r="Q63" s="1686" t="e">
        <f>IF(L63&lt;=#REF!,P63,0)</f>
        <v>#REF!</v>
      </c>
      <c r="R63" s="1689"/>
      <c r="S63" s="1643" t="s">
        <v>1397</v>
      </c>
      <c r="T63" s="1769"/>
      <c r="U63" s="1769"/>
      <c r="V63" s="1769"/>
      <c r="W63" s="1769"/>
      <c r="X63" s="1769"/>
      <c r="Y63" s="1769"/>
      <c r="Z63" s="1769"/>
      <c r="AA63" s="1769"/>
      <c r="AB63" s="1769"/>
      <c r="AC63" s="1769"/>
      <c r="AD63" s="1769"/>
      <c r="AE63" s="1769"/>
      <c r="AF63" s="1769"/>
      <c r="AG63" s="1769"/>
      <c r="AH63" s="1769"/>
      <c r="AI63" s="1769"/>
      <c r="AJ63" s="1769"/>
      <c r="AK63" s="1769"/>
      <c r="AL63" s="1769"/>
      <c r="AM63" s="1769"/>
      <c r="AN63" s="1769"/>
      <c r="AO63" s="1769"/>
      <c r="AP63" s="1769"/>
      <c r="AQ63" s="1769"/>
      <c r="AR63" s="1769"/>
      <c r="AS63" s="1769"/>
      <c r="AT63" s="1769"/>
      <c r="AU63" s="1769"/>
      <c r="AV63" s="1769"/>
      <c r="AW63" s="1769"/>
      <c r="AX63" s="1769"/>
      <c r="AY63" s="1769"/>
      <c r="AZ63" s="1769"/>
      <c r="BA63" s="1769"/>
      <c r="BB63" s="1769"/>
      <c r="BC63" s="1769"/>
      <c r="BE63" s="1151" t="s">
        <v>1280</v>
      </c>
      <c r="BF63" s="1152" t="s">
        <v>1281</v>
      </c>
      <c r="BG63" s="1152" t="s">
        <v>1282</v>
      </c>
      <c r="BH63" s="1688" t="s">
        <v>1283</v>
      </c>
      <c r="BI63" s="1688" t="s">
        <v>1284</v>
      </c>
      <c r="BJ63" s="1688" t="s">
        <v>1065</v>
      </c>
      <c r="BK63" s="1688" t="s">
        <v>1065</v>
      </c>
      <c r="BL63" s="1688"/>
      <c r="BM63" s="1688" t="s">
        <v>1065</v>
      </c>
    </row>
    <row r="64" spans="1:65" s="1669" customFormat="1" ht="66" customHeight="1" x14ac:dyDescent="0.2">
      <c r="A64" s="2338">
        <v>54</v>
      </c>
      <c r="B64" s="2339" t="s">
        <v>1531</v>
      </c>
      <c r="C64" s="1667" t="s">
        <v>1355</v>
      </c>
      <c r="D64" s="1805" t="s">
        <v>610</v>
      </c>
      <c r="E64" s="1805" t="s">
        <v>943</v>
      </c>
      <c r="F64" s="1805" t="s">
        <v>944</v>
      </c>
      <c r="G64" s="1682" t="s">
        <v>940</v>
      </c>
      <c r="H64" s="1682" t="s">
        <v>941</v>
      </c>
      <c r="I64" s="1806" t="s">
        <v>942</v>
      </c>
      <c r="J64" s="1683">
        <v>1</v>
      </c>
      <c r="K64" s="2316">
        <v>41509</v>
      </c>
      <c r="L64" s="2316">
        <v>41639</v>
      </c>
      <c r="M64" s="1684">
        <f t="shared" si="9"/>
        <v>18.571428571428573</v>
      </c>
      <c r="N64" s="1690">
        <v>1</v>
      </c>
      <c r="O64" s="1674">
        <f t="shared" si="10"/>
        <v>1</v>
      </c>
      <c r="P64" s="1681">
        <f t="shared" si="11"/>
        <v>18.571428571428573</v>
      </c>
      <c r="Q64" s="1686" t="e">
        <f>IF(L64&lt;=#REF!,P64,0)</f>
        <v>#REF!</v>
      </c>
      <c r="R64" s="1689"/>
      <c r="S64" s="1643" t="s">
        <v>1400</v>
      </c>
      <c r="T64" s="1769"/>
      <c r="U64" s="1769"/>
      <c r="V64" s="1769"/>
      <c r="W64" s="1769"/>
      <c r="X64" s="1769"/>
      <c r="Y64" s="1769"/>
      <c r="Z64" s="1769"/>
      <c r="AA64" s="1769"/>
      <c r="AB64" s="1769"/>
      <c r="AC64" s="1769"/>
      <c r="AD64" s="1769"/>
      <c r="AE64" s="1769"/>
      <c r="AF64" s="1769"/>
      <c r="AG64" s="1769"/>
      <c r="AH64" s="1769"/>
      <c r="AI64" s="1769"/>
      <c r="AJ64" s="1769"/>
      <c r="AK64" s="1769"/>
      <c r="AL64" s="1769"/>
      <c r="AM64" s="1769"/>
      <c r="AN64" s="1769"/>
      <c r="AO64" s="1769"/>
      <c r="AP64" s="1769"/>
      <c r="AQ64" s="1769"/>
      <c r="AR64" s="1769"/>
      <c r="AS64" s="1769"/>
      <c r="AT64" s="1769"/>
      <c r="AU64" s="1769"/>
      <c r="AV64" s="1769"/>
      <c r="AW64" s="1769"/>
      <c r="AX64" s="1769"/>
      <c r="AY64" s="1769"/>
      <c r="AZ64" s="1769"/>
      <c r="BA64" s="1769"/>
      <c r="BB64" s="1769"/>
      <c r="BC64" s="1769"/>
      <c r="BE64" s="1151" t="s">
        <v>1467</v>
      </c>
      <c r="BF64" s="1152"/>
      <c r="BG64" s="1152"/>
      <c r="BH64" s="1688" t="s">
        <v>1288</v>
      </c>
      <c r="BI64" s="2352"/>
      <c r="BJ64" s="2352"/>
      <c r="BK64" s="2352"/>
      <c r="BL64" s="2352"/>
      <c r="BM64" s="1151" t="s">
        <v>1289</v>
      </c>
    </row>
    <row r="65" spans="1:161" s="1669" customFormat="1" ht="66" customHeight="1" x14ac:dyDescent="0.2">
      <c r="A65" s="2338">
        <v>55</v>
      </c>
      <c r="B65" s="2339" t="s">
        <v>1532</v>
      </c>
      <c r="C65" s="1667" t="s">
        <v>1355</v>
      </c>
      <c r="D65" s="1691" t="s">
        <v>610</v>
      </c>
      <c r="E65" s="1151" t="s">
        <v>948</v>
      </c>
      <c r="F65" s="1691" t="s">
        <v>949</v>
      </c>
      <c r="G65" s="1682" t="s">
        <v>952</v>
      </c>
      <c r="H65" s="1682" t="s">
        <v>953</v>
      </c>
      <c r="I65" s="1807" t="s">
        <v>954</v>
      </c>
      <c r="J65" s="1683">
        <v>1</v>
      </c>
      <c r="K65" s="2316">
        <v>41509</v>
      </c>
      <c r="L65" s="2316">
        <v>41639</v>
      </c>
      <c r="M65" s="1684">
        <f t="shared" si="9"/>
        <v>18.571428571428573</v>
      </c>
      <c r="N65" s="1690">
        <v>1</v>
      </c>
      <c r="O65" s="1674">
        <f t="shared" si="10"/>
        <v>1</v>
      </c>
      <c r="P65" s="1681">
        <f t="shared" si="11"/>
        <v>18.571428571428573</v>
      </c>
      <c r="Q65" s="1686" t="e">
        <f>IF(L65&lt;=#REF!,P65,0)</f>
        <v>#REF!</v>
      </c>
      <c r="R65" s="1689"/>
      <c r="S65" s="1645" t="s">
        <v>1399</v>
      </c>
      <c r="T65" s="1771"/>
      <c r="U65" s="1771"/>
      <c r="V65" s="1771"/>
      <c r="W65" s="1771"/>
      <c r="X65" s="1771"/>
      <c r="Y65" s="1771"/>
      <c r="Z65" s="1771"/>
      <c r="AA65" s="1771"/>
      <c r="AB65" s="1771"/>
      <c r="AC65" s="1771"/>
      <c r="AD65" s="1771"/>
      <c r="AE65" s="1771"/>
      <c r="AF65" s="1771"/>
      <c r="AG65" s="1771"/>
      <c r="AH65" s="1771"/>
      <c r="AI65" s="1771"/>
      <c r="AJ65" s="1771"/>
      <c r="AK65" s="1771"/>
      <c r="AL65" s="1771"/>
      <c r="AM65" s="1771"/>
      <c r="AN65" s="1771"/>
      <c r="AO65" s="1771"/>
      <c r="AP65" s="1771"/>
      <c r="AQ65" s="1771"/>
      <c r="AR65" s="1771"/>
      <c r="AS65" s="1771"/>
      <c r="AT65" s="1771"/>
      <c r="AU65" s="1771"/>
      <c r="AV65" s="1771"/>
      <c r="AW65" s="1771"/>
      <c r="AX65" s="1771"/>
      <c r="AY65" s="1771"/>
      <c r="AZ65" s="1771"/>
      <c r="BA65" s="1771"/>
      <c r="BB65" s="1771"/>
      <c r="BC65" s="1771"/>
      <c r="BE65" s="1151" t="s">
        <v>1290</v>
      </c>
      <c r="BF65" s="1152" t="s">
        <v>1291</v>
      </c>
      <c r="BG65" s="1152" t="s">
        <v>1292</v>
      </c>
      <c r="BH65" s="1688" t="s">
        <v>1288</v>
      </c>
      <c r="BI65" s="2352"/>
      <c r="BJ65" s="2352"/>
      <c r="BK65" s="2352"/>
      <c r="BL65" s="2352"/>
      <c r="BM65" s="1151" t="s">
        <v>1293</v>
      </c>
    </row>
    <row r="66" spans="1:161" s="1669" customFormat="1" ht="66" customHeight="1" x14ac:dyDescent="0.2">
      <c r="A66" s="2338">
        <v>56</v>
      </c>
      <c r="B66" s="2339" t="s">
        <v>1533</v>
      </c>
      <c r="C66" s="1667" t="s">
        <v>1355</v>
      </c>
      <c r="D66" s="1691" t="s">
        <v>658</v>
      </c>
      <c r="E66" s="1151" t="s">
        <v>659</v>
      </c>
      <c r="F66" s="1691" t="s">
        <v>660</v>
      </c>
      <c r="G66" s="1682" t="s">
        <v>663</v>
      </c>
      <c r="H66" s="1682" t="s">
        <v>664</v>
      </c>
      <c r="I66" s="1807" t="s">
        <v>665</v>
      </c>
      <c r="J66" s="1692">
        <v>1</v>
      </c>
      <c r="K66" s="2316">
        <v>41509</v>
      </c>
      <c r="L66" s="2316">
        <v>41729</v>
      </c>
      <c r="M66" s="1684">
        <f t="shared" si="9"/>
        <v>31.428571428571427</v>
      </c>
      <c r="N66" s="1692">
        <v>1</v>
      </c>
      <c r="O66" s="1674">
        <v>1</v>
      </c>
      <c r="P66" s="1681">
        <f t="shared" si="11"/>
        <v>31.428571428571427</v>
      </c>
      <c r="Q66" s="1686" t="e">
        <f>IF(L66&lt;=#REF!,P66,0)</f>
        <v>#REF!</v>
      </c>
      <c r="R66" s="1689"/>
      <c r="S66" s="1643" t="s">
        <v>1401</v>
      </c>
      <c r="T66" s="1769"/>
      <c r="U66" s="1769"/>
      <c r="V66" s="1769"/>
      <c r="W66" s="1769"/>
      <c r="X66" s="1769"/>
      <c r="Y66" s="1769"/>
      <c r="Z66" s="1769"/>
      <c r="AA66" s="1769"/>
      <c r="AB66" s="1769"/>
      <c r="AC66" s="1769"/>
      <c r="AD66" s="1769"/>
      <c r="AE66" s="1769"/>
      <c r="AF66" s="1769"/>
      <c r="AG66" s="1769"/>
      <c r="AH66" s="1769"/>
      <c r="AI66" s="1769"/>
      <c r="AJ66" s="1769"/>
      <c r="AK66" s="1769"/>
      <c r="AL66" s="1769"/>
      <c r="AM66" s="1769"/>
      <c r="AN66" s="1769"/>
      <c r="AO66" s="1769"/>
      <c r="AP66" s="1769"/>
      <c r="AQ66" s="1769"/>
      <c r="AR66" s="1769"/>
      <c r="AS66" s="1769"/>
      <c r="AT66" s="1769"/>
      <c r="AU66" s="1769"/>
      <c r="AV66" s="1769"/>
      <c r="AW66" s="1769"/>
      <c r="AX66" s="1769"/>
      <c r="AY66" s="1769"/>
      <c r="AZ66" s="1769"/>
      <c r="BA66" s="1769"/>
      <c r="BB66" s="1769"/>
      <c r="BC66" s="1769"/>
      <c r="BE66" s="1151" t="s">
        <v>1294</v>
      </c>
      <c r="BF66" s="1152" t="s">
        <v>1275</v>
      </c>
      <c r="BG66" s="1152" t="s">
        <v>1295</v>
      </c>
      <c r="BH66" s="1688" t="s">
        <v>1288</v>
      </c>
      <c r="BI66" s="2352"/>
      <c r="BJ66" s="2352"/>
      <c r="BK66" s="2352"/>
      <c r="BL66" s="2352"/>
      <c r="BM66" s="1151" t="s">
        <v>1296</v>
      </c>
    </row>
    <row r="67" spans="1:161" s="1693" customFormat="1" ht="66" customHeight="1" x14ac:dyDescent="0.2">
      <c r="A67" s="2338">
        <v>57</v>
      </c>
      <c r="B67" s="2339" t="s">
        <v>1534</v>
      </c>
      <c r="C67" s="1667" t="s">
        <v>1355</v>
      </c>
      <c r="D67" s="1805" t="s">
        <v>610</v>
      </c>
      <c r="E67" s="1805" t="s">
        <v>955</v>
      </c>
      <c r="F67" s="1805" t="s">
        <v>956</v>
      </c>
      <c r="G67" s="1682" t="s">
        <v>957</v>
      </c>
      <c r="H67" s="1682" t="s">
        <v>939</v>
      </c>
      <c r="I67" s="1807" t="s">
        <v>856</v>
      </c>
      <c r="J67" s="1683">
        <v>1</v>
      </c>
      <c r="K67" s="2316">
        <v>41509</v>
      </c>
      <c r="L67" s="2316">
        <v>41639</v>
      </c>
      <c r="M67" s="1684">
        <f t="shared" si="9"/>
        <v>18.571428571428573</v>
      </c>
      <c r="N67" s="1685">
        <v>1</v>
      </c>
      <c r="O67" s="1674">
        <f t="shared" si="10"/>
        <v>1</v>
      </c>
      <c r="P67" s="1681">
        <f t="shared" si="11"/>
        <v>18.571428571428573</v>
      </c>
      <c r="Q67" s="1686" t="e">
        <f>IF(L67&lt;=#REF!,P67,0)</f>
        <v>#REF!</v>
      </c>
      <c r="R67" s="1689"/>
      <c r="S67" s="1646" t="s">
        <v>1402</v>
      </c>
      <c r="T67" s="1772"/>
      <c r="U67" s="1772"/>
      <c r="V67" s="1772"/>
      <c r="W67" s="1772"/>
      <c r="X67" s="1772"/>
      <c r="Y67" s="1772"/>
      <c r="Z67" s="1772"/>
      <c r="AA67" s="1772"/>
      <c r="AB67" s="1772"/>
      <c r="AC67" s="1772"/>
      <c r="AD67" s="1772"/>
      <c r="AE67" s="1772"/>
      <c r="AF67" s="1772"/>
      <c r="AG67" s="1772"/>
      <c r="AH67" s="1772"/>
      <c r="AI67" s="1772"/>
      <c r="AJ67" s="1772"/>
      <c r="AK67" s="1772"/>
      <c r="AL67" s="1772"/>
      <c r="AM67" s="1772"/>
      <c r="AN67" s="1772"/>
      <c r="AO67" s="1772"/>
      <c r="AP67" s="1772"/>
      <c r="AQ67" s="1772"/>
      <c r="AR67" s="1772"/>
      <c r="AS67" s="1772"/>
      <c r="AT67" s="1772"/>
      <c r="AU67" s="1772"/>
      <c r="AV67" s="1772"/>
      <c r="AW67" s="1772"/>
      <c r="AX67" s="1772"/>
      <c r="AY67" s="1772"/>
      <c r="AZ67" s="1772"/>
      <c r="BA67" s="1772"/>
      <c r="BB67" s="1772"/>
      <c r="BC67" s="1772"/>
      <c r="BD67" s="1669"/>
      <c r="BE67" s="1806" t="s">
        <v>1402</v>
      </c>
      <c r="BF67" s="1152"/>
      <c r="BG67" s="1152" t="s">
        <v>1267</v>
      </c>
      <c r="BH67" s="1688" t="s">
        <v>1288</v>
      </c>
      <c r="BI67" s="2352"/>
      <c r="BJ67" s="2352"/>
      <c r="BK67" s="2352"/>
      <c r="BL67" s="2352"/>
      <c r="BM67" s="2352"/>
      <c r="BN67" s="1669"/>
      <c r="BO67" s="1669"/>
      <c r="BP67" s="1669"/>
      <c r="BQ67" s="1669"/>
      <c r="BR67" s="1669"/>
      <c r="BS67" s="1669"/>
      <c r="BT67" s="1669"/>
      <c r="BU67" s="1669"/>
      <c r="BV67" s="1669"/>
      <c r="BW67" s="1669"/>
      <c r="BX67" s="1669"/>
      <c r="BY67" s="1669"/>
      <c r="BZ67" s="1669"/>
      <c r="CA67" s="1669"/>
      <c r="CB67" s="1669"/>
      <c r="CC67" s="1669"/>
      <c r="CD67" s="1669"/>
      <c r="CE67" s="1669"/>
      <c r="CF67" s="1669"/>
      <c r="CG67" s="1669"/>
      <c r="CH67" s="1669"/>
      <c r="CI67" s="1669"/>
      <c r="CJ67" s="1669"/>
      <c r="CK67" s="1669"/>
      <c r="CL67" s="1669"/>
      <c r="CM67" s="1669"/>
      <c r="CN67" s="1669"/>
      <c r="CO67" s="1669"/>
      <c r="CP67" s="1669"/>
      <c r="CQ67" s="1669"/>
      <c r="CR67" s="1669"/>
      <c r="CS67" s="1669"/>
      <c r="CT67" s="1669"/>
      <c r="CU67" s="1669"/>
      <c r="CV67" s="1669"/>
      <c r="CW67" s="1669"/>
      <c r="CX67" s="1669"/>
      <c r="CY67" s="1669"/>
      <c r="CZ67" s="1669"/>
      <c r="DA67" s="1669"/>
      <c r="DB67" s="1669"/>
      <c r="DC67" s="1669"/>
      <c r="DD67" s="1669"/>
      <c r="DE67" s="1669"/>
      <c r="DF67" s="1669"/>
      <c r="DG67" s="1669"/>
      <c r="DH67" s="1669"/>
      <c r="DI67" s="1669"/>
      <c r="DJ67" s="1669"/>
      <c r="DK67" s="1669"/>
      <c r="DL67" s="1669"/>
      <c r="DM67" s="1669"/>
      <c r="DN67" s="1669"/>
      <c r="DO67" s="1669"/>
      <c r="DP67" s="1669"/>
      <c r="DQ67" s="1669"/>
      <c r="DR67" s="1669"/>
      <c r="DS67" s="1669"/>
      <c r="DT67" s="1669"/>
      <c r="DU67" s="1669"/>
      <c r="DV67" s="1669"/>
      <c r="DW67" s="1669"/>
      <c r="DX67" s="1669"/>
      <c r="DY67" s="1669"/>
      <c r="DZ67" s="1669"/>
      <c r="EA67" s="1669"/>
      <c r="EB67" s="1669"/>
      <c r="EC67" s="1669"/>
      <c r="ED67" s="1669"/>
      <c r="EE67" s="1669"/>
      <c r="EF67" s="1669"/>
      <c r="EG67" s="1669"/>
      <c r="EH67" s="1669"/>
      <c r="EI67" s="1669"/>
      <c r="EJ67" s="1669"/>
      <c r="EK67" s="1669"/>
      <c r="EL67" s="1669"/>
      <c r="EM67" s="1669"/>
      <c r="EN67" s="1669"/>
      <c r="EO67" s="1669"/>
      <c r="EP67" s="1669"/>
      <c r="EQ67" s="1669"/>
      <c r="ER67" s="1669"/>
      <c r="ES67" s="1669"/>
      <c r="ET67" s="1669"/>
      <c r="EU67" s="1669"/>
      <c r="EV67" s="1669"/>
      <c r="EW67" s="1669"/>
      <c r="EX67" s="1669"/>
      <c r="EY67" s="1669"/>
      <c r="EZ67" s="1669"/>
      <c r="FA67" s="1669"/>
      <c r="FB67" s="1669"/>
      <c r="FC67" s="1669"/>
      <c r="FD67" s="1669"/>
      <c r="FE67" s="1669"/>
    </row>
    <row r="68" spans="1:161" s="1693" customFormat="1" ht="66" customHeight="1" x14ac:dyDescent="0.2">
      <c r="A68" s="2338">
        <v>58</v>
      </c>
      <c r="B68" s="2339" t="s">
        <v>1535</v>
      </c>
      <c r="C68" s="1667" t="s">
        <v>1355</v>
      </c>
      <c r="D68" s="1805" t="s">
        <v>610</v>
      </c>
      <c r="E68" s="1805" t="s">
        <v>955</v>
      </c>
      <c r="F68" s="1805" t="s">
        <v>956</v>
      </c>
      <c r="G68" s="1682" t="s">
        <v>958</v>
      </c>
      <c r="H68" s="1682" t="s">
        <v>617</v>
      </c>
      <c r="I68" s="1807" t="s">
        <v>618</v>
      </c>
      <c r="J68" s="1683">
        <v>2</v>
      </c>
      <c r="K68" s="2316">
        <v>41509</v>
      </c>
      <c r="L68" s="2316">
        <v>41639</v>
      </c>
      <c r="M68" s="1684">
        <f t="shared" si="9"/>
        <v>18.571428571428573</v>
      </c>
      <c r="N68" s="1685">
        <v>2</v>
      </c>
      <c r="O68" s="1674">
        <f t="shared" si="10"/>
        <v>1</v>
      </c>
      <c r="P68" s="1681">
        <f t="shared" si="11"/>
        <v>18.571428571428573</v>
      </c>
      <c r="Q68" s="1686" t="e">
        <f>IF(L68&lt;=#REF!,P68,0)</f>
        <v>#REF!</v>
      </c>
      <c r="R68" s="1689"/>
      <c r="S68" s="1643" t="s">
        <v>1298</v>
      </c>
      <c r="T68" s="1769"/>
      <c r="U68" s="1769"/>
      <c r="V68" s="1769"/>
      <c r="W68" s="1769"/>
      <c r="X68" s="1769"/>
      <c r="Y68" s="1769"/>
      <c r="Z68" s="1769"/>
      <c r="AA68" s="1769"/>
      <c r="AB68" s="1769"/>
      <c r="AC68" s="1769"/>
      <c r="AD68" s="1769"/>
      <c r="AE68" s="1769"/>
      <c r="AF68" s="1769"/>
      <c r="AG68" s="1769"/>
      <c r="AH68" s="1769"/>
      <c r="AI68" s="1769"/>
      <c r="AJ68" s="1769"/>
      <c r="AK68" s="1769"/>
      <c r="AL68" s="1769"/>
      <c r="AM68" s="1769"/>
      <c r="AN68" s="1769"/>
      <c r="AO68" s="1769"/>
      <c r="AP68" s="1769"/>
      <c r="AQ68" s="1769"/>
      <c r="AR68" s="1769"/>
      <c r="AS68" s="1769"/>
      <c r="AT68" s="1769"/>
      <c r="AU68" s="1769"/>
      <c r="AV68" s="1769"/>
      <c r="AW68" s="1769"/>
      <c r="AX68" s="1769"/>
      <c r="AY68" s="1769"/>
      <c r="AZ68" s="1769"/>
      <c r="BA68" s="1769"/>
      <c r="BB68" s="1769"/>
      <c r="BC68" s="1769"/>
      <c r="BD68" s="1669"/>
      <c r="BE68" s="1669"/>
      <c r="BF68" s="1152" t="s">
        <v>1299</v>
      </c>
      <c r="BG68" s="1152" t="s">
        <v>1300</v>
      </c>
      <c r="BH68" s="1688" t="s">
        <v>1288</v>
      </c>
      <c r="BI68" s="2352"/>
      <c r="BJ68" s="2352"/>
      <c r="BK68" s="2352"/>
      <c r="BL68" s="2352"/>
      <c r="BM68" s="2352"/>
      <c r="BN68" s="1669"/>
      <c r="BO68" s="1669"/>
      <c r="BP68" s="1669"/>
      <c r="BQ68" s="1669"/>
      <c r="BR68" s="1669"/>
      <c r="BS68" s="1669"/>
      <c r="BT68" s="1669"/>
      <c r="BU68" s="1669"/>
      <c r="BV68" s="1669"/>
      <c r="BW68" s="1669"/>
      <c r="BX68" s="1669"/>
      <c r="BY68" s="1669"/>
      <c r="BZ68" s="1669"/>
      <c r="CA68" s="1669"/>
      <c r="CB68" s="1669"/>
      <c r="CC68" s="1669"/>
      <c r="CD68" s="1669"/>
      <c r="CE68" s="1669"/>
      <c r="CF68" s="1669"/>
      <c r="CG68" s="1669"/>
      <c r="CH68" s="1669"/>
      <c r="CI68" s="1669"/>
      <c r="CJ68" s="1669"/>
      <c r="CK68" s="1669"/>
      <c r="CL68" s="1669"/>
      <c r="CM68" s="1669"/>
      <c r="CN68" s="1669"/>
      <c r="CO68" s="1669"/>
      <c r="CP68" s="1669"/>
      <c r="CQ68" s="1669"/>
      <c r="CR68" s="1669"/>
      <c r="CS68" s="1669"/>
      <c r="CT68" s="1669"/>
      <c r="CU68" s="1669"/>
      <c r="CV68" s="1669"/>
      <c r="CW68" s="1669"/>
      <c r="CX68" s="1669"/>
      <c r="CY68" s="1669"/>
      <c r="CZ68" s="1669"/>
      <c r="DA68" s="1669"/>
      <c r="DB68" s="1669"/>
      <c r="DC68" s="1669"/>
      <c r="DD68" s="1669"/>
      <c r="DE68" s="1669"/>
      <c r="DF68" s="1669"/>
      <c r="DG68" s="1669"/>
      <c r="DH68" s="1669"/>
      <c r="DI68" s="1669"/>
      <c r="DJ68" s="1669"/>
      <c r="DK68" s="1669"/>
      <c r="DL68" s="1669"/>
      <c r="DM68" s="1669"/>
      <c r="DN68" s="1669"/>
      <c r="DO68" s="1669"/>
      <c r="DP68" s="1669"/>
      <c r="DQ68" s="1669"/>
      <c r="DR68" s="1669"/>
      <c r="DS68" s="1669"/>
      <c r="DT68" s="1669"/>
      <c r="DU68" s="1669"/>
      <c r="DV68" s="1669"/>
      <c r="DW68" s="1669"/>
      <c r="DX68" s="1669"/>
      <c r="DY68" s="1669"/>
      <c r="DZ68" s="1669"/>
      <c r="EA68" s="1669"/>
      <c r="EB68" s="1669"/>
      <c r="EC68" s="1669"/>
      <c r="ED68" s="1669"/>
      <c r="EE68" s="1669"/>
      <c r="EF68" s="1669"/>
      <c r="EG68" s="1669"/>
      <c r="EH68" s="1669"/>
      <c r="EI68" s="1669"/>
      <c r="EJ68" s="1669"/>
      <c r="EK68" s="1669"/>
      <c r="EL68" s="1669"/>
      <c r="EM68" s="1669"/>
      <c r="EN68" s="1669"/>
      <c r="EO68" s="1669"/>
      <c r="EP68" s="1669"/>
      <c r="EQ68" s="1669"/>
      <c r="ER68" s="1669"/>
      <c r="ES68" s="1669"/>
      <c r="ET68" s="1669"/>
      <c r="EU68" s="1669"/>
      <c r="EV68" s="1669"/>
      <c r="EW68" s="1669"/>
      <c r="EX68" s="1669"/>
      <c r="EY68" s="1669"/>
      <c r="EZ68" s="1669"/>
      <c r="FA68" s="1669"/>
      <c r="FB68" s="1669"/>
      <c r="FC68" s="1669"/>
      <c r="FD68" s="1669"/>
      <c r="FE68" s="1669"/>
    </row>
    <row r="69" spans="1:161" s="1693" customFormat="1" ht="66" customHeight="1" x14ac:dyDescent="0.2">
      <c r="A69" s="2338">
        <v>59</v>
      </c>
      <c r="B69" s="2339" t="s">
        <v>1536</v>
      </c>
      <c r="C69" s="1667" t="s">
        <v>1355</v>
      </c>
      <c r="D69" s="1805" t="s">
        <v>610</v>
      </c>
      <c r="E69" s="1805" t="s">
        <v>955</v>
      </c>
      <c r="F69" s="1805" t="s">
        <v>956</v>
      </c>
      <c r="G69" s="1682" t="s">
        <v>959</v>
      </c>
      <c r="H69" s="1682" t="s">
        <v>941</v>
      </c>
      <c r="I69" s="1806" t="s">
        <v>942</v>
      </c>
      <c r="J69" s="1683">
        <v>1</v>
      </c>
      <c r="K69" s="2316">
        <v>41509</v>
      </c>
      <c r="L69" s="2316">
        <v>41639</v>
      </c>
      <c r="M69" s="1684">
        <f t="shared" si="9"/>
        <v>18.571428571428573</v>
      </c>
      <c r="N69" s="1690">
        <v>1</v>
      </c>
      <c r="O69" s="1674">
        <f t="shared" si="10"/>
        <v>1</v>
      </c>
      <c r="P69" s="1681">
        <f t="shared" si="11"/>
        <v>18.571428571428573</v>
      </c>
      <c r="Q69" s="1686" t="e">
        <f>IF(L69&lt;=#REF!,P69,0)</f>
        <v>#REF!</v>
      </c>
      <c r="R69" s="1689"/>
      <c r="S69" s="1643" t="s">
        <v>1403</v>
      </c>
      <c r="T69" s="1769"/>
      <c r="U69" s="1769"/>
      <c r="V69" s="1769"/>
      <c r="W69" s="1769"/>
      <c r="X69" s="1769"/>
      <c r="Y69" s="1769"/>
      <c r="Z69" s="1769"/>
      <c r="AA69" s="1769"/>
      <c r="AB69" s="1769"/>
      <c r="AC69" s="1769"/>
      <c r="AD69" s="1769"/>
      <c r="AE69" s="1769"/>
      <c r="AF69" s="1769"/>
      <c r="AG69" s="1769"/>
      <c r="AH69" s="1769"/>
      <c r="AI69" s="1769"/>
      <c r="AJ69" s="1769"/>
      <c r="AK69" s="1769"/>
      <c r="AL69" s="1769"/>
      <c r="AM69" s="1769"/>
      <c r="AN69" s="1769"/>
      <c r="AO69" s="1769"/>
      <c r="AP69" s="1769"/>
      <c r="AQ69" s="1769"/>
      <c r="AR69" s="1769"/>
      <c r="AS69" s="1769"/>
      <c r="AT69" s="1769"/>
      <c r="AU69" s="1769"/>
      <c r="AV69" s="1769"/>
      <c r="AW69" s="1769"/>
      <c r="AX69" s="1769"/>
      <c r="AY69" s="1769"/>
      <c r="AZ69" s="1769"/>
      <c r="BA69" s="1769"/>
      <c r="BB69" s="1769"/>
      <c r="BC69" s="1769"/>
      <c r="BD69" s="1669"/>
      <c r="BE69" s="1669"/>
      <c r="BF69" s="1152"/>
      <c r="BG69" s="1152" t="s">
        <v>1267</v>
      </c>
      <c r="BH69" s="1688" t="s">
        <v>1288</v>
      </c>
      <c r="BI69" s="2352"/>
      <c r="BJ69" s="2352"/>
      <c r="BK69" s="2352"/>
      <c r="BL69" s="2352"/>
      <c r="BM69" s="2352"/>
      <c r="BN69" s="1669"/>
      <c r="BO69" s="1669"/>
      <c r="BP69" s="1669"/>
      <c r="BQ69" s="1669"/>
      <c r="BR69" s="1669"/>
      <c r="BS69" s="1669"/>
      <c r="BT69" s="1669"/>
      <c r="BU69" s="1669"/>
      <c r="BV69" s="1669"/>
      <c r="BW69" s="1669"/>
      <c r="BX69" s="1669"/>
      <c r="BY69" s="1669"/>
      <c r="BZ69" s="1669"/>
      <c r="CA69" s="1669"/>
      <c r="CB69" s="1669"/>
      <c r="CC69" s="1669"/>
      <c r="CD69" s="1669"/>
      <c r="CE69" s="1669"/>
      <c r="CF69" s="1669"/>
      <c r="CG69" s="1669"/>
      <c r="CH69" s="1669"/>
      <c r="CI69" s="1669"/>
      <c r="CJ69" s="1669"/>
      <c r="CK69" s="1669"/>
      <c r="CL69" s="1669"/>
      <c r="CM69" s="1669"/>
      <c r="CN69" s="1669"/>
      <c r="CO69" s="1669"/>
      <c r="CP69" s="1669"/>
      <c r="CQ69" s="1669"/>
      <c r="CR69" s="1669"/>
      <c r="CS69" s="1669"/>
      <c r="CT69" s="1669"/>
      <c r="CU69" s="1669"/>
      <c r="CV69" s="1669"/>
      <c r="CW69" s="1669"/>
      <c r="CX69" s="1669"/>
      <c r="CY69" s="1669"/>
      <c r="CZ69" s="1669"/>
      <c r="DA69" s="1669"/>
      <c r="DB69" s="1669"/>
      <c r="DC69" s="1669"/>
      <c r="DD69" s="1669"/>
      <c r="DE69" s="1669"/>
      <c r="DF69" s="1669"/>
      <c r="DG69" s="1669"/>
      <c r="DH69" s="1669"/>
      <c r="DI69" s="1669"/>
      <c r="DJ69" s="1669"/>
      <c r="DK69" s="1669"/>
      <c r="DL69" s="1669"/>
      <c r="DM69" s="1669"/>
      <c r="DN69" s="1669"/>
      <c r="DO69" s="1669"/>
      <c r="DP69" s="1669"/>
      <c r="DQ69" s="1669"/>
      <c r="DR69" s="1669"/>
      <c r="DS69" s="1669"/>
      <c r="DT69" s="1669"/>
      <c r="DU69" s="1669"/>
      <c r="DV69" s="1669"/>
      <c r="DW69" s="1669"/>
      <c r="DX69" s="1669"/>
      <c r="DY69" s="1669"/>
      <c r="DZ69" s="1669"/>
      <c r="EA69" s="1669"/>
      <c r="EB69" s="1669"/>
      <c r="EC69" s="1669"/>
      <c r="ED69" s="1669"/>
      <c r="EE69" s="1669"/>
      <c r="EF69" s="1669"/>
      <c r="EG69" s="1669"/>
      <c r="EH69" s="1669"/>
      <c r="EI69" s="1669"/>
      <c r="EJ69" s="1669"/>
      <c r="EK69" s="1669"/>
      <c r="EL69" s="1669"/>
      <c r="EM69" s="1669"/>
      <c r="EN69" s="1669"/>
      <c r="EO69" s="1669"/>
      <c r="EP69" s="1669"/>
      <c r="EQ69" s="1669"/>
      <c r="ER69" s="1669"/>
      <c r="ES69" s="1669"/>
      <c r="ET69" s="1669"/>
      <c r="EU69" s="1669"/>
      <c r="EV69" s="1669"/>
      <c r="EW69" s="1669"/>
      <c r="EX69" s="1669"/>
      <c r="EY69" s="1669"/>
      <c r="EZ69" s="1669"/>
      <c r="FA69" s="1669"/>
      <c r="FB69" s="1669"/>
      <c r="FC69" s="1669"/>
      <c r="FD69" s="1669"/>
      <c r="FE69" s="1669"/>
    </row>
    <row r="70" spans="1:161" s="1693" customFormat="1" ht="66" customHeight="1" x14ac:dyDescent="0.2">
      <c r="A70" s="2338">
        <v>60</v>
      </c>
      <c r="B70" s="2339" t="s">
        <v>1537</v>
      </c>
      <c r="C70" s="1667" t="s">
        <v>1355</v>
      </c>
      <c r="D70" s="1805" t="s">
        <v>960</v>
      </c>
      <c r="E70" s="1805" t="s">
        <v>961</v>
      </c>
      <c r="F70" s="1805" t="s">
        <v>962</v>
      </c>
      <c r="G70" s="1682" t="s">
        <v>964</v>
      </c>
      <c r="H70" s="1682" t="s">
        <v>939</v>
      </c>
      <c r="I70" s="1807" t="s">
        <v>856</v>
      </c>
      <c r="J70" s="1683">
        <v>1</v>
      </c>
      <c r="K70" s="2316">
        <v>41509</v>
      </c>
      <c r="L70" s="2316">
        <v>41639</v>
      </c>
      <c r="M70" s="1684">
        <f t="shared" si="9"/>
        <v>18.571428571428573</v>
      </c>
      <c r="N70" s="1685">
        <v>1</v>
      </c>
      <c r="O70" s="1674">
        <f t="shared" si="10"/>
        <v>1</v>
      </c>
      <c r="P70" s="1681">
        <f t="shared" si="11"/>
        <v>18.571428571428573</v>
      </c>
      <c r="Q70" s="1686" t="e">
        <f>IF(L70&lt;=#REF!,P70,0)</f>
        <v>#REF!</v>
      </c>
      <c r="R70" s="1689"/>
      <c r="S70" s="1643" t="s">
        <v>1404</v>
      </c>
      <c r="T70" s="1769"/>
      <c r="U70" s="1769"/>
      <c r="V70" s="1769"/>
      <c r="W70" s="1769"/>
      <c r="X70" s="1769"/>
      <c r="Y70" s="1769"/>
      <c r="Z70" s="1769"/>
      <c r="AA70" s="1769"/>
      <c r="AB70" s="1769"/>
      <c r="AC70" s="1769"/>
      <c r="AD70" s="1769"/>
      <c r="AE70" s="1769"/>
      <c r="AF70" s="1769"/>
      <c r="AG70" s="1769"/>
      <c r="AH70" s="1769"/>
      <c r="AI70" s="1769"/>
      <c r="AJ70" s="1769"/>
      <c r="AK70" s="1769"/>
      <c r="AL70" s="1769"/>
      <c r="AM70" s="1769"/>
      <c r="AN70" s="1769"/>
      <c r="AO70" s="1769"/>
      <c r="AP70" s="1769"/>
      <c r="AQ70" s="1769"/>
      <c r="AR70" s="1769"/>
      <c r="AS70" s="1769"/>
      <c r="AT70" s="1769"/>
      <c r="AU70" s="1769"/>
      <c r="AV70" s="1769"/>
      <c r="AW70" s="1769"/>
      <c r="AX70" s="1769"/>
      <c r="AY70" s="1769"/>
      <c r="AZ70" s="1769"/>
      <c r="BA70" s="1769"/>
      <c r="BB70" s="1769"/>
      <c r="BC70" s="1769"/>
      <c r="BD70" s="1669"/>
      <c r="BE70" s="1669"/>
      <c r="BF70" s="1152"/>
      <c r="BG70" s="1152"/>
      <c r="BH70" s="1688" t="s">
        <v>1288</v>
      </c>
      <c r="BI70" s="2352"/>
      <c r="BJ70" s="2352"/>
      <c r="BK70" s="2352"/>
      <c r="BL70" s="2352"/>
      <c r="BM70" s="2352"/>
      <c r="BN70" s="1669"/>
      <c r="BO70" s="1669"/>
      <c r="BP70" s="1669"/>
      <c r="BQ70" s="1669"/>
      <c r="BR70" s="1669"/>
      <c r="BS70" s="1669"/>
      <c r="BT70" s="1669"/>
      <c r="BU70" s="1669"/>
      <c r="BV70" s="1669"/>
      <c r="BW70" s="1669"/>
      <c r="BX70" s="1669"/>
      <c r="BY70" s="1669"/>
      <c r="BZ70" s="1669"/>
      <c r="CA70" s="1669"/>
      <c r="CB70" s="1669"/>
      <c r="CC70" s="1669"/>
      <c r="CD70" s="1669"/>
      <c r="CE70" s="1669"/>
      <c r="CF70" s="1669"/>
      <c r="CG70" s="1669"/>
      <c r="CH70" s="1669"/>
      <c r="CI70" s="1669"/>
      <c r="CJ70" s="1669"/>
      <c r="CK70" s="1669"/>
      <c r="CL70" s="1669"/>
      <c r="CM70" s="1669"/>
      <c r="CN70" s="1669"/>
      <c r="CO70" s="1669"/>
      <c r="CP70" s="1669"/>
      <c r="CQ70" s="1669"/>
      <c r="CR70" s="1669"/>
      <c r="CS70" s="1669"/>
      <c r="CT70" s="1669"/>
      <c r="CU70" s="1669"/>
      <c r="CV70" s="1669"/>
      <c r="CW70" s="1669"/>
      <c r="CX70" s="1669"/>
      <c r="CY70" s="1669"/>
      <c r="CZ70" s="1669"/>
      <c r="DA70" s="1669"/>
      <c r="DB70" s="1669"/>
      <c r="DC70" s="1669"/>
      <c r="DD70" s="1669"/>
      <c r="DE70" s="1669"/>
      <c r="DF70" s="1669"/>
      <c r="DG70" s="1669"/>
      <c r="DH70" s="1669"/>
      <c r="DI70" s="1669"/>
      <c r="DJ70" s="1669"/>
      <c r="DK70" s="1669"/>
      <c r="DL70" s="1669"/>
      <c r="DM70" s="1669"/>
      <c r="DN70" s="1669"/>
      <c r="DO70" s="1669"/>
      <c r="DP70" s="1669"/>
      <c r="DQ70" s="1669"/>
      <c r="DR70" s="1669"/>
      <c r="DS70" s="1669"/>
      <c r="DT70" s="1669"/>
      <c r="DU70" s="1669"/>
      <c r="DV70" s="1669"/>
      <c r="DW70" s="1669"/>
      <c r="DX70" s="1669"/>
      <c r="DY70" s="1669"/>
      <c r="DZ70" s="1669"/>
      <c r="EA70" s="1669"/>
      <c r="EB70" s="1669"/>
      <c r="EC70" s="1669"/>
      <c r="ED70" s="1669"/>
      <c r="EE70" s="1669"/>
      <c r="EF70" s="1669"/>
      <c r="EG70" s="1669"/>
      <c r="EH70" s="1669"/>
      <c r="EI70" s="1669"/>
      <c r="EJ70" s="1669"/>
      <c r="EK70" s="1669"/>
      <c r="EL70" s="1669"/>
      <c r="EM70" s="1669"/>
      <c r="EN70" s="1669"/>
      <c r="EO70" s="1669"/>
      <c r="EP70" s="1669"/>
      <c r="EQ70" s="1669"/>
      <c r="ER70" s="1669"/>
      <c r="ES70" s="1669"/>
      <c r="ET70" s="1669"/>
      <c r="EU70" s="1669"/>
      <c r="EV70" s="1669"/>
      <c r="EW70" s="1669"/>
      <c r="EX70" s="1669"/>
      <c r="EY70" s="1669"/>
      <c r="EZ70" s="1669"/>
      <c r="FA70" s="1669"/>
      <c r="FB70" s="1669"/>
      <c r="FC70" s="1669"/>
      <c r="FD70" s="1669"/>
      <c r="FE70" s="1669"/>
    </row>
    <row r="71" spans="1:161" s="1693" customFormat="1" ht="66" customHeight="1" x14ac:dyDescent="0.2">
      <c r="A71" s="2338">
        <v>61</v>
      </c>
      <c r="B71" s="2339" t="s">
        <v>1538</v>
      </c>
      <c r="C71" s="1667" t="s">
        <v>1355</v>
      </c>
      <c r="D71" s="1805" t="s">
        <v>960</v>
      </c>
      <c r="E71" s="1805" t="s">
        <v>961</v>
      </c>
      <c r="F71" s="1805" t="s">
        <v>962</v>
      </c>
      <c r="G71" s="1682" t="s">
        <v>965</v>
      </c>
      <c r="H71" s="1682" t="s">
        <v>617</v>
      </c>
      <c r="I71" s="1807" t="s">
        <v>618</v>
      </c>
      <c r="J71" s="1683">
        <v>5</v>
      </c>
      <c r="K71" s="2316">
        <v>41509</v>
      </c>
      <c r="L71" s="2316">
        <v>41639</v>
      </c>
      <c r="M71" s="1684">
        <f t="shared" si="9"/>
        <v>18.571428571428573</v>
      </c>
      <c r="N71" s="1685">
        <v>5</v>
      </c>
      <c r="O71" s="1674">
        <f t="shared" si="10"/>
        <v>1</v>
      </c>
      <c r="P71" s="1681">
        <f t="shared" si="11"/>
        <v>18.571428571428573</v>
      </c>
      <c r="Q71" s="1686" t="e">
        <f>IF(L71&lt;=#REF!,P71,0)</f>
        <v>#REF!</v>
      </c>
      <c r="R71" s="1689"/>
      <c r="S71" s="1643" t="s">
        <v>1405</v>
      </c>
      <c r="T71" s="1769"/>
      <c r="U71" s="1769"/>
      <c r="V71" s="1769"/>
      <c r="W71" s="1769"/>
      <c r="X71" s="1769"/>
      <c r="Y71" s="1769"/>
      <c r="Z71" s="1769"/>
      <c r="AA71" s="1769"/>
      <c r="AB71" s="1769"/>
      <c r="AC71" s="1769"/>
      <c r="AD71" s="1769"/>
      <c r="AE71" s="1769"/>
      <c r="AF71" s="1769"/>
      <c r="AG71" s="1769"/>
      <c r="AH71" s="1769"/>
      <c r="AI71" s="1769"/>
      <c r="AJ71" s="1769"/>
      <c r="AK71" s="1769"/>
      <c r="AL71" s="1769"/>
      <c r="AM71" s="1769"/>
      <c r="AN71" s="1769"/>
      <c r="AO71" s="1769"/>
      <c r="AP71" s="1769"/>
      <c r="AQ71" s="1769"/>
      <c r="AR71" s="1769"/>
      <c r="AS71" s="1769"/>
      <c r="AT71" s="1769"/>
      <c r="AU71" s="1769"/>
      <c r="AV71" s="1769"/>
      <c r="AW71" s="1769"/>
      <c r="AX71" s="1769"/>
      <c r="AY71" s="1769"/>
      <c r="AZ71" s="1769"/>
      <c r="BA71" s="1769"/>
      <c r="BB71" s="1769"/>
      <c r="BC71" s="1769"/>
      <c r="BD71" s="1669"/>
      <c r="BE71" s="1669"/>
      <c r="BF71" s="1152"/>
      <c r="BG71" s="1152"/>
      <c r="BH71" s="1688" t="s">
        <v>1288</v>
      </c>
      <c r="BI71" s="2352"/>
      <c r="BJ71" s="2352"/>
      <c r="BK71" s="2352"/>
      <c r="BL71" s="2352"/>
      <c r="BM71" s="2352"/>
      <c r="BN71" s="1669"/>
      <c r="BO71" s="1669"/>
      <c r="BP71" s="1669"/>
      <c r="BQ71" s="1669"/>
      <c r="BR71" s="1669"/>
      <c r="BS71" s="1669"/>
      <c r="BT71" s="1669"/>
      <c r="BU71" s="1669"/>
      <c r="BV71" s="1669"/>
      <c r="BW71" s="1669"/>
      <c r="BX71" s="1669"/>
      <c r="BY71" s="1669"/>
      <c r="BZ71" s="1669"/>
      <c r="CA71" s="1669"/>
      <c r="CB71" s="1669"/>
      <c r="CC71" s="1669"/>
      <c r="CD71" s="1669"/>
      <c r="CE71" s="1669"/>
      <c r="CF71" s="1669"/>
      <c r="CG71" s="1669"/>
      <c r="CH71" s="1669"/>
      <c r="CI71" s="1669"/>
      <c r="CJ71" s="1669"/>
      <c r="CK71" s="1669"/>
      <c r="CL71" s="1669"/>
      <c r="CM71" s="1669"/>
      <c r="CN71" s="1669"/>
      <c r="CO71" s="1669"/>
      <c r="CP71" s="1669"/>
      <c r="CQ71" s="1669"/>
      <c r="CR71" s="1669"/>
      <c r="CS71" s="1669"/>
      <c r="CT71" s="1669"/>
      <c r="CU71" s="1669"/>
      <c r="CV71" s="1669"/>
      <c r="CW71" s="1669"/>
      <c r="CX71" s="1669"/>
      <c r="CY71" s="1669"/>
      <c r="CZ71" s="1669"/>
      <c r="DA71" s="1669"/>
      <c r="DB71" s="1669"/>
      <c r="DC71" s="1669"/>
      <c r="DD71" s="1669"/>
      <c r="DE71" s="1669"/>
      <c r="DF71" s="1669"/>
      <c r="DG71" s="1669"/>
      <c r="DH71" s="1669"/>
      <c r="DI71" s="1669"/>
      <c r="DJ71" s="1669"/>
      <c r="DK71" s="1669"/>
      <c r="DL71" s="1669"/>
      <c r="DM71" s="1669"/>
      <c r="DN71" s="1669"/>
      <c r="DO71" s="1669"/>
      <c r="DP71" s="1669"/>
      <c r="DQ71" s="1669"/>
      <c r="DR71" s="1669"/>
      <c r="DS71" s="1669"/>
      <c r="DT71" s="1669"/>
      <c r="DU71" s="1669"/>
      <c r="DV71" s="1669"/>
      <c r="DW71" s="1669"/>
      <c r="DX71" s="1669"/>
      <c r="DY71" s="1669"/>
      <c r="DZ71" s="1669"/>
      <c r="EA71" s="1669"/>
      <c r="EB71" s="1669"/>
      <c r="EC71" s="1669"/>
      <c r="ED71" s="1669"/>
      <c r="EE71" s="1669"/>
      <c r="EF71" s="1669"/>
      <c r="EG71" s="1669"/>
      <c r="EH71" s="1669"/>
      <c r="EI71" s="1669"/>
      <c r="EJ71" s="1669"/>
      <c r="EK71" s="1669"/>
      <c r="EL71" s="1669"/>
      <c r="EM71" s="1669"/>
      <c r="EN71" s="1669"/>
      <c r="EO71" s="1669"/>
      <c r="EP71" s="1669"/>
      <c r="EQ71" s="1669"/>
      <c r="ER71" s="1669"/>
      <c r="ES71" s="1669"/>
      <c r="ET71" s="1669"/>
      <c r="EU71" s="1669"/>
      <c r="EV71" s="1669"/>
      <c r="EW71" s="1669"/>
      <c r="EX71" s="1669"/>
      <c r="EY71" s="1669"/>
      <c r="EZ71" s="1669"/>
      <c r="FA71" s="1669"/>
      <c r="FB71" s="1669"/>
      <c r="FC71" s="1669"/>
      <c r="FD71" s="1669"/>
      <c r="FE71" s="1669"/>
    </row>
    <row r="72" spans="1:161" s="1693" customFormat="1" ht="66" customHeight="1" x14ac:dyDescent="0.2">
      <c r="A72" s="2338">
        <v>62</v>
      </c>
      <c r="B72" s="2339" t="s">
        <v>1539</v>
      </c>
      <c r="C72" s="1667" t="s">
        <v>1355</v>
      </c>
      <c r="D72" s="1805" t="s">
        <v>960</v>
      </c>
      <c r="E72" s="1805" t="s">
        <v>961</v>
      </c>
      <c r="F72" s="1805" t="s">
        <v>962</v>
      </c>
      <c r="G72" s="1682" t="s">
        <v>966</v>
      </c>
      <c r="H72" s="1682" t="s">
        <v>941</v>
      </c>
      <c r="I72" s="1806" t="s">
        <v>942</v>
      </c>
      <c r="J72" s="1683">
        <v>1</v>
      </c>
      <c r="K72" s="2316">
        <v>41509</v>
      </c>
      <c r="L72" s="2316">
        <v>41639</v>
      </c>
      <c r="M72" s="1684">
        <f t="shared" si="9"/>
        <v>18.571428571428573</v>
      </c>
      <c r="N72" s="1690">
        <v>1</v>
      </c>
      <c r="O72" s="1674">
        <f t="shared" si="10"/>
        <v>1</v>
      </c>
      <c r="P72" s="1681">
        <f t="shared" si="11"/>
        <v>18.571428571428573</v>
      </c>
      <c r="Q72" s="1686" t="e">
        <f>IF(L72&lt;=#REF!,P72,0)</f>
        <v>#REF!</v>
      </c>
      <c r="R72" s="1689"/>
      <c r="S72" s="1646" t="s">
        <v>1402</v>
      </c>
      <c r="T72" s="1772"/>
      <c r="U72" s="1772"/>
      <c r="V72" s="1772"/>
      <c r="W72" s="1772"/>
      <c r="X72" s="1772"/>
      <c r="Y72" s="1772"/>
      <c r="Z72" s="1772"/>
      <c r="AA72" s="1772"/>
      <c r="AB72" s="1772"/>
      <c r="AC72" s="1772"/>
      <c r="AD72" s="1772"/>
      <c r="AE72" s="1772"/>
      <c r="AF72" s="1772"/>
      <c r="AG72" s="1772"/>
      <c r="AH72" s="1772"/>
      <c r="AI72" s="1772"/>
      <c r="AJ72" s="1772"/>
      <c r="AK72" s="1772"/>
      <c r="AL72" s="1772"/>
      <c r="AM72" s="1772"/>
      <c r="AN72" s="1772"/>
      <c r="AO72" s="1772"/>
      <c r="AP72" s="1772"/>
      <c r="AQ72" s="1772"/>
      <c r="AR72" s="1772"/>
      <c r="AS72" s="1772"/>
      <c r="AT72" s="1772"/>
      <c r="AU72" s="1772"/>
      <c r="AV72" s="1772"/>
      <c r="AW72" s="1772"/>
      <c r="AX72" s="1772"/>
      <c r="AY72" s="1772"/>
      <c r="AZ72" s="1772"/>
      <c r="BA72" s="1772"/>
      <c r="BB72" s="1772"/>
      <c r="BC72" s="1772"/>
      <c r="BD72" s="1669"/>
      <c r="BE72" s="1669"/>
      <c r="BF72" s="1669"/>
      <c r="BG72" s="1669"/>
      <c r="BH72" s="1669"/>
      <c r="BI72" s="1669"/>
      <c r="BJ72" s="1669"/>
      <c r="BK72" s="1669"/>
      <c r="BL72" s="1669"/>
      <c r="BM72" s="1669"/>
      <c r="BN72" s="1669"/>
      <c r="BO72" s="1669"/>
      <c r="BP72" s="1669"/>
      <c r="BQ72" s="1669"/>
      <c r="BR72" s="1669"/>
      <c r="BS72" s="1669"/>
      <c r="BT72" s="1669"/>
      <c r="BU72" s="1669"/>
      <c r="BV72" s="1669"/>
      <c r="BW72" s="1669"/>
      <c r="BX72" s="1669"/>
      <c r="BY72" s="1669"/>
      <c r="BZ72" s="1669"/>
      <c r="CA72" s="1669"/>
      <c r="CB72" s="1669"/>
      <c r="CC72" s="1669"/>
      <c r="CD72" s="1669"/>
      <c r="CE72" s="1669"/>
      <c r="CF72" s="1669"/>
      <c r="CG72" s="1669"/>
      <c r="CH72" s="1669"/>
      <c r="CI72" s="1669"/>
      <c r="CJ72" s="1669"/>
      <c r="CK72" s="1669"/>
      <c r="CL72" s="1669"/>
      <c r="CM72" s="1669"/>
      <c r="CN72" s="1669"/>
      <c r="CO72" s="1669"/>
      <c r="CP72" s="1669"/>
      <c r="CQ72" s="1669"/>
      <c r="CR72" s="1669"/>
      <c r="CS72" s="1669"/>
      <c r="CT72" s="1669"/>
      <c r="CU72" s="1669"/>
      <c r="CV72" s="1669"/>
      <c r="CW72" s="1669"/>
      <c r="CX72" s="1669"/>
      <c r="CY72" s="1669"/>
      <c r="CZ72" s="1669"/>
      <c r="DA72" s="1669"/>
      <c r="DB72" s="1669"/>
      <c r="DC72" s="1669"/>
      <c r="DD72" s="1669"/>
      <c r="DE72" s="1669"/>
      <c r="DF72" s="1669"/>
      <c r="DG72" s="1669"/>
      <c r="DH72" s="1669"/>
      <c r="DI72" s="1669"/>
      <c r="DJ72" s="1669"/>
      <c r="DK72" s="1669"/>
      <c r="DL72" s="1669"/>
      <c r="DM72" s="1669"/>
      <c r="DN72" s="1669"/>
      <c r="DO72" s="1669"/>
      <c r="DP72" s="1669"/>
      <c r="DQ72" s="1669"/>
      <c r="DR72" s="1669"/>
      <c r="DS72" s="1669"/>
      <c r="DT72" s="1669"/>
      <c r="DU72" s="1669"/>
      <c r="DV72" s="1669"/>
      <c r="DW72" s="1669"/>
      <c r="DX72" s="1669"/>
      <c r="DY72" s="1669"/>
      <c r="DZ72" s="1669"/>
      <c r="EA72" s="1669"/>
      <c r="EB72" s="1669"/>
      <c r="EC72" s="1669"/>
      <c r="ED72" s="1669"/>
      <c r="EE72" s="1669"/>
      <c r="EF72" s="1669"/>
      <c r="EG72" s="1669"/>
      <c r="EH72" s="1669"/>
      <c r="EI72" s="1669"/>
      <c r="EJ72" s="1669"/>
      <c r="EK72" s="1669"/>
      <c r="EL72" s="1669"/>
      <c r="EM72" s="1669"/>
      <c r="EN72" s="1669"/>
      <c r="EO72" s="1669"/>
      <c r="EP72" s="1669"/>
      <c r="EQ72" s="1669"/>
      <c r="ER72" s="1669"/>
      <c r="ES72" s="1669"/>
      <c r="ET72" s="1669"/>
      <c r="EU72" s="1669"/>
      <c r="EV72" s="1669"/>
      <c r="EW72" s="1669"/>
      <c r="EX72" s="1669"/>
      <c r="EY72" s="1669"/>
      <c r="EZ72" s="1669"/>
      <c r="FA72" s="1669"/>
      <c r="FB72" s="1669"/>
      <c r="FC72" s="1669"/>
      <c r="FD72" s="1669"/>
      <c r="FE72" s="1669"/>
    </row>
    <row r="73" spans="1:161" s="1693" customFormat="1" ht="66" customHeight="1" x14ac:dyDescent="0.2">
      <c r="A73" s="2338">
        <v>63</v>
      </c>
      <c r="B73" s="2339" t="s">
        <v>1540</v>
      </c>
      <c r="C73" s="1667" t="s">
        <v>1355</v>
      </c>
      <c r="D73" s="1691" t="s">
        <v>610</v>
      </c>
      <c r="E73" s="1151" t="s">
        <v>967</v>
      </c>
      <c r="F73" s="1691" t="s">
        <v>968</v>
      </c>
      <c r="G73" s="1682" t="s">
        <v>970</v>
      </c>
      <c r="H73" s="1682" t="s">
        <v>971</v>
      </c>
      <c r="I73" s="1807" t="s">
        <v>972</v>
      </c>
      <c r="J73" s="1692">
        <v>1</v>
      </c>
      <c r="K73" s="2316">
        <v>41509</v>
      </c>
      <c r="L73" s="2316">
        <v>41639</v>
      </c>
      <c r="M73" s="1684">
        <f t="shared" si="9"/>
        <v>18.571428571428573</v>
      </c>
      <c r="N73" s="1685">
        <v>1</v>
      </c>
      <c r="O73" s="1674">
        <f t="shared" si="10"/>
        <v>1</v>
      </c>
      <c r="P73" s="1681">
        <f t="shared" si="11"/>
        <v>18.571428571428573</v>
      </c>
      <c r="Q73" s="1686" t="e">
        <f>IF(L73&lt;=#REF!,P73,0)</f>
        <v>#REF!</v>
      </c>
      <c r="R73" s="1689"/>
      <c r="S73" s="1647"/>
      <c r="T73" s="1773"/>
      <c r="U73" s="1773"/>
      <c r="V73" s="1773"/>
      <c r="W73" s="1773"/>
      <c r="X73" s="1773"/>
      <c r="Y73" s="1773"/>
      <c r="Z73" s="1773"/>
      <c r="AA73" s="1773"/>
      <c r="AB73" s="1773"/>
      <c r="AC73" s="1773"/>
      <c r="AD73" s="1773"/>
      <c r="AE73" s="1773"/>
      <c r="AF73" s="1773"/>
      <c r="AG73" s="1773"/>
      <c r="AH73" s="1773"/>
      <c r="AI73" s="1773"/>
      <c r="AJ73" s="1773"/>
      <c r="AK73" s="1773"/>
      <c r="AL73" s="1773"/>
      <c r="AM73" s="1773"/>
      <c r="AN73" s="1773"/>
      <c r="AO73" s="1773"/>
      <c r="AP73" s="1773"/>
      <c r="AQ73" s="1773"/>
      <c r="AR73" s="1773"/>
      <c r="AS73" s="1773"/>
      <c r="AT73" s="1773"/>
      <c r="AU73" s="1773"/>
      <c r="AV73" s="1773"/>
      <c r="AW73" s="1773"/>
      <c r="AX73" s="1773"/>
      <c r="AY73" s="1773"/>
      <c r="AZ73" s="1773"/>
      <c r="BA73" s="1773"/>
      <c r="BB73" s="1773"/>
      <c r="BC73" s="1773"/>
      <c r="BD73" s="1669"/>
      <c r="BE73" s="1669"/>
      <c r="BF73" s="1669"/>
      <c r="BG73" s="1669"/>
      <c r="BH73" s="1669"/>
      <c r="BI73" s="1669"/>
      <c r="BJ73" s="1669"/>
      <c r="BK73" s="1669"/>
      <c r="BL73" s="1669"/>
      <c r="BM73" s="1669"/>
      <c r="BN73" s="1669"/>
      <c r="BO73" s="1669"/>
      <c r="BP73" s="1669"/>
      <c r="BQ73" s="1669"/>
      <c r="BR73" s="1669"/>
      <c r="BS73" s="1669"/>
      <c r="BT73" s="1669"/>
      <c r="BU73" s="1669"/>
      <c r="BV73" s="1669"/>
      <c r="BW73" s="1669"/>
      <c r="BX73" s="1669"/>
      <c r="BY73" s="1669"/>
      <c r="BZ73" s="1669"/>
      <c r="CA73" s="1669"/>
      <c r="CB73" s="1669"/>
      <c r="CC73" s="1669"/>
      <c r="CD73" s="1669"/>
      <c r="CE73" s="1669"/>
      <c r="CF73" s="1669"/>
      <c r="CG73" s="1669"/>
      <c r="CH73" s="1669"/>
      <c r="CI73" s="1669"/>
      <c r="CJ73" s="1669"/>
      <c r="CK73" s="1669"/>
      <c r="CL73" s="1669"/>
      <c r="CM73" s="1669"/>
      <c r="CN73" s="1669"/>
      <c r="CO73" s="1669"/>
      <c r="CP73" s="1669"/>
      <c r="CQ73" s="1669"/>
      <c r="CR73" s="1669"/>
      <c r="CS73" s="1669"/>
      <c r="CT73" s="1669"/>
      <c r="CU73" s="1669"/>
      <c r="CV73" s="1669"/>
      <c r="CW73" s="1669"/>
      <c r="CX73" s="1669"/>
      <c r="CY73" s="1669"/>
      <c r="CZ73" s="1669"/>
      <c r="DA73" s="1669"/>
      <c r="DB73" s="1669"/>
      <c r="DC73" s="1669"/>
      <c r="DD73" s="1669"/>
      <c r="DE73" s="1669"/>
      <c r="DF73" s="1669"/>
      <c r="DG73" s="1669"/>
      <c r="DH73" s="1669"/>
      <c r="DI73" s="1669"/>
      <c r="DJ73" s="1669"/>
      <c r="DK73" s="1669"/>
      <c r="DL73" s="1669"/>
      <c r="DM73" s="1669"/>
      <c r="DN73" s="1669"/>
      <c r="DO73" s="1669"/>
      <c r="DP73" s="1669"/>
      <c r="DQ73" s="1669"/>
      <c r="DR73" s="1669"/>
      <c r="DS73" s="1669"/>
      <c r="DT73" s="1669"/>
      <c r="DU73" s="1669"/>
      <c r="DV73" s="1669"/>
      <c r="DW73" s="1669"/>
      <c r="DX73" s="1669"/>
      <c r="DY73" s="1669"/>
      <c r="DZ73" s="1669"/>
      <c r="EA73" s="1669"/>
      <c r="EB73" s="1669"/>
      <c r="EC73" s="1669"/>
      <c r="ED73" s="1669"/>
      <c r="EE73" s="1669"/>
      <c r="EF73" s="1669"/>
      <c r="EG73" s="1669"/>
      <c r="EH73" s="1669"/>
      <c r="EI73" s="1669"/>
      <c r="EJ73" s="1669"/>
      <c r="EK73" s="1669"/>
      <c r="EL73" s="1669"/>
      <c r="EM73" s="1669"/>
      <c r="EN73" s="1669"/>
      <c r="EO73" s="1669"/>
      <c r="EP73" s="1669"/>
      <c r="EQ73" s="1669"/>
      <c r="ER73" s="1669"/>
      <c r="ES73" s="1669"/>
      <c r="ET73" s="1669"/>
      <c r="EU73" s="1669"/>
      <c r="EV73" s="1669"/>
      <c r="EW73" s="1669"/>
      <c r="EX73" s="1669"/>
      <c r="EY73" s="1669"/>
      <c r="EZ73" s="1669"/>
      <c r="FA73" s="1669"/>
      <c r="FB73" s="1669"/>
      <c r="FC73" s="1669"/>
      <c r="FD73" s="1669"/>
      <c r="FE73" s="1669"/>
    </row>
    <row r="74" spans="1:161" s="1757" customFormat="1" ht="91.5" customHeight="1" x14ac:dyDescent="0.2">
      <c r="A74" s="2338">
        <v>64</v>
      </c>
      <c r="B74" s="2339" t="s">
        <v>1541</v>
      </c>
      <c r="C74" s="1667" t="s">
        <v>1355</v>
      </c>
      <c r="D74" s="1691" t="s">
        <v>658</v>
      </c>
      <c r="E74" s="1806" t="s">
        <v>973</v>
      </c>
      <c r="F74" s="1691" t="s">
        <v>974</v>
      </c>
      <c r="G74" s="1682" t="s">
        <v>975</v>
      </c>
      <c r="H74" s="1682" t="s">
        <v>976</v>
      </c>
      <c r="I74" s="1807" t="s">
        <v>977</v>
      </c>
      <c r="J74" s="1692">
        <v>1</v>
      </c>
      <c r="K74" s="2316">
        <v>41509</v>
      </c>
      <c r="L74" s="2316">
        <v>41639</v>
      </c>
      <c r="M74" s="1684">
        <f t="shared" si="9"/>
        <v>18.571428571428573</v>
      </c>
      <c r="N74" s="1685">
        <v>1</v>
      </c>
      <c r="O74" s="1674">
        <f t="shared" si="10"/>
        <v>1</v>
      </c>
      <c r="P74" s="1681">
        <f t="shared" si="11"/>
        <v>18.571428571428573</v>
      </c>
      <c r="Q74" s="1686" t="e">
        <f>IF(L74&lt;=#REF!,P74,0)</f>
        <v>#REF!</v>
      </c>
      <c r="R74" s="1689"/>
      <c r="S74" s="1647"/>
      <c r="T74" s="1773"/>
      <c r="U74" s="1773"/>
      <c r="V74" s="1773"/>
      <c r="W74" s="1773"/>
      <c r="X74" s="1773"/>
      <c r="Y74" s="1773"/>
      <c r="Z74" s="1773"/>
      <c r="AA74" s="1773"/>
      <c r="AB74" s="1773"/>
      <c r="AC74" s="1773"/>
      <c r="AD74" s="1773"/>
      <c r="AE74" s="1773"/>
      <c r="AF74" s="1773"/>
      <c r="AG74" s="1773"/>
      <c r="AH74" s="1773"/>
      <c r="AI74" s="1773"/>
      <c r="AJ74" s="1773"/>
      <c r="AK74" s="1773"/>
      <c r="AL74" s="1773"/>
      <c r="AM74" s="1773"/>
      <c r="AN74" s="1773"/>
      <c r="AO74" s="1773"/>
      <c r="AP74" s="1773"/>
      <c r="AQ74" s="1773"/>
      <c r="AR74" s="1773"/>
      <c r="AS74" s="1773"/>
      <c r="AT74" s="1773"/>
      <c r="AU74" s="1773"/>
      <c r="AV74" s="1773"/>
      <c r="AW74" s="1773"/>
      <c r="AX74" s="1773"/>
      <c r="AY74" s="1773"/>
      <c r="AZ74" s="1773"/>
      <c r="BA74" s="1773"/>
      <c r="BB74" s="1773"/>
      <c r="BC74" s="1773"/>
      <c r="BD74" s="1669"/>
      <c r="BE74" s="1669"/>
      <c r="BF74" s="1669"/>
      <c r="BG74" s="1669"/>
      <c r="BH74" s="1669"/>
      <c r="BI74" s="1669"/>
      <c r="BJ74" s="1669"/>
      <c r="BK74" s="1669"/>
      <c r="BL74" s="1669"/>
      <c r="BM74" s="1669"/>
      <c r="BN74" s="1669"/>
      <c r="BO74" s="1669"/>
      <c r="BP74" s="1669"/>
      <c r="BQ74" s="1669"/>
      <c r="BR74" s="1669"/>
      <c r="BS74" s="1669"/>
      <c r="BT74" s="1669"/>
      <c r="BU74" s="1669"/>
      <c r="BV74" s="1669"/>
      <c r="BW74" s="1669"/>
      <c r="BX74" s="1669"/>
      <c r="BY74" s="1669"/>
      <c r="BZ74" s="1669"/>
      <c r="CA74" s="1669"/>
      <c r="CB74" s="1669"/>
      <c r="CC74" s="1669"/>
      <c r="CD74" s="1669"/>
      <c r="CE74" s="1669"/>
      <c r="CF74" s="1669"/>
      <c r="CG74" s="1669"/>
      <c r="CH74" s="1669"/>
      <c r="CI74" s="1669"/>
      <c r="CJ74" s="1669"/>
      <c r="CK74" s="1669"/>
      <c r="CL74" s="1669"/>
      <c r="CM74" s="1669"/>
      <c r="CN74" s="1669"/>
      <c r="CO74" s="1669"/>
      <c r="CP74" s="1669"/>
      <c r="CQ74" s="1669"/>
      <c r="CR74" s="1669"/>
      <c r="CS74" s="1669"/>
      <c r="CT74" s="1669"/>
      <c r="CU74" s="1669"/>
      <c r="CV74" s="1669"/>
      <c r="CW74" s="1669"/>
      <c r="CX74" s="1669"/>
      <c r="CY74" s="1669"/>
      <c r="CZ74" s="1669"/>
      <c r="DA74" s="1669"/>
      <c r="DB74" s="1669"/>
      <c r="DC74" s="1669"/>
      <c r="DD74" s="1669"/>
      <c r="DE74" s="1669"/>
      <c r="DF74" s="1669"/>
      <c r="DG74" s="1669"/>
      <c r="DH74" s="1669"/>
      <c r="DI74" s="1669"/>
      <c r="DJ74" s="1669"/>
      <c r="DK74" s="1669"/>
      <c r="DL74" s="1669"/>
      <c r="DM74" s="1669"/>
      <c r="DN74" s="1669"/>
      <c r="DO74" s="1669"/>
      <c r="DP74" s="1669"/>
      <c r="DQ74" s="1669"/>
      <c r="DR74" s="1669"/>
      <c r="DS74" s="1669"/>
      <c r="DT74" s="1669"/>
      <c r="DU74" s="1669"/>
      <c r="DV74" s="1669"/>
      <c r="DW74" s="1669"/>
      <c r="DX74" s="1669"/>
      <c r="DY74" s="1669"/>
      <c r="DZ74" s="1669"/>
      <c r="EA74" s="1669"/>
      <c r="EB74" s="1669"/>
      <c r="EC74" s="1669"/>
      <c r="ED74" s="1669"/>
      <c r="EE74" s="1669"/>
      <c r="EF74" s="1669"/>
      <c r="EG74" s="1669"/>
      <c r="EH74" s="1669"/>
      <c r="EI74" s="1669"/>
      <c r="EJ74" s="1669"/>
      <c r="EK74" s="1669"/>
      <c r="EL74" s="1669"/>
      <c r="EM74" s="1669"/>
      <c r="EN74" s="1669"/>
      <c r="EO74" s="1669"/>
      <c r="EP74" s="1669"/>
      <c r="EQ74" s="1669"/>
      <c r="ER74" s="1669"/>
      <c r="ES74" s="1669"/>
      <c r="ET74" s="1669"/>
      <c r="EU74" s="1669"/>
      <c r="EV74" s="1669"/>
      <c r="EW74" s="1669"/>
      <c r="EX74" s="1669"/>
      <c r="EY74" s="1669"/>
      <c r="EZ74" s="1669"/>
      <c r="FA74" s="1669"/>
      <c r="FB74" s="1669"/>
      <c r="FC74" s="1669"/>
      <c r="FD74" s="1669"/>
      <c r="FE74" s="1669"/>
    </row>
    <row r="75" spans="1:161" s="1693" customFormat="1" ht="77.25" customHeight="1" x14ac:dyDescent="0.2">
      <c r="A75" s="2338">
        <v>65</v>
      </c>
      <c r="B75" s="2339" t="s">
        <v>1542</v>
      </c>
      <c r="C75" s="1667" t="s">
        <v>1355</v>
      </c>
      <c r="D75" s="1811">
        <v>1202002</v>
      </c>
      <c r="E75" s="1706" t="s">
        <v>988</v>
      </c>
      <c r="F75" s="1702" t="s">
        <v>87</v>
      </c>
      <c r="G75" s="1702" t="s">
        <v>338</v>
      </c>
      <c r="H75" s="1701" t="s">
        <v>340</v>
      </c>
      <c r="I75" s="1697" t="s">
        <v>341</v>
      </c>
      <c r="J75" s="1697">
        <v>1</v>
      </c>
      <c r="K75" s="2317">
        <v>41641</v>
      </c>
      <c r="L75" s="2317">
        <v>41670</v>
      </c>
      <c r="M75" s="1698">
        <f>+(L75-K75)/7</f>
        <v>4.1428571428571432</v>
      </c>
      <c r="N75" s="1672">
        <v>1</v>
      </c>
      <c r="O75" s="1674">
        <f t="shared" si="10"/>
        <v>1</v>
      </c>
      <c r="P75" s="1681">
        <f t="shared" si="11"/>
        <v>4.1428571428571432</v>
      </c>
      <c r="Q75" s="1686">
        <f>IF(L75&lt;=$E$10,P75,0)</f>
        <v>4.1428571428571432</v>
      </c>
      <c r="R75" s="1689"/>
      <c r="S75" s="1648" t="s">
        <v>1713</v>
      </c>
      <c r="T75" s="1782"/>
      <c r="U75" s="1782"/>
      <c r="V75" s="1782"/>
      <c r="W75" s="1782"/>
      <c r="X75" s="1782"/>
      <c r="Y75" s="1782"/>
      <c r="Z75" s="1782"/>
      <c r="AA75" s="1782"/>
      <c r="AB75" s="1782"/>
      <c r="AC75" s="1782"/>
      <c r="AD75" s="1782"/>
      <c r="AE75" s="1782"/>
      <c r="AF75" s="1782"/>
      <c r="AG75" s="1782"/>
      <c r="AH75" s="1782"/>
      <c r="AI75" s="1782"/>
      <c r="AJ75" s="1782"/>
      <c r="AK75" s="1782"/>
      <c r="AL75" s="1782"/>
      <c r="AM75" s="1782"/>
      <c r="AN75" s="1782"/>
      <c r="AO75" s="1782"/>
      <c r="AP75" s="1782"/>
      <c r="AQ75" s="1782"/>
      <c r="AR75" s="1782"/>
      <c r="AS75" s="1782"/>
      <c r="AT75" s="1782"/>
      <c r="AU75" s="1782"/>
      <c r="AV75" s="1782"/>
      <c r="AW75" s="1782"/>
      <c r="AX75" s="1782"/>
      <c r="AY75" s="1782"/>
      <c r="AZ75" s="1782"/>
      <c r="BA75" s="1782"/>
      <c r="BB75" s="1782"/>
      <c r="BC75" s="1782"/>
      <c r="BD75" s="1669"/>
      <c r="BE75" s="1669"/>
      <c r="BF75" s="1669"/>
      <c r="BG75" s="1669"/>
      <c r="BH75" s="1669"/>
      <c r="BI75" s="1669"/>
      <c r="BJ75" s="1669"/>
      <c r="BK75" s="1669"/>
      <c r="BL75" s="1669"/>
      <c r="BM75" s="1669"/>
      <c r="BN75" s="1669"/>
      <c r="BO75" s="1669"/>
      <c r="BP75" s="1669"/>
      <c r="BQ75" s="1669"/>
      <c r="BR75" s="1669"/>
      <c r="BS75" s="1669"/>
      <c r="BT75" s="1669"/>
      <c r="BU75" s="1669"/>
      <c r="BV75" s="1669"/>
      <c r="BW75" s="1669"/>
      <c r="BX75" s="1669"/>
      <c r="BY75" s="1669"/>
      <c r="BZ75" s="1669"/>
      <c r="CA75" s="1669"/>
      <c r="CB75" s="1669"/>
      <c r="CC75" s="1669"/>
      <c r="CD75" s="1669"/>
      <c r="CE75" s="1669"/>
      <c r="CF75" s="1669"/>
      <c r="CG75" s="1669"/>
      <c r="CH75" s="1669"/>
      <c r="CI75" s="1669"/>
      <c r="CJ75" s="1669"/>
      <c r="CK75" s="1669"/>
      <c r="CL75" s="1669"/>
      <c r="CM75" s="1669"/>
      <c r="CN75" s="1669"/>
      <c r="CO75" s="1669"/>
      <c r="CP75" s="1669"/>
      <c r="CQ75" s="1669"/>
      <c r="CR75" s="1669"/>
      <c r="CS75" s="1669"/>
      <c r="CT75" s="1669"/>
      <c r="CU75" s="1669"/>
      <c r="CV75" s="1669"/>
      <c r="CW75" s="1669"/>
      <c r="CX75" s="1669"/>
      <c r="CY75" s="1669"/>
      <c r="CZ75" s="1669"/>
      <c r="DA75" s="1669"/>
      <c r="DB75" s="1669"/>
      <c r="DC75" s="1669"/>
      <c r="DD75" s="1669"/>
      <c r="DE75" s="1669"/>
      <c r="DF75" s="1669"/>
      <c r="DG75" s="1669"/>
      <c r="DH75" s="1669"/>
      <c r="DI75" s="1669"/>
      <c r="DJ75" s="1669"/>
      <c r="DK75" s="1669"/>
      <c r="DL75" s="1669"/>
      <c r="DM75" s="1669"/>
      <c r="DN75" s="1669"/>
      <c r="DO75" s="1669"/>
      <c r="DP75" s="1669"/>
      <c r="DQ75" s="1669"/>
      <c r="DR75" s="1669"/>
      <c r="DS75" s="1669"/>
      <c r="DT75" s="1669"/>
      <c r="DU75" s="1669"/>
      <c r="DV75" s="1669"/>
      <c r="DW75" s="1669"/>
      <c r="DX75" s="1669"/>
      <c r="DY75" s="1669"/>
      <c r="DZ75" s="1669"/>
      <c r="EA75" s="1669"/>
      <c r="EB75" s="1669"/>
      <c r="EC75" s="1669"/>
      <c r="ED75" s="1669"/>
      <c r="EE75" s="1669"/>
      <c r="EF75" s="1669"/>
      <c r="EG75" s="1669"/>
      <c r="EH75" s="1669"/>
      <c r="EI75" s="1669"/>
      <c r="EJ75" s="1669"/>
      <c r="EK75" s="1669"/>
      <c r="EL75" s="1669"/>
      <c r="EM75" s="1669"/>
      <c r="EN75" s="1669"/>
      <c r="EO75" s="1669"/>
      <c r="EP75" s="1669"/>
      <c r="EQ75" s="1669"/>
      <c r="ER75" s="1669"/>
      <c r="ES75" s="1669"/>
      <c r="ET75" s="1669"/>
      <c r="EU75" s="1669"/>
      <c r="EV75" s="1669"/>
      <c r="EW75" s="1669"/>
      <c r="EX75" s="1669"/>
      <c r="EY75" s="1669"/>
      <c r="EZ75" s="1669"/>
      <c r="FA75" s="1669"/>
      <c r="FB75" s="1669"/>
      <c r="FC75" s="1669"/>
      <c r="FD75" s="1669"/>
      <c r="FE75" s="1669"/>
    </row>
    <row r="76" spans="1:161" s="1693" customFormat="1" ht="75.75" customHeight="1" x14ac:dyDescent="0.2">
      <c r="A76" s="2338">
        <v>66</v>
      </c>
      <c r="B76" s="2339" t="s">
        <v>1543</v>
      </c>
      <c r="C76" s="1667" t="s">
        <v>1355</v>
      </c>
      <c r="D76" s="1811">
        <v>1202002</v>
      </c>
      <c r="E76" s="1706" t="s">
        <v>988</v>
      </c>
      <c r="F76" s="1702" t="s">
        <v>87</v>
      </c>
      <c r="G76" s="1702" t="s">
        <v>338</v>
      </c>
      <c r="H76" s="1701" t="s">
        <v>585</v>
      </c>
      <c r="I76" s="1697" t="s">
        <v>341</v>
      </c>
      <c r="J76" s="1697">
        <v>1</v>
      </c>
      <c r="K76" s="2317">
        <v>41672</v>
      </c>
      <c r="L76" s="2317">
        <v>41759</v>
      </c>
      <c r="M76" s="1698">
        <f>+(L76-K76)/7</f>
        <v>12.428571428571429</v>
      </c>
      <c r="N76" s="1672">
        <v>1</v>
      </c>
      <c r="O76" s="1674">
        <f t="shared" si="10"/>
        <v>1</v>
      </c>
      <c r="P76" s="1681">
        <f t="shared" si="11"/>
        <v>12.428571428571429</v>
      </c>
      <c r="Q76" s="1676">
        <f>IF(L76&lt;=$E$10,P76,0)</f>
        <v>12.428571428571429</v>
      </c>
      <c r="R76" s="1672" t="e">
        <f>IF(M76&lt;=#REF!,#REF!,0)</f>
        <v>#REF!</v>
      </c>
      <c r="S76" s="1648" t="s">
        <v>1715</v>
      </c>
      <c r="T76" s="1782"/>
      <c r="U76" s="1782"/>
      <c r="V76" s="1782"/>
      <c r="W76" s="1782"/>
      <c r="X76" s="1782"/>
      <c r="Y76" s="1782"/>
      <c r="Z76" s="1782"/>
      <c r="AA76" s="1782"/>
      <c r="AB76" s="1782"/>
      <c r="AC76" s="1782"/>
      <c r="AD76" s="1782"/>
      <c r="AE76" s="1782"/>
      <c r="AF76" s="1782"/>
      <c r="AG76" s="1782"/>
      <c r="AH76" s="1782"/>
      <c r="AI76" s="1782"/>
      <c r="AJ76" s="1782"/>
      <c r="AK76" s="1782"/>
      <c r="AL76" s="1782"/>
      <c r="AM76" s="1782"/>
      <c r="AN76" s="1782"/>
      <c r="AO76" s="1782"/>
      <c r="AP76" s="1782"/>
      <c r="AQ76" s="1782"/>
      <c r="AR76" s="1782"/>
      <c r="AS76" s="1782"/>
      <c r="AT76" s="1782"/>
      <c r="AU76" s="1782"/>
      <c r="AV76" s="1782"/>
      <c r="AW76" s="1782"/>
      <c r="AX76" s="1782"/>
      <c r="AY76" s="1782"/>
      <c r="AZ76" s="1782"/>
      <c r="BA76" s="1782"/>
      <c r="BB76" s="1782"/>
      <c r="BC76" s="1782"/>
      <c r="BD76" s="1669"/>
      <c r="BE76" s="1669"/>
      <c r="BF76" s="1669"/>
      <c r="BG76" s="1669"/>
      <c r="BH76" s="1669"/>
      <c r="BI76" s="1669"/>
      <c r="BJ76" s="1669"/>
      <c r="BK76" s="1669"/>
      <c r="BL76" s="1669"/>
      <c r="BM76" s="1669"/>
      <c r="BN76" s="1669"/>
      <c r="BO76" s="1669"/>
      <c r="BP76" s="1669"/>
      <c r="BQ76" s="1669"/>
      <c r="BR76" s="1669"/>
      <c r="BS76" s="1669"/>
      <c r="BT76" s="1669"/>
      <c r="BU76" s="1669"/>
      <c r="BV76" s="1669"/>
      <c r="BW76" s="1669"/>
      <c r="BX76" s="1669"/>
      <c r="BY76" s="1669"/>
      <c r="BZ76" s="1669"/>
      <c r="CA76" s="1669"/>
      <c r="CB76" s="1669"/>
      <c r="CC76" s="1669"/>
      <c r="CD76" s="1669"/>
      <c r="CE76" s="1669"/>
      <c r="CF76" s="1669"/>
      <c r="CG76" s="1669"/>
      <c r="CH76" s="1669"/>
      <c r="CI76" s="1669"/>
      <c r="CJ76" s="1669"/>
      <c r="CK76" s="1669"/>
      <c r="CL76" s="1669"/>
      <c r="CM76" s="1669"/>
      <c r="CN76" s="1669"/>
      <c r="CO76" s="1669"/>
      <c r="CP76" s="1669"/>
      <c r="CQ76" s="1669"/>
      <c r="CR76" s="1669"/>
      <c r="CS76" s="1669"/>
      <c r="CT76" s="1669"/>
      <c r="CU76" s="1669"/>
      <c r="CV76" s="1669"/>
      <c r="CW76" s="1669"/>
      <c r="CX76" s="1669"/>
      <c r="CY76" s="1669"/>
      <c r="CZ76" s="1669"/>
      <c r="DA76" s="1669"/>
      <c r="DB76" s="1669"/>
      <c r="DC76" s="1669"/>
      <c r="DD76" s="1669"/>
      <c r="DE76" s="1669"/>
      <c r="DF76" s="1669"/>
      <c r="DG76" s="1669"/>
      <c r="DH76" s="1669"/>
      <c r="DI76" s="1669"/>
      <c r="DJ76" s="1669"/>
      <c r="DK76" s="1669"/>
      <c r="DL76" s="1669"/>
      <c r="DM76" s="1669"/>
      <c r="DN76" s="1669"/>
      <c r="DO76" s="1669"/>
      <c r="DP76" s="1669"/>
      <c r="DQ76" s="1669"/>
      <c r="DR76" s="1669"/>
      <c r="DS76" s="1669"/>
      <c r="DT76" s="1669"/>
      <c r="DU76" s="1669"/>
      <c r="DV76" s="1669"/>
      <c r="DW76" s="1669"/>
      <c r="DX76" s="1669"/>
      <c r="DY76" s="1669"/>
      <c r="DZ76" s="1669"/>
      <c r="EA76" s="1669"/>
      <c r="EB76" s="1669"/>
      <c r="EC76" s="1669"/>
      <c r="ED76" s="1669"/>
      <c r="EE76" s="1669"/>
      <c r="EF76" s="1669"/>
      <c r="EG76" s="1669"/>
      <c r="EH76" s="1669"/>
      <c r="EI76" s="1669"/>
      <c r="EJ76" s="1669"/>
      <c r="EK76" s="1669"/>
      <c r="EL76" s="1669"/>
      <c r="EM76" s="1669"/>
      <c r="EN76" s="1669"/>
      <c r="EO76" s="1669"/>
      <c r="EP76" s="1669"/>
      <c r="EQ76" s="1669"/>
      <c r="ER76" s="1669"/>
      <c r="ES76" s="1669"/>
      <c r="ET76" s="1669"/>
      <c r="EU76" s="1669"/>
      <c r="EV76" s="1669"/>
      <c r="EW76" s="1669"/>
      <c r="EX76" s="1669"/>
      <c r="EY76" s="1669"/>
      <c r="EZ76" s="1669"/>
      <c r="FA76" s="1669"/>
      <c r="FB76" s="1669"/>
      <c r="FC76" s="1669"/>
      <c r="FD76" s="1669"/>
      <c r="FE76" s="1669"/>
    </row>
    <row r="77" spans="1:161" s="1694" customFormat="1" ht="270" x14ac:dyDescent="0.25">
      <c r="A77" s="2338">
        <v>67</v>
      </c>
      <c r="B77" s="2339" t="s">
        <v>1544</v>
      </c>
      <c r="C77" s="1667" t="s">
        <v>1355</v>
      </c>
      <c r="D77" s="2340">
        <v>1903004</v>
      </c>
      <c r="E77" s="1630" t="s">
        <v>1684</v>
      </c>
      <c r="F77" s="1714" t="s">
        <v>45</v>
      </c>
      <c r="G77" s="1808" t="s">
        <v>225</v>
      </c>
      <c r="H77" s="1808" t="s">
        <v>226</v>
      </c>
      <c r="I77" s="1808" t="s">
        <v>159</v>
      </c>
      <c r="J77" s="1809">
        <v>6</v>
      </c>
      <c r="K77" s="2318">
        <v>41579</v>
      </c>
      <c r="L77" s="2318">
        <v>41659</v>
      </c>
      <c r="M77" s="1810">
        <f>+(L77-K77)/7</f>
        <v>11.428571428571429</v>
      </c>
      <c r="N77" s="1672">
        <v>6</v>
      </c>
      <c r="O77" s="1674">
        <f t="shared" si="10"/>
        <v>1</v>
      </c>
      <c r="P77" s="1681">
        <f t="shared" si="11"/>
        <v>11.428571428571429</v>
      </c>
      <c r="Q77" s="1676">
        <v>0</v>
      </c>
      <c r="R77" s="1672" t="e">
        <f>IF(M77&lt;=#REF!,Q77,0)</f>
        <v>#REF!</v>
      </c>
      <c r="S77" s="1645" t="s">
        <v>1714</v>
      </c>
      <c r="T77" s="1771"/>
      <c r="U77" s="1771"/>
      <c r="V77" s="1771"/>
      <c r="W77" s="1771"/>
      <c r="X77" s="1771"/>
      <c r="Y77" s="1771"/>
      <c r="Z77" s="1771"/>
      <c r="AA77" s="1771"/>
      <c r="AB77" s="1771"/>
      <c r="AC77" s="1771"/>
      <c r="AD77" s="1771"/>
      <c r="AE77" s="1771"/>
      <c r="AF77" s="1771"/>
      <c r="AG77" s="1771"/>
      <c r="AH77" s="1771"/>
      <c r="AI77" s="1771"/>
      <c r="AJ77" s="1771"/>
      <c r="AK77" s="1771"/>
      <c r="AL77" s="1771"/>
      <c r="AM77" s="1771"/>
      <c r="AN77" s="1771"/>
      <c r="AO77" s="1771"/>
      <c r="AP77" s="1771"/>
      <c r="AQ77" s="1771"/>
      <c r="AR77" s="1771"/>
      <c r="AS77" s="1771"/>
      <c r="AT77" s="1771"/>
      <c r="AU77" s="1771"/>
      <c r="AV77" s="1771"/>
      <c r="AW77" s="1771"/>
      <c r="AX77" s="1771"/>
      <c r="AY77" s="1771"/>
      <c r="AZ77" s="1771"/>
      <c r="BA77" s="1771"/>
      <c r="BB77" s="1771"/>
      <c r="BC77" s="1771"/>
      <c r="BD77" s="1750"/>
      <c r="BE77" s="1750"/>
      <c r="BF77" s="1750"/>
      <c r="BG77" s="1750"/>
      <c r="BH77" s="1750"/>
      <c r="BI77" s="1750"/>
      <c r="BJ77" s="1750"/>
      <c r="BK77" s="1750"/>
      <c r="BL77" s="1750"/>
      <c r="BM77" s="1750"/>
      <c r="BN77" s="1750"/>
      <c r="BO77" s="1750"/>
      <c r="BP77" s="1750"/>
      <c r="BQ77" s="1750"/>
      <c r="BR77" s="1750"/>
      <c r="BS77" s="1750"/>
      <c r="BT77" s="1750"/>
      <c r="BU77" s="1750"/>
      <c r="BV77" s="1750"/>
      <c r="BW77" s="1750"/>
      <c r="BX77" s="1750"/>
      <c r="BY77" s="1750"/>
      <c r="BZ77" s="1750"/>
      <c r="CA77" s="1750"/>
      <c r="CB77" s="1750"/>
      <c r="CC77" s="1750"/>
      <c r="CD77" s="1750"/>
      <c r="CE77" s="1750"/>
      <c r="CF77" s="1750"/>
      <c r="CG77" s="1750"/>
      <c r="CH77" s="1750"/>
      <c r="CI77" s="1750"/>
      <c r="CJ77" s="1750"/>
      <c r="CK77" s="1750"/>
      <c r="CL77" s="1750"/>
      <c r="CM77" s="1750"/>
      <c r="CN77" s="1750"/>
      <c r="CO77" s="1750"/>
      <c r="CP77" s="1750"/>
      <c r="CQ77" s="1750"/>
      <c r="CR77" s="1750"/>
      <c r="CS77" s="1750"/>
      <c r="CT77" s="1750"/>
      <c r="CU77" s="1750"/>
      <c r="CV77" s="1750"/>
      <c r="CW77" s="1750"/>
      <c r="CX77" s="1750"/>
      <c r="CY77" s="1750"/>
      <c r="CZ77" s="1750"/>
      <c r="DA77" s="1750"/>
      <c r="DB77" s="1750"/>
      <c r="DC77" s="1750"/>
      <c r="DD77" s="1750"/>
      <c r="DE77" s="1750"/>
      <c r="DF77" s="1750"/>
      <c r="DG77" s="1750"/>
      <c r="DH77" s="1750"/>
      <c r="DI77" s="1750"/>
      <c r="DJ77" s="1750"/>
      <c r="DK77" s="1750"/>
      <c r="DL77" s="1750"/>
      <c r="DM77" s="1750"/>
      <c r="DN77" s="1750"/>
      <c r="DO77" s="1750"/>
      <c r="DP77" s="1750"/>
      <c r="DQ77" s="1750"/>
      <c r="DR77" s="1750"/>
      <c r="DS77" s="1750"/>
      <c r="DT77" s="1750"/>
      <c r="DU77" s="1750"/>
      <c r="DV77" s="1750"/>
      <c r="DW77" s="1750"/>
      <c r="DX77" s="1750"/>
      <c r="DY77" s="1750"/>
      <c r="DZ77" s="1750"/>
      <c r="EA77" s="1750"/>
      <c r="EB77" s="1750"/>
      <c r="EC77" s="1750"/>
      <c r="ED77" s="1750"/>
      <c r="EE77" s="1750"/>
      <c r="EF77" s="1750"/>
      <c r="EG77" s="1750"/>
      <c r="EH77" s="1750"/>
      <c r="EI77" s="1750"/>
      <c r="EJ77" s="1750"/>
      <c r="EK77" s="1750"/>
      <c r="EL77" s="1750"/>
      <c r="EM77" s="1750"/>
      <c r="EN77" s="1750"/>
      <c r="EO77" s="1750"/>
      <c r="EP77" s="1750"/>
      <c r="EQ77" s="1750"/>
      <c r="ER77" s="1750"/>
      <c r="ES77" s="1750"/>
      <c r="ET77" s="1750"/>
      <c r="EU77" s="1750"/>
      <c r="EV77" s="1750"/>
      <c r="EW77" s="1750"/>
      <c r="EX77" s="1750"/>
      <c r="EY77" s="1750"/>
      <c r="EZ77" s="1750"/>
      <c r="FA77" s="1750"/>
      <c r="FB77" s="1750"/>
      <c r="FC77" s="1750"/>
      <c r="FD77" s="1750"/>
      <c r="FE77" s="1750"/>
    </row>
    <row r="78" spans="1:161" s="1694" customFormat="1" ht="115.5" customHeight="1" x14ac:dyDescent="0.25">
      <c r="A78" s="2338">
        <v>68</v>
      </c>
      <c r="B78" s="2339" t="s">
        <v>1545</v>
      </c>
      <c r="C78" s="1667" t="s">
        <v>1355</v>
      </c>
      <c r="D78" s="1812">
        <v>1103002</v>
      </c>
      <c r="E78" s="1811" t="s">
        <v>991</v>
      </c>
      <c r="F78" s="1812" t="s">
        <v>992</v>
      </c>
      <c r="G78" s="1701" t="s">
        <v>343</v>
      </c>
      <c r="H78" s="1701" t="s">
        <v>343</v>
      </c>
      <c r="I78" s="1697" t="s">
        <v>345</v>
      </c>
      <c r="J78" s="1697">
        <v>2</v>
      </c>
      <c r="K78" s="2317">
        <v>41641</v>
      </c>
      <c r="L78" s="2317">
        <v>41670</v>
      </c>
      <c r="M78" s="1698">
        <f>+(L78-K78)/7</f>
        <v>4.1428571428571432</v>
      </c>
      <c r="N78" s="1672">
        <v>2</v>
      </c>
      <c r="O78" s="1674">
        <f t="shared" si="10"/>
        <v>1</v>
      </c>
      <c r="P78" s="1681">
        <f t="shared" si="11"/>
        <v>4.1428571428571432</v>
      </c>
      <c r="Q78" s="1676">
        <v>0</v>
      </c>
      <c r="R78" s="1672">
        <v>0</v>
      </c>
      <c r="S78" s="1648" t="s">
        <v>1717</v>
      </c>
      <c r="T78" s="2356"/>
      <c r="U78" s="2357"/>
      <c r="V78" s="2357"/>
      <c r="W78" s="2357"/>
      <c r="X78" s="2357"/>
      <c r="Y78" s="2357"/>
      <c r="Z78" s="2357"/>
      <c r="AA78" s="2357"/>
      <c r="AB78" s="2357"/>
      <c r="AC78" s="2357"/>
      <c r="AD78" s="2357"/>
      <c r="AE78" s="2357"/>
      <c r="AF78" s="2357"/>
      <c r="AG78" s="2357"/>
      <c r="AH78" s="2357"/>
      <c r="AI78" s="2357"/>
      <c r="AJ78" s="2357"/>
      <c r="AK78" s="2357"/>
      <c r="AL78" s="2357"/>
      <c r="AM78" s="2357"/>
      <c r="AN78" s="2357"/>
      <c r="AO78" s="2357"/>
      <c r="AP78" s="2357"/>
      <c r="AQ78" s="2357"/>
      <c r="AR78" s="2357"/>
      <c r="AS78" s="2357"/>
      <c r="AT78" s="2357"/>
      <c r="AU78" s="2357"/>
      <c r="AV78" s="2357"/>
      <c r="AW78" s="2357"/>
      <c r="AX78" s="2357"/>
      <c r="AY78" s="2357"/>
      <c r="AZ78" s="2357"/>
      <c r="BA78" s="2357"/>
      <c r="BB78" s="2357"/>
      <c r="BC78" s="2357"/>
      <c r="BD78" s="1650" t="s">
        <v>1077</v>
      </c>
      <c r="BE78" s="1750"/>
      <c r="BF78" s="1750"/>
      <c r="BG78" s="1750"/>
      <c r="BH78" s="1750"/>
      <c r="BI78" s="1750"/>
      <c r="BJ78" s="1750"/>
      <c r="BK78" s="1750"/>
      <c r="BL78" s="1750"/>
      <c r="BM78" s="1750"/>
      <c r="BN78" s="1750"/>
      <c r="BO78" s="1750"/>
      <c r="BP78" s="1750"/>
      <c r="BQ78" s="1750"/>
      <c r="BR78" s="1750"/>
      <c r="BS78" s="1750"/>
      <c r="BT78" s="1750"/>
      <c r="BU78" s="1750"/>
      <c r="BV78" s="1750"/>
      <c r="BW78" s="1750"/>
      <c r="BX78" s="1750"/>
      <c r="BY78" s="1750"/>
      <c r="BZ78" s="1750"/>
      <c r="CA78" s="1750"/>
      <c r="CB78" s="1750"/>
      <c r="CC78" s="1750"/>
      <c r="CD78" s="1750"/>
      <c r="CE78" s="1750"/>
      <c r="CF78" s="1750"/>
      <c r="CG78" s="1750"/>
      <c r="CH78" s="1750"/>
      <c r="CI78" s="1750"/>
      <c r="CJ78" s="1750"/>
      <c r="CK78" s="1750"/>
      <c r="CL78" s="1750"/>
      <c r="CM78" s="1750"/>
      <c r="CN78" s="1750"/>
      <c r="CO78" s="1750"/>
      <c r="CP78" s="1750"/>
      <c r="CQ78" s="1750"/>
      <c r="CR78" s="1750"/>
      <c r="CS78" s="1750"/>
      <c r="CT78" s="1750"/>
      <c r="CU78" s="1750"/>
      <c r="CV78" s="1750"/>
      <c r="CW78" s="1750"/>
      <c r="CX78" s="1750"/>
      <c r="CY78" s="1750"/>
      <c r="CZ78" s="1750"/>
      <c r="DA78" s="1750"/>
      <c r="DB78" s="1750"/>
      <c r="DC78" s="1750"/>
      <c r="DD78" s="1750"/>
      <c r="DE78" s="1750"/>
      <c r="DF78" s="1750"/>
      <c r="DG78" s="1750"/>
      <c r="DH78" s="1750"/>
      <c r="DI78" s="1750"/>
      <c r="DJ78" s="1750"/>
      <c r="DK78" s="1750"/>
      <c r="DL78" s="1750"/>
      <c r="DM78" s="1750"/>
      <c r="DN78" s="1750"/>
      <c r="DO78" s="1750"/>
      <c r="DP78" s="1750"/>
      <c r="DQ78" s="1750"/>
      <c r="DR78" s="1750"/>
      <c r="DS78" s="1750"/>
      <c r="DT78" s="1750"/>
      <c r="DU78" s="1750"/>
      <c r="DV78" s="1750"/>
      <c r="DW78" s="1750"/>
      <c r="DX78" s="1750"/>
      <c r="DY78" s="1750"/>
      <c r="DZ78" s="1750"/>
      <c r="EA78" s="1750"/>
      <c r="EB78" s="1750"/>
      <c r="EC78" s="1750"/>
      <c r="ED78" s="1750"/>
      <c r="EE78" s="1750"/>
      <c r="EF78" s="1750"/>
      <c r="EG78" s="1750"/>
      <c r="EH78" s="1750"/>
      <c r="EI78" s="1750"/>
      <c r="EJ78" s="1750"/>
      <c r="EK78" s="1750"/>
      <c r="EL78" s="1750"/>
      <c r="EM78" s="1750"/>
      <c r="EN78" s="1750"/>
      <c r="EO78" s="1750"/>
      <c r="EP78" s="1750"/>
      <c r="EQ78" s="1750"/>
      <c r="ER78" s="1750"/>
      <c r="ES78" s="1750"/>
      <c r="ET78" s="1750"/>
      <c r="EU78" s="1750"/>
      <c r="EV78" s="1750"/>
      <c r="EW78" s="1750"/>
      <c r="EX78" s="1750"/>
      <c r="EY78" s="1750"/>
      <c r="EZ78" s="1750"/>
      <c r="FA78" s="1750"/>
      <c r="FB78" s="1750"/>
      <c r="FC78" s="1750"/>
      <c r="FD78" s="1750"/>
      <c r="FE78" s="1750"/>
    </row>
    <row r="79" spans="1:161" s="1694" customFormat="1" ht="128.25" customHeight="1" x14ac:dyDescent="0.25">
      <c r="A79" s="2338">
        <v>69</v>
      </c>
      <c r="B79" s="2339" t="s">
        <v>1546</v>
      </c>
      <c r="C79" s="1667" t="s">
        <v>1355</v>
      </c>
      <c r="D79" s="1812">
        <v>1103002</v>
      </c>
      <c r="E79" s="1811" t="s">
        <v>991</v>
      </c>
      <c r="F79" s="1812" t="s">
        <v>992</v>
      </c>
      <c r="G79" s="1701" t="s">
        <v>603</v>
      </c>
      <c r="H79" s="1701" t="s">
        <v>579</v>
      </c>
      <c r="I79" s="1697" t="s">
        <v>345</v>
      </c>
      <c r="J79" s="1697">
        <v>2</v>
      </c>
      <c r="K79" s="2317">
        <v>41671</v>
      </c>
      <c r="L79" s="2317">
        <v>42004</v>
      </c>
      <c r="M79" s="1698">
        <f>+(L79-K79)/7</f>
        <v>47.571428571428569</v>
      </c>
      <c r="N79" s="1672">
        <v>2</v>
      </c>
      <c r="O79" s="1674">
        <f t="shared" si="10"/>
        <v>1</v>
      </c>
      <c r="P79" s="1681">
        <f t="shared" si="11"/>
        <v>47.571428571428569</v>
      </c>
      <c r="Q79" s="1676">
        <f t="shared" ref="Q79:Q142" si="12">IF(L79&lt;=$E$10,P79,0)</f>
        <v>47.571428571428569</v>
      </c>
      <c r="R79" s="1672" t="e">
        <f>IF(M79&lt;=#REF!,Q79,0)</f>
        <v>#REF!</v>
      </c>
      <c r="S79" s="1645" t="s">
        <v>1738</v>
      </c>
      <c r="T79" s="1771"/>
      <c r="U79" s="1771"/>
      <c r="V79" s="1771"/>
      <c r="W79" s="1771"/>
      <c r="X79" s="1771"/>
      <c r="Y79" s="1771"/>
      <c r="Z79" s="1771"/>
      <c r="AA79" s="1771"/>
      <c r="AB79" s="1771"/>
      <c r="AC79" s="1771"/>
      <c r="AD79" s="1771"/>
      <c r="AE79" s="1771"/>
      <c r="AF79" s="1771"/>
      <c r="AG79" s="1771"/>
      <c r="AH79" s="1771"/>
      <c r="AI79" s="1771"/>
      <c r="AJ79" s="1771"/>
      <c r="AK79" s="1771"/>
      <c r="AL79" s="1771"/>
      <c r="AM79" s="1771"/>
      <c r="AN79" s="1771"/>
      <c r="AO79" s="1771"/>
      <c r="AP79" s="1771"/>
      <c r="AQ79" s="1771"/>
      <c r="AR79" s="1771"/>
      <c r="AS79" s="1771"/>
      <c r="AT79" s="1771"/>
      <c r="AU79" s="1771"/>
      <c r="AV79" s="1771"/>
      <c r="AW79" s="1771"/>
      <c r="AX79" s="1771"/>
      <c r="AY79" s="1771"/>
      <c r="AZ79" s="1771"/>
      <c r="BA79" s="1771"/>
      <c r="BB79" s="1771"/>
      <c r="BC79" s="1771"/>
      <c r="BD79" s="1750" t="s">
        <v>1716</v>
      </c>
      <c r="BE79" s="1750"/>
      <c r="BF79" s="1750"/>
      <c r="BG79" s="1750"/>
      <c r="BH79" s="1750"/>
      <c r="BI79" s="1750"/>
      <c r="BJ79" s="1750"/>
      <c r="BK79" s="1750"/>
      <c r="BL79" s="1750"/>
      <c r="BM79" s="1750"/>
      <c r="BN79" s="1750"/>
      <c r="BO79" s="1750"/>
      <c r="BP79" s="1750"/>
      <c r="BQ79" s="1750"/>
      <c r="BR79" s="1750"/>
      <c r="BS79" s="1750"/>
      <c r="BT79" s="1750"/>
      <c r="BU79" s="1750"/>
      <c r="BV79" s="1750"/>
      <c r="BW79" s="1750"/>
      <c r="BX79" s="1750"/>
      <c r="BY79" s="1750"/>
      <c r="BZ79" s="1750"/>
      <c r="CA79" s="1750"/>
      <c r="CB79" s="1750"/>
      <c r="CC79" s="1750"/>
      <c r="CD79" s="1750"/>
      <c r="CE79" s="1750"/>
      <c r="CF79" s="1750"/>
      <c r="CG79" s="1750"/>
      <c r="CH79" s="1750"/>
      <c r="CI79" s="1750"/>
      <c r="CJ79" s="1750"/>
      <c r="CK79" s="1750"/>
      <c r="CL79" s="1750"/>
      <c r="CM79" s="1750"/>
      <c r="CN79" s="1750"/>
      <c r="CO79" s="1750"/>
      <c r="CP79" s="1750"/>
      <c r="CQ79" s="1750"/>
      <c r="CR79" s="1750"/>
      <c r="CS79" s="1750"/>
      <c r="CT79" s="1750"/>
      <c r="CU79" s="1750"/>
      <c r="CV79" s="1750"/>
      <c r="CW79" s="1750"/>
      <c r="CX79" s="1750"/>
      <c r="CY79" s="1750"/>
      <c r="CZ79" s="1750"/>
      <c r="DA79" s="1750"/>
      <c r="DB79" s="1750"/>
      <c r="DC79" s="1750"/>
      <c r="DD79" s="1750"/>
      <c r="DE79" s="1750"/>
      <c r="DF79" s="1750"/>
      <c r="DG79" s="1750"/>
      <c r="DH79" s="1750"/>
      <c r="DI79" s="1750"/>
      <c r="DJ79" s="1750"/>
      <c r="DK79" s="1750"/>
      <c r="DL79" s="1750"/>
      <c r="DM79" s="1750"/>
      <c r="DN79" s="1750"/>
      <c r="DO79" s="1750"/>
      <c r="DP79" s="1750"/>
      <c r="DQ79" s="1750"/>
      <c r="DR79" s="1750"/>
      <c r="DS79" s="1750"/>
      <c r="DT79" s="1750"/>
      <c r="DU79" s="1750"/>
      <c r="DV79" s="1750"/>
      <c r="DW79" s="1750"/>
      <c r="DX79" s="1750"/>
      <c r="DY79" s="1750"/>
      <c r="DZ79" s="1750"/>
      <c r="EA79" s="1750"/>
      <c r="EB79" s="1750"/>
      <c r="EC79" s="1750"/>
      <c r="ED79" s="1750"/>
      <c r="EE79" s="1750"/>
      <c r="EF79" s="1750"/>
      <c r="EG79" s="1750"/>
      <c r="EH79" s="1750"/>
      <c r="EI79" s="1750"/>
      <c r="EJ79" s="1750"/>
      <c r="EK79" s="1750"/>
      <c r="EL79" s="1750"/>
      <c r="EM79" s="1750"/>
      <c r="EN79" s="1750"/>
      <c r="EO79" s="1750"/>
      <c r="EP79" s="1750"/>
      <c r="EQ79" s="1750"/>
      <c r="ER79" s="1750"/>
      <c r="ES79" s="1750"/>
      <c r="ET79" s="1750"/>
      <c r="EU79" s="1750"/>
      <c r="EV79" s="1750"/>
      <c r="EW79" s="1750"/>
      <c r="EX79" s="1750"/>
      <c r="EY79" s="1750"/>
      <c r="EZ79" s="1750"/>
      <c r="FA79" s="1750"/>
      <c r="FB79" s="1750"/>
      <c r="FC79" s="1750"/>
      <c r="FD79" s="1750"/>
      <c r="FE79" s="1750"/>
    </row>
    <row r="80" spans="1:161" s="1694" customFormat="1" ht="87.75" customHeight="1" x14ac:dyDescent="0.25">
      <c r="A80" s="2338">
        <v>70</v>
      </c>
      <c r="B80" s="2339" t="s">
        <v>1547</v>
      </c>
      <c r="C80" s="1667" t="s">
        <v>1355</v>
      </c>
      <c r="D80" s="1811">
        <v>1601004</v>
      </c>
      <c r="E80" s="1706" t="s">
        <v>1685</v>
      </c>
      <c r="F80" s="1702" t="s">
        <v>138</v>
      </c>
      <c r="G80" s="1702" t="s">
        <v>346</v>
      </c>
      <c r="H80" s="1695" t="s">
        <v>544</v>
      </c>
      <c r="I80" s="1697" t="s">
        <v>348</v>
      </c>
      <c r="J80" s="1697">
        <v>1</v>
      </c>
      <c r="K80" s="2317">
        <v>41640</v>
      </c>
      <c r="L80" s="2319">
        <v>41912</v>
      </c>
      <c r="M80" s="1698">
        <f t="shared" ref="M80:M124" si="13">+(L80-K80)/7</f>
        <v>38.857142857142854</v>
      </c>
      <c r="N80" s="1711">
        <v>1</v>
      </c>
      <c r="O80" s="1674">
        <f t="shared" si="10"/>
        <v>1</v>
      </c>
      <c r="P80" s="1681">
        <f t="shared" si="11"/>
        <v>38.857142857142854</v>
      </c>
      <c r="Q80" s="1676">
        <f t="shared" si="12"/>
        <v>38.857142857142854</v>
      </c>
      <c r="R80" s="1672" t="e">
        <f>IF(M80&lt;=#REF!,Q80,0)</f>
        <v>#REF!</v>
      </c>
      <c r="S80" s="1650" t="s">
        <v>1739</v>
      </c>
      <c r="T80" s="1803"/>
      <c r="U80" s="1650"/>
      <c r="V80" s="1650"/>
      <c r="W80" s="1650"/>
      <c r="X80" s="1650"/>
      <c r="Y80" s="1650"/>
      <c r="Z80" s="1650"/>
      <c r="AA80" s="1650"/>
      <c r="AB80" s="1650"/>
      <c r="AC80" s="1650"/>
      <c r="AD80" s="1650"/>
      <c r="AE80" s="1650"/>
      <c r="AF80" s="1650"/>
      <c r="AG80" s="1650"/>
      <c r="AH80" s="1650"/>
      <c r="AI80" s="1650"/>
      <c r="AJ80" s="1650"/>
      <c r="AK80" s="1650"/>
      <c r="AL80" s="1650"/>
      <c r="AM80" s="1650"/>
      <c r="AN80" s="1650"/>
      <c r="AO80" s="1650"/>
      <c r="AP80" s="1650"/>
      <c r="AQ80" s="1650"/>
      <c r="AR80" s="1650"/>
      <c r="AS80" s="1650"/>
      <c r="AT80" s="1650"/>
      <c r="AU80" s="1650"/>
      <c r="AV80" s="1650"/>
      <c r="AW80" s="1650"/>
      <c r="AX80" s="1650"/>
      <c r="AY80" s="1650"/>
      <c r="AZ80" s="1650"/>
      <c r="BA80" s="1650"/>
      <c r="BB80" s="1650"/>
      <c r="BC80" s="1650"/>
      <c r="BD80" s="2323" t="s">
        <v>1732</v>
      </c>
      <c r="BE80" s="2323" t="s">
        <v>1733</v>
      </c>
      <c r="BF80" s="2323" t="s">
        <v>1072</v>
      </c>
      <c r="BG80" s="2323" t="s">
        <v>1072</v>
      </c>
      <c r="BH80" s="1750"/>
      <c r="BI80" s="1750"/>
      <c r="BJ80" s="1750"/>
      <c r="BK80" s="1750"/>
      <c r="BL80" s="1750"/>
      <c r="BM80" s="1750"/>
      <c r="BN80" s="1750"/>
      <c r="BO80" s="1750"/>
      <c r="BP80" s="1750"/>
      <c r="BQ80" s="1750"/>
      <c r="BR80" s="1750"/>
      <c r="BS80" s="1750"/>
      <c r="BT80" s="1750"/>
      <c r="BU80" s="1750"/>
      <c r="BV80" s="1750"/>
      <c r="BW80" s="1750"/>
      <c r="BX80" s="1750"/>
      <c r="BY80" s="1750"/>
      <c r="BZ80" s="1750"/>
      <c r="CA80" s="1750"/>
      <c r="CB80" s="1750"/>
      <c r="CC80" s="1750"/>
      <c r="CD80" s="1750"/>
      <c r="CE80" s="1750"/>
      <c r="CF80" s="1750"/>
      <c r="CG80" s="1750"/>
      <c r="CH80" s="1750"/>
      <c r="CI80" s="1750"/>
      <c r="CJ80" s="1750"/>
      <c r="CK80" s="1750"/>
      <c r="CL80" s="1750"/>
      <c r="CM80" s="1750"/>
      <c r="CN80" s="1750"/>
      <c r="CO80" s="1750"/>
      <c r="CP80" s="1750"/>
      <c r="CQ80" s="1750"/>
      <c r="CR80" s="1750"/>
      <c r="CS80" s="1750"/>
      <c r="CT80" s="1750"/>
      <c r="CU80" s="1750"/>
      <c r="CV80" s="1750"/>
      <c r="CW80" s="1750"/>
      <c r="CX80" s="1750"/>
      <c r="CY80" s="1750"/>
      <c r="CZ80" s="1750"/>
      <c r="DA80" s="1750"/>
      <c r="DB80" s="1750"/>
      <c r="DC80" s="1750"/>
      <c r="DD80" s="1750"/>
      <c r="DE80" s="1750"/>
      <c r="DF80" s="1750"/>
      <c r="DG80" s="1750"/>
      <c r="DH80" s="1750"/>
      <c r="DI80" s="1750"/>
      <c r="DJ80" s="1750"/>
      <c r="DK80" s="1750"/>
      <c r="DL80" s="1750"/>
      <c r="DM80" s="1750"/>
      <c r="DN80" s="1750"/>
      <c r="DO80" s="1750"/>
      <c r="DP80" s="1750"/>
      <c r="DQ80" s="1750"/>
      <c r="DR80" s="1750"/>
      <c r="DS80" s="1750"/>
      <c r="DT80" s="1750"/>
      <c r="DU80" s="1750"/>
      <c r="DV80" s="1750"/>
      <c r="DW80" s="1750"/>
      <c r="DX80" s="1750"/>
      <c r="DY80" s="1750"/>
      <c r="DZ80" s="1750"/>
      <c r="EA80" s="1750"/>
      <c r="EB80" s="1750"/>
      <c r="EC80" s="1750"/>
      <c r="ED80" s="1750"/>
      <c r="EE80" s="1750"/>
      <c r="EF80" s="1750"/>
      <c r="EG80" s="1750"/>
      <c r="EH80" s="1750"/>
      <c r="EI80" s="1750"/>
      <c r="EJ80" s="1750"/>
      <c r="EK80" s="1750"/>
      <c r="EL80" s="1750"/>
      <c r="EM80" s="1750"/>
      <c r="EN80" s="1750"/>
      <c r="EO80" s="1750"/>
      <c r="EP80" s="1750"/>
      <c r="EQ80" s="1750"/>
      <c r="ER80" s="1750"/>
      <c r="ES80" s="1750"/>
      <c r="ET80" s="1750"/>
      <c r="EU80" s="1750"/>
      <c r="EV80" s="1750"/>
      <c r="EW80" s="1750"/>
      <c r="EX80" s="1750"/>
      <c r="EY80" s="1750"/>
      <c r="EZ80" s="1750"/>
      <c r="FA80" s="1750"/>
      <c r="FB80" s="1750"/>
      <c r="FC80" s="1750"/>
      <c r="FD80" s="1750"/>
      <c r="FE80" s="1750"/>
    </row>
    <row r="81" spans="1:161" s="1694" customFormat="1" ht="87" customHeight="1" x14ac:dyDescent="0.25">
      <c r="A81" s="2338">
        <v>71</v>
      </c>
      <c r="B81" s="2339" t="s">
        <v>1548</v>
      </c>
      <c r="C81" s="1667" t="s">
        <v>1355</v>
      </c>
      <c r="D81" s="1811">
        <v>1601004</v>
      </c>
      <c r="E81" s="1706" t="s">
        <v>1685</v>
      </c>
      <c r="F81" s="1702" t="s">
        <v>138</v>
      </c>
      <c r="G81" s="1702" t="s">
        <v>346</v>
      </c>
      <c r="H81" s="1695" t="s">
        <v>349</v>
      </c>
      <c r="I81" s="1696" t="s">
        <v>350</v>
      </c>
      <c r="J81" s="1697">
        <v>1</v>
      </c>
      <c r="K81" s="2317">
        <v>41791</v>
      </c>
      <c r="L81" s="2317">
        <v>42004</v>
      </c>
      <c r="M81" s="1698">
        <f t="shared" si="13"/>
        <v>30.428571428571427</v>
      </c>
      <c r="N81" s="1672">
        <v>1</v>
      </c>
      <c r="O81" s="1699"/>
      <c r="P81" s="1681">
        <f t="shared" si="11"/>
        <v>0</v>
      </c>
      <c r="Q81" s="1676">
        <f t="shared" si="12"/>
        <v>0</v>
      </c>
      <c r="R81" s="1672" t="e">
        <f>IF(M81&lt;=#REF!,Q81,0)</f>
        <v>#REF!</v>
      </c>
      <c r="S81" s="1766" t="s">
        <v>1740</v>
      </c>
      <c r="T81" s="1796"/>
      <c r="U81" s="1766"/>
      <c r="V81" s="1766"/>
      <c r="W81" s="1766"/>
      <c r="X81" s="1766"/>
      <c r="Y81" s="1766"/>
      <c r="Z81" s="1766"/>
      <c r="AA81" s="1766"/>
      <c r="AB81" s="1766"/>
      <c r="AC81" s="1766"/>
      <c r="AD81" s="1766"/>
      <c r="AE81" s="1766"/>
      <c r="AF81" s="1766"/>
      <c r="AG81" s="1766"/>
      <c r="AH81" s="1766"/>
      <c r="AI81" s="1766"/>
      <c r="AJ81" s="1766"/>
      <c r="AK81" s="1766"/>
      <c r="AL81" s="1766"/>
      <c r="AM81" s="1766"/>
      <c r="AN81" s="1766"/>
      <c r="AO81" s="1766"/>
      <c r="AP81" s="1766"/>
      <c r="AQ81" s="1766"/>
      <c r="AR81" s="1766"/>
      <c r="AS81" s="1766"/>
      <c r="AT81" s="1766"/>
      <c r="AU81" s="1766"/>
      <c r="AV81" s="1766"/>
      <c r="AW81" s="1766"/>
      <c r="AX81" s="1766"/>
      <c r="AY81" s="1766"/>
      <c r="AZ81" s="1766"/>
      <c r="BA81" s="1766"/>
      <c r="BB81" s="1766"/>
      <c r="BC81" s="1766"/>
      <c r="BD81" s="2323" t="s">
        <v>1319</v>
      </c>
      <c r="BE81" s="2323" t="s">
        <v>1319</v>
      </c>
      <c r="BF81" s="2358" t="s">
        <v>1734</v>
      </c>
      <c r="BG81" s="2358" t="s">
        <v>1735</v>
      </c>
      <c r="BH81" s="1750"/>
      <c r="BI81" s="1750"/>
      <c r="BJ81" s="1750"/>
      <c r="BK81" s="1750"/>
      <c r="BL81" s="1750"/>
      <c r="BM81" s="1750"/>
      <c r="BN81" s="1750"/>
      <c r="BO81" s="1750"/>
      <c r="BP81" s="1750"/>
      <c r="BQ81" s="1750"/>
      <c r="BR81" s="1750"/>
      <c r="BS81" s="1750"/>
      <c r="BT81" s="1750"/>
      <c r="BU81" s="1750"/>
      <c r="BV81" s="1750"/>
      <c r="BW81" s="1750"/>
      <c r="BX81" s="1750"/>
      <c r="BY81" s="1750"/>
      <c r="BZ81" s="1750"/>
      <c r="CA81" s="1750"/>
      <c r="CB81" s="1750"/>
      <c r="CC81" s="1750"/>
      <c r="CD81" s="1750"/>
      <c r="CE81" s="1750"/>
      <c r="CF81" s="1750"/>
      <c r="CG81" s="1750"/>
      <c r="CH81" s="1750"/>
      <c r="CI81" s="1750"/>
      <c r="CJ81" s="1750"/>
      <c r="CK81" s="1750"/>
      <c r="CL81" s="1750"/>
      <c r="CM81" s="1750"/>
      <c r="CN81" s="1750"/>
      <c r="CO81" s="1750"/>
      <c r="CP81" s="1750"/>
      <c r="CQ81" s="1750"/>
      <c r="CR81" s="1750"/>
      <c r="CS81" s="1750"/>
      <c r="CT81" s="1750"/>
      <c r="CU81" s="1750"/>
      <c r="CV81" s="1750"/>
      <c r="CW81" s="1750"/>
      <c r="CX81" s="1750"/>
      <c r="CY81" s="1750"/>
      <c r="CZ81" s="1750"/>
      <c r="DA81" s="1750"/>
      <c r="DB81" s="1750"/>
      <c r="DC81" s="1750"/>
      <c r="DD81" s="1750"/>
      <c r="DE81" s="1750"/>
      <c r="DF81" s="1750"/>
      <c r="DG81" s="1750"/>
      <c r="DH81" s="1750"/>
      <c r="DI81" s="1750"/>
      <c r="DJ81" s="1750"/>
      <c r="DK81" s="1750"/>
      <c r="DL81" s="1750"/>
      <c r="DM81" s="1750"/>
      <c r="DN81" s="1750"/>
      <c r="DO81" s="1750"/>
      <c r="DP81" s="1750"/>
      <c r="DQ81" s="1750"/>
      <c r="DR81" s="1750"/>
      <c r="DS81" s="1750"/>
      <c r="DT81" s="1750"/>
      <c r="DU81" s="1750"/>
      <c r="DV81" s="1750"/>
      <c r="DW81" s="1750"/>
      <c r="DX81" s="1750"/>
      <c r="DY81" s="1750"/>
      <c r="DZ81" s="1750"/>
      <c r="EA81" s="1750"/>
      <c r="EB81" s="1750"/>
      <c r="EC81" s="1750"/>
      <c r="ED81" s="1750"/>
      <c r="EE81" s="1750"/>
      <c r="EF81" s="1750"/>
      <c r="EG81" s="1750"/>
      <c r="EH81" s="1750"/>
      <c r="EI81" s="1750"/>
      <c r="EJ81" s="1750"/>
      <c r="EK81" s="1750"/>
      <c r="EL81" s="1750"/>
      <c r="EM81" s="1750"/>
      <c r="EN81" s="1750"/>
      <c r="EO81" s="1750"/>
      <c r="EP81" s="1750"/>
      <c r="EQ81" s="1750"/>
      <c r="ER81" s="1750"/>
      <c r="ES81" s="1750"/>
      <c r="ET81" s="1750"/>
      <c r="EU81" s="1750"/>
      <c r="EV81" s="1750"/>
      <c r="EW81" s="1750"/>
      <c r="EX81" s="1750"/>
      <c r="EY81" s="1750"/>
      <c r="EZ81" s="1750"/>
      <c r="FA81" s="1750"/>
      <c r="FB81" s="1750"/>
      <c r="FC81" s="1750"/>
      <c r="FD81" s="1750"/>
      <c r="FE81" s="1750"/>
    </row>
    <row r="82" spans="1:161" s="1694" customFormat="1" ht="60" customHeight="1" x14ac:dyDescent="0.25">
      <c r="A82" s="2338">
        <v>72</v>
      </c>
      <c r="B82" s="2339" t="s">
        <v>1549</v>
      </c>
      <c r="C82" s="1667" t="s">
        <v>1355</v>
      </c>
      <c r="D82" s="1811">
        <v>1601004</v>
      </c>
      <c r="E82" s="1706" t="s">
        <v>1685</v>
      </c>
      <c r="F82" s="1702" t="s">
        <v>138</v>
      </c>
      <c r="G82" s="1702" t="s">
        <v>346</v>
      </c>
      <c r="H82" s="1695" t="s">
        <v>351</v>
      </c>
      <c r="I82" s="1696" t="s">
        <v>352</v>
      </c>
      <c r="J82" s="1700">
        <v>1</v>
      </c>
      <c r="K82" s="2317">
        <v>41791</v>
      </c>
      <c r="L82" s="2317">
        <v>42093</v>
      </c>
      <c r="M82" s="1698">
        <f t="shared" si="13"/>
        <v>43.142857142857146</v>
      </c>
      <c r="N82" s="1672">
        <v>0</v>
      </c>
      <c r="O82" s="1699"/>
      <c r="P82" s="1681">
        <f t="shared" si="11"/>
        <v>0</v>
      </c>
      <c r="Q82" s="1676">
        <f t="shared" si="12"/>
        <v>0</v>
      </c>
      <c r="R82" s="1672" t="e">
        <f>IF(M82&lt;=#REF!,Q82,0)</f>
        <v>#REF!</v>
      </c>
      <c r="S82" s="1766" t="s">
        <v>1752</v>
      </c>
      <c r="T82" s="1797"/>
      <c r="U82" s="1651"/>
      <c r="V82" s="1651"/>
      <c r="W82" s="1651"/>
      <c r="X82" s="1651"/>
      <c r="Y82" s="1651"/>
      <c r="Z82" s="1651"/>
      <c r="AA82" s="1651"/>
      <c r="AB82" s="1651"/>
      <c r="AC82" s="1651"/>
      <c r="AD82" s="1651"/>
      <c r="AE82" s="1651"/>
      <c r="AF82" s="1651"/>
      <c r="AG82" s="1651"/>
      <c r="AH82" s="1651"/>
      <c r="AI82" s="1651"/>
      <c r="AJ82" s="1651"/>
      <c r="AK82" s="1651"/>
      <c r="AL82" s="1651"/>
      <c r="AM82" s="1651"/>
      <c r="AN82" s="1651"/>
      <c r="AO82" s="1651"/>
      <c r="AP82" s="1651"/>
      <c r="AQ82" s="1651"/>
      <c r="AR82" s="1651"/>
      <c r="AS82" s="1651"/>
      <c r="AT82" s="1651"/>
      <c r="AU82" s="1651"/>
      <c r="AV82" s="1651"/>
      <c r="AW82" s="1651"/>
      <c r="AX82" s="1651"/>
      <c r="AY82" s="1651"/>
      <c r="AZ82" s="1651"/>
      <c r="BA82" s="1651"/>
      <c r="BB82" s="1651"/>
      <c r="BC82" s="1651"/>
      <c r="BD82" s="2323" t="s">
        <v>1319</v>
      </c>
      <c r="BE82" s="2323" t="s">
        <v>1319</v>
      </c>
      <c r="BF82" s="2323" t="s">
        <v>1319</v>
      </c>
      <c r="BG82" s="2323" t="s">
        <v>1319</v>
      </c>
      <c r="BH82" s="1750"/>
      <c r="BI82" s="1750"/>
      <c r="BJ82" s="1750"/>
      <c r="BK82" s="1750"/>
      <c r="BL82" s="1750"/>
      <c r="BM82" s="1750"/>
      <c r="BN82" s="1750"/>
      <c r="BO82" s="1750"/>
      <c r="BP82" s="1750"/>
      <c r="BQ82" s="1750"/>
      <c r="BR82" s="1750"/>
      <c r="BS82" s="1750"/>
      <c r="BT82" s="1750"/>
      <c r="BU82" s="1750"/>
      <c r="BV82" s="1750"/>
      <c r="BW82" s="1750"/>
      <c r="BX82" s="1750"/>
      <c r="BY82" s="1750"/>
      <c r="BZ82" s="1750"/>
      <c r="CA82" s="1750"/>
      <c r="CB82" s="1750"/>
      <c r="CC82" s="1750"/>
      <c r="CD82" s="1750"/>
      <c r="CE82" s="1750"/>
      <c r="CF82" s="1750"/>
      <c r="CG82" s="1750"/>
      <c r="CH82" s="1750"/>
      <c r="CI82" s="1750"/>
      <c r="CJ82" s="1750"/>
      <c r="CK82" s="1750"/>
      <c r="CL82" s="1750"/>
      <c r="CM82" s="1750"/>
      <c r="CN82" s="1750"/>
      <c r="CO82" s="1750"/>
      <c r="CP82" s="1750"/>
      <c r="CQ82" s="1750"/>
      <c r="CR82" s="1750"/>
      <c r="CS82" s="1750"/>
      <c r="CT82" s="1750"/>
      <c r="CU82" s="1750"/>
      <c r="CV82" s="1750"/>
      <c r="CW82" s="1750"/>
      <c r="CX82" s="1750"/>
      <c r="CY82" s="1750"/>
      <c r="CZ82" s="1750"/>
      <c r="DA82" s="1750"/>
      <c r="DB82" s="1750"/>
      <c r="DC82" s="1750"/>
      <c r="DD82" s="1750"/>
      <c r="DE82" s="1750"/>
      <c r="DF82" s="1750"/>
      <c r="DG82" s="1750"/>
      <c r="DH82" s="1750"/>
      <c r="DI82" s="1750"/>
      <c r="DJ82" s="1750"/>
      <c r="DK82" s="1750"/>
      <c r="DL82" s="1750"/>
      <c r="DM82" s="1750"/>
      <c r="DN82" s="1750"/>
      <c r="DO82" s="1750"/>
      <c r="DP82" s="1750"/>
      <c r="DQ82" s="1750"/>
      <c r="DR82" s="1750"/>
      <c r="DS82" s="1750"/>
      <c r="DT82" s="1750"/>
      <c r="DU82" s="1750"/>
      <c r="DV82" s="1750"/>
      <c r="DW82" s="1750"/>
      <c r="DX82" s="1750"/>
      <c r="DY82" s="1750"/>
      <c r="DZ82" s="1750"/>
      <c r="EA82" s="1750"/>
      <c r="EB82" s="1750"/>
      <c r="EC82" s="1750"/>
      <c r="ED82" s="1750"/>
      <c r="EE82" s="1750"/>
      <c r="EF82" s="1750"/>
      <c r="EG82" s="1750"/>
      <c r="EH82" s="1750"/>
      <c r="EI82" s="1750"/>
      <c r="EJ82" s="1750"/>
      <c r="EK82" s="1750"/>
      <c r="EL82" s="1750"/>
      <c r="EM82" s="1750"/>
      <c r="EN82" s="1750"/>
      <c r="EO82" s="1750"/>
      <c r="EP82" s="1750"/>
      <c r="EQ82" s="1750"/>
      <c r="ER82" s="1750"/>
      <c r="ES82" s="1750"/>
      <c r="ET82" s="1750"/>
      <c r="EU82" s="1750"/>
      <c r="EV82" s="1750"/>
      <c r="EW82" s="1750"/>
      <c r="EX82" s="1750"/>
      <c r="EY82" s="1750"/>
      <c r="EZ82" s="1750"/>
      <c r="FA82" s="1750"/>
      <c r="FB82" s="1750"/>
      <c r="FC82" s="1750"/>
      <c r="FD82" s="1750"/>
      <c r="FE82" s="1750"/>
    </row>
    <row r="83" spans="1:161" s="1694" customFormat="1" ht="36" customHeight="1" x14ac:dyDescent="0.25">
      <c r="A83" s="2338">
        <v>73</v>
      </c>
      <c r="B83" s="2339" t="s">
        <v>1550</v>
      </c>
      <c r="C83" s="1667" t="s">
        <v>1355</v>
      </c>
      <c r="D83" s="1811">
        <v>1601004</v>
      </c>
      <c r="E83" s="1706" t="s">
        <v>1685</v>
      </c>
      <c r="F83" s="1702" t="s">
        <v>138</v>
      </c>
      <c r="G83" s="1702" t="s">
        <v>346</v>
      </c>
      <c r="H83" s="1695" t="s">
        <v>353</v>
      </c>
      <c r="I83" s="1696" t="s">
        <v>354</v>
      </c>
      <c r="J83" s="1697">
        <v>1</v>
      </c>
      <c r="K83" s="2317">
        <v>41791</v>
      </c>
      <c r="L83" s="2317">
        <v>42093</v>
      </c>
      <c r="M83" s="1698">
        <f t="shared" si="13"/>
        <v>43.142857142857146</v>
      </c>
      <c r="N83" s="1672">
        <v>0</v>
      </c>
      <c r="O83" s="1699"/>
      <c r="P83" s="1681">
        <f t="shared" si="11"/>
        <v>0</v>
      </c>
      <c r="Q83" s="1676">
        <f t="shared" si="12"/>
        <v>0</v>
      </c>
      <c r="R83" s="1672" t="e">
        <f>IF(M83&lt;=#REF!,Q83,0)</f>
        <v>#REF!</v>
      </c>
      <c r="S83" s="1766" t="s">
        <v>1752</v>
      </c>
      <c r="T83" s="1797"/>
      <c r="U83" s="1651"/>
      <c r="V83" s="1651"/>
      <c r="W83" s="1651"/>
      <c r="X83" s="1651"/>
      <c r="Y83" s="1651"/>
      <c r="Z83" s="1651"/>
      <c r="AA83" s="1651"/>
      <c r="AB83" s="1651"/>
      <c r="AC83" s="1651"/>
      <c r="AD83" s="1651"/>
      <c r="AE83" s="1651"/>
      <c r="AF83" s="1651"/>
      <c r="AG83" s="1651"/>
      <c r="AH83" s="1651"/>
      <c r="AI83" s="1651"/>
      <c r="AJ83" s="1651"/>
      <c r="AK83" s="1651"/>
      <c r="AL83" s="1651"/>
      <c r="AM83" s="1651"/>
      <c r="AN83" s="1651"/>
      <c r="AO83" s="1651"/>
      <c r="AP83" s="1651"/>
      <c r="AQ83" s="1651"/>
      <c r="AR83" s="1651"/>
      <c r="AS83" s="1651"/>
      <c r="AT83" s="1651"/>
      <c r="AU83" s="1651"/>
      <c r="AV83" s="1651"/>
      <c r="AW83" s="1651"/>
      <c r="AX83" s="1651"/>
      <c r="AY83" s="1651"/>
      <c r="AZ83" s="1651"/>
      <c r="BA83" s="1651"/>
      <c r="BB83" s="1651"/>
      <c r="BC83" s="1651"/>
      <c r="BD83" s="2323" t="s">
        <v>1319</v>
      </c>
      <c r="BE83" s="2323" t="s">
        <v>1319</v>
      </c>
      <c r="BF83" s="2323" t="s">
        <v>1319</v>
      </c>
      <c r="BG83" s="2323" t="s">
        <v>1319</v>
      </c>
      <c r="BH83" s="1750"/>
      <c r="BI83" s="1750"/>
      <c r="BJ83" s="1750"/>
      <c r="BK83" s="1750"/>
      <c r="BL83" s="1750"/>
      <c r="BM83" s="1750"/>
      <c r="BN83" s="1750"/>
      <c r="BO83" s="1750"/>
      <c r="BP83" s="1750"/>
      <c r="BQ83" s="1750"/>
      <c r="BR83" s="1750"/>
      <c r="BS83" s="1750"/>
      <c r="BT83" s="1750"/>
      <c r="BU83" s="1750"/>
      <c r="BV83" s="1750"/>
      <c r="BW83" s="1750"/>
      <c r="BX83" s="1750"/>
      <c r="BY83" s="1750"/>
      <c r="BZ83" s="1750"/>
      <c r="CA83" s="1750"/>
      <c r="CB83" s="1750"/>
      <c r="CC83" s="1750"/>
      <c r="CD83" s="1750"/>
      <c r="CE83" s="1750"/>
      <c r="CF83" s="1750"/>
      <c r="CG83" s="1750"/>
      <c r="CH83" s="1750"/>
      <c r="CI83" s="1750"/>
      <c r="CJ83" s="1750"/>
      <c r="CK83" s="1750"/>
      <c r="CL83" s="1750"/>
      <c r="CM83" s="1750"/>
      <c r="CN83" s="1750"/>
      <c r="CO83" s="1750"/>
      <c r="CP83" s="1750"/>
      <c r="CQ83" s="1750"/>
      <c r="CR83" s="1750"/>
      <c r="CS83" s="1750"/>
      <c r="CT83" s="1750"/>
      <c r="CU83" s="1750"/>
      <c r="CV83" s="1750"/>
      <c r="CW83" s="1750"/>
      <c r="CX83" s="1750"/>
      <c r="CY83" s="1750"/>
      <c r="CZ83" s="1750"/>
      <c r="DA83" s="1750"/>
      <c r="DB83" s="1750"/>
      <c r="DC83" s="1750"/>
      <c r="DD83" s="1750"/>
      <c r="DE83" s="1750"/>
      <c r="DF83" s="1750"/>
      <c r="DG83" s="1750"/>
      <c r="DH83" s="1750"/>
      <c r="DI83" s="1750"/>
      <c r="DJ83" s="1750"/>
      <c r="DK83" s="1750"/>
      <c r="DL83" s="1750"/>
      <c r="DM83" s="1750"/>
      <c r="DN83" s="1750"/>
      <c r="DO83" s="1750"/>
      <c r="DP83" s="1750"/>
      <c r="DQ83" s="1750"/>
      <c r="DR83" s="1750"/>
      <c r="DS83" s="1750"/>
      <c r="DT83" s="1750"/>
      <c r="DU83" s="1750"/>
      <c r="DV83" s="1750"/>
      <c r="DW83" s="1750"/>
      <c r="DX83" s="1750"/>
      <c r="DY83" s="1750"/>
      <c r="DZ83" s="1750"/>
      <c r="EA83" s="1750"/>
      <c r="EB83" s="1750"/>
      <c r="EC83" s="1750"/>
      <c r="ED83" s="1750"/>
      <c r="EE83" s="1750"/>
      <c r="EF83" s="1750"/>
      <c r="EG83" s="1750"/>
      <c r="EH83" s="1750"/>
      <c r="EI83" s="1750"/>
      <c r="EJ83" s="1750"/>
      <c r="EK83" s="1750"/>
      <c r="EL83" s="1750"/>
      <c r="EM83" s="1750"/>
      <c r="EN83" s="1750"/>
      <c r="EO83" s="1750"/>
      <c r="EP83" s="1750"/>
      <c r="EQ83" s="1750"/>
      <c r="ER83" s="1750"/>
      <c r="ES83" s="1750"/>
      <c r="ET83" s="1750"/>
      <c r="EU83" s="1750"/>
      <c r="EV83" s="1750"/>
      <c r="EW83" s="1750"/>
      <c r="EX83" s="1750"/>
      <c r="EY83" s="1750"/>
      <c r="EZ83" s="1750"/>
      <c r="FA83" s="1750"/>
      <c r="FB83" s="1750"/>
      <c r="FC83" s="1750"/>
      <c r="FD83" s="1750"/>
      <c r="FE83" s="1750"/>
    </row>
    <row r="84" spans="1:161" s="1694" customFormat="1" ht="111.75" customHeight="1" x14ac:dyDescent="0.25">
      <c r="A84" s="2338">
        <v>74</v>
      </c>
      <c r="B84" s="2339" t="s">
        <v>1551</v>
      </c>
      <c r="C84" s="1667" t="s">
        <v>1355</v>
      </c>
      <c r="D84" s="1811">
        <v>1701011</v>
      </c>
      <c r="E84" s="1811" t="s">
        <v>994</v>
      </c>
      <c r="F84" s="1812" t="s">
        <v>356</v>
      </c>
      <c r="G84" s="1812" t="s">
        <v>358</v>
      </c>
      <c r="H84" s="1701" t="s">
        <v>360</v>
      </c>
      <c r="I84" s="1697" t="s">
        <v>361</v>
      </c>
      <c r="J84" s="1697">
        <v>12</v>
      </c>
      <c r="K84" s="2317">
        <v>41641</v>
      </c>
      <c r="L84" s="2317">
        <v>42004</v>
      </c>
      <c r="M84" s="1698">
        <f t="shared" si="13"/>
        <v>51.857142857142854</v>
      </c>
      <c r="N84" s="1672">
        <v>12</v>
      </c>
      <c r="O84" s="1674">
        <f t="shared" ref="O84:O146" si="14">IF(N84/J84&gt;1,1,+N84/J84)</f>
        <v>1</v>
      </c>
      <c r="P84" s="1681">
        <f t="shared" si="11"/>
        <v>51.857142857142854</v>
      </c>
      <c r="Q84" s="1676">
        <f t="shared" si="12"/>
        <v>51.857142857142854</v>
      </c>
      <c r="R84" s="1672" t="e">
        <f>IF(M84&lt;=#REF!,Q84,0)</f>
        <v>#REF!</v>
      </c>
      <c r="S84" s="1096" t="s">
        <v>1741</v>
      </c>
      <c r="T84" s="533"/>
      <c r="U84" s="533"/>
      <c r="V84" s="533"/>
      <c r="W84" s="533"/>
      <c r="X84" s="533"/>
      <c r="Y84" s="533"/>
      <c r="Z84" s="533"/>
      <c r="AA84" s="533"/>
      <c r="AB84" s="533"/>
      <c r="AC84" s="533"/>
      <c r="AD84" s="533"/>
      <c r="AE84" s="533"/>
      <c r="AF84" s="533"/>
      <c r="AG84" s="533"/>
      <c r="AH84" s="533"/>
      <c r="AI84" s="533"/>
      <c r="AJ84" s="533"/>
      <c r="AK84" s="533"/>
      <c r="AL84" s="533"/>
      <c r="AM84" s="533"/>
      <c r="AN84" s="533"/>
      <c r="AO84" s="533"/>
      <c r="AP84" s="533"/>
      <c r="AQ84" s="533"/>
      <c r="AR84" s="533"/>
      <c r="AS84" s="533"/>
      <c r="AT84" s="533"/>
      <c r="AU84" s="533"/>
      <c r="AV84" s="533"/>
      <c r="AW84" s="533"/>
      <c r="AX84" s="533"/>
      <c r="AY84" s="533"/>
      <c r="AZ84" s="533"/>
      <c r="BA84" s="533"/>
      <c r="BB84" s="533"/>
      <c r="BC84" s="533"/>
      <c r="BD84" s="1750"/>
      <c r="BE84" s="1750"/>
      <c r="BF84" s="1750"/>
      <c r="BG84" s="1750"/>
      <c r="BH84" s="1750"/>
      <c r="BI84" s="1750"/>
      <c r="BJ84" s="1750"/>
      <c r="BK84" s="1750"/>
      <c r="BL84" s="1750"/>
      <c r="BM84" s="1750"/>
      <c r="BN84" s="1750"/>
      <c r="BO84" s="1750"/>
      <c r="BP84" s="1750"/>
      <c r="BQ84" s="1750"/>
      <c r="BR84" s="1750"/>
      <c r="BS84" s="1750"/>
      <c r="BT84" s="1750"/>
      <c r="BU84" s="1750"/>
      <c r="BV84" s="1750"/>
      <c r="BW84" s="1750"/>
      <c r="BX84" s="1750"/>
      <c r="BY84" s="1750"/>
      <c r="BZ84" s="1750"/>
      <c r="CA84" s="1750"/>
      <c r="CB84" s="1750"/>
      <c r="CC84" s="1750"/>
      <c r="CD84" s="1750"/>
      <c r="CE84" s="1750"/>
      <c r="CF84" s="1750"/>
      <c r="CG84" s="1750"/>
      <c r="CH84" s="1750"/>
      <c r="CI84" s="1750"/>
      <c r="CJ84" s="1750"/>
      <c r="CK84" s="1750"/>
      <c r="CL84" s="1750"/>
      <c r="CM84" s="1750"/>
      <c r="CN84" s="1750"/>
      <c r="CO84" s="1750"/>
      <c r="CP84" s="1750"/>
      <c r="CQ84" s="1750"/>
      <c r="CR84" s="1750"/>
      <c r="CS84" s="1750"/>
      <c r="CT84" s="1750"/>
      <c r="CU84" s="1750"/>
      <c r="CV84" s="1750"/>
      <c r="CW84" s="1750"/>
      <c r="CX84" s="1750"/>
      <c r="CY84" s="1750"/>
      <c r="CZ84" s="1750"/>
      <c r="DA84" s="1750"/>
      <c r="DB84" s="1750"/>
      <c r="DC84" s="1750"/>
      <c r="DD84" s="1750"/>
      <c r="DE84" s="1750"/>
      <c r="DF84" s="1750"/>
      <c r="DG84" s="1750"/>
      <c r="DH84" s="1750"/>
      <c r="DI84" s="1750"/>
      <c r="DJ84" s="1750"/>
      <c r="DK84" s="1750"/>
      <c r="DL84" s="1750"/>
      <c r="DM84" s="1750"/>
      <c r="DN84" s="1750"/>
      <c r="DO84" s="1750"/>
      <c r="DP84" s="1750"/>
      <c r="DQ84" s="1750"/>
      <c r="DR84" s="1750"/>
      <c r="DS84" s="1750"/>
      <c r="DT84" s="1750"/>
      <c r="DU84" s="1750"/>
      <c r="DV84" s="1750"/>
      <c r="DW84" s="1750"/>
      <c r="DX84" s="1750"/>
      <c r="DY84" s="1750"/>
      <c r="DZ84" s="1750"/>
      <c r="EA84" s="1750"/>
      <c r="EB84" s="1750"/>
      <c r="EC84" s="1750"/>
      <c r="ED84" s="1750"/>
      <c r="EE84" s="1750"/>
      <c r="EF84" s="1750"/>
      <c r="EG84" s="1750"/>
      <c r="EH84" s="1750"/>
      <c r="EI84" s="1750"/>
      <c r="EJ84" s="1750"/>
      <c r="EK84" s="1750"/>
      <c r="EL84" s="1750"/>
      <c r="EM84" s="1750"/>
      <c r="EN84" s="1750"/>
      <c r="EO84" s="1750"/>
      <c r="EP84" s="1750"/>
      <c r="EQ84" s="1750"/>
      <c r="ER84" s="1750"/>
      <c r="ES84" s="1750"/>
      <c r="ET84" s="1750"/>
      <c r="EU84" s="1750"/>
      <c r="EV84" s="1750"/>
      <c r="EW84" s="1750"/>
      <c r="EX84" s="1750"/>
      <c r="EY84" s="1750"/>
      <c r="EZ84" s="1750"/>
      <c r="FA84" s="1750"/>
      <c r="FB84" s="1750"/>
      <c r="FC84" s="1750"/>
      <c r="FD84" s="1750"/>
      <c r="FE84" s="1750"/>
    </row>
    <row r="85" spans="1:161" s="1694" customFormat="1" ht="160.15" customHeight="1" x14ac:dyDescent="0.25">
      <c r="A85" s="2338">
        <v>75</v>
      </c>
      <c r="B85" s="2339" t="s">
        <v>1552</v>
      </c>
      <c r="C85" s="1667" t="s">
        <v>1355</v>
      </c>
      <c r="D85" s="1811">
        <v>1701011</v>
      </c>
      <c r="E85" s="1811" t="s">
        <v>994</v>
      </c>
      <c r="F85" s="1812" t="s">
        <v>356</v>
      </c>
      <c r="G85" s="1812" t="s">
        <v>358</v>
      </c>
      <c r="H85" s="1701" t="s">
        <v>362</v>
      </c>
      <c r="I85" s="1697" t="s">
        <v>363</v>
      </c>
      <c r="J85" s="1697">
        <v>4</v>
      </c>
      <c r="K85" s="2317">
        <v>41641</v>
      </c>
      <c r="L85" s="2317">
        <v>42004</v>
      </c>
      <c r="M85" s="1698">
        <f t="shared" si="13"/>
        <v>51.857142857142854</v>
      </c>
      <c r="N85" s="1672">
        <v>4</v>
      </c>
      <c r="O85" s="1674">
        <f t="shared" si="14"/>
        <v>1</v>
      </c>
      <c r="P85" s="1681">
        <f t="shared" si="11"/>
        <v>51.857142857142854</v>
      </c>
      <c r="Q85" s="1676">
        <f t="shared" si="12"/>
        <v>51.857142857142854</v>
      </c>
      <c r="R85" s="1672">
        <v>0</v>
      </c>
      <c r="S85" s="2320" t="s">
        <v>1742</v>
      </c>
      <c r="T85" s="2359"/>
      <c r="U85" s="2359"/>
      <c r="V85" s="2359"/>
      <c r="W85" s="2359"/>
      <c r="X85" s="2359"/>
      <c r="Y85" s="2359"/>
      <c r="Z85" s="2359"/>
      <c r="AA85" s="2359"/>
      <c r="AB85" s="2359"/>
      <c r="AC85" s="2359"/>
      <c r="AD85" s="2359"/>
      <c r="AE85" s="2359"/>
      <c r="AF85" s="2359"/>
      <c r="AG85" s="2359"/>
      <c r="AH85" s="2359"/>
      <c r="AI85" s="2359"/>
      <c r="AJ85" s="2359"/>
      <c r="AK85" s="2359"/>
      <c r="AL85" s="2359"/>
      <c r="AM85" s="2359"/>
      <c r="AN85" s="2359"/>
      <c r="AO85" s="2359"/>
      <c r="AP85" s="2359"/>
      <c r="AQ85" s="2359"/>
      <c r="AR85" s="2359"/>
      <c r="AS85" s="2359"/>
      <c r="AT85" s="2359"/>
      <c r="AU85" s="2359"/>
      <c r="AV85" s="2359"/>
      <c r="AW85" s="2359"/>
      <c r="AX85" s="2359"/>
      <c r="AY85" s="2359"/>
      <c r="AZ85" s="2359"/>
      <c r="BA85" s="2359"/>
      <c r="BB85" s="2359"/>
      <c r="BC85" s="2359"/>
      <c r="BD85" s="1750"/>
      <c r="BE85" s="1750"/>
      <c r="BF85" s="1750"/>
      <c r="BG85" s="1750"/>
      <c r="BH85" s="1750"/>
      <c r="BI85" s="1750"/>
      <c r="BJ85" s="1750"/>
      <c r="BK85" s="1750"/>
      <c r="BL85" s="1750"/>
      <c r="BM85" s="1750"/>
      <c r="BN85" s="1750"/>
      <c r="BO85" s="1750"/>
      <c r="BP85" s="1750"/>
      <c r="BQ85" s="1750"/>
      <c r="BR85" s="1750"/>
      <c r="BS85" s="1750"/>
      <c r="BT85" s="1750"/>
      <c r="BU85" s="1750"/>
      <c r="BV85" s="1750"/>
      <c r="BW85" s="1750"/>
      <c r="BX85" s="1750"/>
      <c r="BY85" s="1750"/>
      <c r="BZ85" s="1750"/>
      <c r="CA85" s="1750"/>
      <c r="CB85" s="1750"/>
      <c r="CC85" s="1750"/>
      <c r="CD85" s="1750"/>
      <c r="CE85" s="1750"/>
      <c r="CF85" s="1750"/>
      <c r="CG85" s="1750"/>
      <c r="CH85" s="1750"/>
      <c r="CI85" s="1750"/>
      <c r="CJ85" s="1750"/>
      <c r="CK85" s="1750"/>
      <c r="CL85" s="1750"/>
      <c r="CM85" s="1750"/>
      <c r="CN85" s="1750"/>
      <c r="CO85" s="1750"/>
      <c r="CP85" s="1750"/>
      <c r="CQ85" s="1750"/>
      <c r="CR85" s="1750"/>
      <c r="CS85" s="1750"/>
      <c r="CT85" s="1750"/>
      <c r="CU85" s="1750"/>
      <c r="CV85" s="1750"/>
      <c r="CW85" s="1750"/>
      <c r="CX85" s="1750"/>
      <c r="CY85" s="1750"/>
      <c r="CZ85" s="1750"/>
      <c r="DA85" s="1750"/>
      <c r="DB85" s="1750"/>
      <c r="DC85" s="1750"/>
      <c r="DD85" s="1750"/>
      <c r="DE85" s="1750"/>
      <c r="DF85" s="1750"/>
      <c r="DG85" s="1750"/>
      <c r="DH85" s="1750"/>
      <c r="DI85" s="1750"/>
      <c r="DJ85" s="1750"/>
      <c r="DK85" s="1750"/>
      <c r="DL85" s="1750"/>
      <c r="DM85" s="1750"/>
      <c r="DN85" s="1750"/>
      <c r="DO85" s="1750"/>
      <c r="DP85" s="1750"/>
      <c r="DQ85" s="1750"/>
      <c r="DR85" s="1750"/>
      <c r="DS85" s="1750"/>
      <c r="DT85" s="1750"/>
      <c r="DU85" s="1750"/>
      <c r="DV85" s="1750"/>
      <c r="DW85" s="1750"/>
      <c r="DX85" s="1750"/>
      <c r="DY85" s="1750"/>
      <c r="DZ85" s="1750"/>
      <c r="EA85" s="1750"/>
      <c r="EB85" s="1750"/>
      <c r="EC85" s="1750"/>
      <c r="ED85" s="1750"/>
      <c r="EE85" s="1750"/>
      <c r="EF85" s="1750"/>
      <c r="EG85" s="1750"/>
      <c r="EH85" s="1750"/>
      <c r="EI85" s="1750"/>
      <c r="EJ85" s="1750"/>
      <c r="EK85" s="1750"/>
      <c r="EL85" s="1750"/>
      <c r="EM85" s="1750"/>
      <c r="EN85" s="1750"/>
      <c r="EO85" s="1750"/>
      <c r="EP85" s="1750"/>
      <c r="EQ85" s="1750"/>
      <c r="ER85" s="1750"/>
      <c r="ES85" s="1750"/>
      <c r="ET85" s="1750"/>
      <c r="EU85" s="1750"/>
      <c r="EV85" s="1750"/>
      <c r="EW85" s="1750"/>
      <c r="EX85" s="1750"/>
      <c r="EY85" s="1750"/>
      <c r="EZ85" s="1750"/>
      <c r="FA85" s="1750"/>
      <c r="FB85" s="1750"/>
      <c r="FC85" s="1750"/>
      <c r="FD85" s="1750"/>
      <c r="FE85" s="1750"/>
    </row>
    <row r="86" spans="1:161" s="1694" customFormat="1" ht="93" customHeight="1" x14ac:dyDescent="0.25">
      <c r="A86" s="2338">
        <v>76</v>
      </c>
      <c r="B86" s="2339" t="s">
        <v>1553</v>
      </c>
      <c r="C86" s="1667" t="s">
        <v>1355</v>
      </c>
      <c r="D86" s="1811">
        <v>1701011</v>
      </c>
      <c r="E86" s="1811" t="s">
        <v>994</v>
      </c>
      <c r="F86" s="1812" t="s">
        <v>356</v>
      </c>
      <c r="G86" s="1812" t="s">
        <v>358</v>
      </c>
      <c r="H86" s="1701" t="s">
        <v>364</v>
      </c>
      <c r="I86" s="1697" t="s">
        <v>365</v>
      </c>
      <c r="J86" s="1697">
        <v>5</v>
      </c>
      <c r="K86" s="2317">
        <v>41671</v>
      </c>
      <c r="L86" s="2317">
        <v>42004</v>
      </c>
      <c r="M86" s="1698">
        <f t="shared" si="13"/>
        <v>47.571428571428569</v>
      </c>
      <c r="N86" s="1672">
        <v>5</v>
      </c>
      <c r="O86" s="1674">
        <f t="shared" si="14"/>
        <v>1</v>
      </c>
      <c r="P86" s="1681">
        <f t="shared" si="11"/>
        <v>47.571428571428569</v>
      </c>
      <c r="Q86" s="1676">
        <f t="shared" si="12"/>
        <v>47.571428571428569</v>
      </c>
      <c r="R86" s="1672">
        <v>0</v>
      </c>
      <c r="S86" s="1096" t="s">
        <v>1743</v>
      </c>
      <c r="T86" s="533"/>
      <c r="U86" s="533"/>
      <c r="V86" s="533"/>
      <c r="W86" s="533"/>
      <c r="X86" s="533"/>
      <c r="Y86" s="533"/>
      <c r="Z86" s="533"/>
      <c r="AA86" s="533"/>
      <c r="AB86" s="533"/>
      <c r="AC86" s="533"/>
      <c r="AD86" s="533"/>
      <c r="AE86" s="533"/>
      <c r="AF86" s="533"/>
      <c r="AG86" s="533"/>
      <c r="AH86" s="533"/>
      <c r="AI86" s="533"/>
      <c r="AJ86" s="533"/>
      <c r="AK86" s="533"/>
      <c r="AL86" s="533"/>
      <c r="AM86" s="533"/>
      <c r="AN86" s="533"/>
      <c r="AO86" s="533"/>
      <c r="AP86" s="533"/>
      <c r="AQ86" s="533"/>
      <c r="AR86" s="533"/>
      <c r="AS86" s="533"/>
      <c r="AT86" s="533"/>
      <c r="AU86" s="533"/>
      <c r="AV86" s="533"/>
      <c r="AW86" s="533"/>
      <c r="AX86" s="533"/>
      <c r="AY86" s="533"/>
      <c r="AZ86" s="533"/>
      <c r="BA86" s="533"/>
      <c r="BB86" s="533"/>
      <c r="BC86" s="533"/>
      <c r="BD86" s="1750"/>
      <c r="BE86" s="1750"/>
      <c r="BF86" s="1750"/>
      <c r="BG86" s="1750"/>
      <c r="BH86" s="1750"/>
      <c r="BI86" s="1750"/>
      <c r="BJ86" s="1750"/>
      <c r="BK86" s="1750"/>
      <c r="BL86" s="1750"/>
      <c r="BM86" s="1750"/>
      <c r="BN86" s="1750"/>
      <c r="BO86" s="1750"/>
      <c r="BP86" s="1750"/>
      <c r="BQ86" s="1750"/>
      <c r="BR86" s="1750"/>
      <c r="BS86" s="1750"/>
      <c r="BT86" s="1750"/>
      <c r="BU86" s="1750"/>
      <c r="BV86" s="1750"/>
      <c r="BW86" s="1750"/>
      <c r="BX86" s="1750"/>
      <c r="BY86" s="1750"/>
      <c r="BZ86" s="1750"/>
      <c r="CA86" s="1750"/>
      <c r="CB86" s="1750"/>
      <c r="CC86" s="1750"/>
      <c r="CD86" s="1750"/>
      <c r="CE86" s="1750"/>
      <c r="CF86" s="1750"/>
      <c r="CG86" s="1750"/>
      <c r="CH86" s="1750"/>
      <c r="CI86" s="1750"/>
      <c r="CJ86" s="1750"/>
      <c r="CK86" s="1750"/>
      <c r="CL86" s="1750"/>
      <c r="CM86" s="1750"/>
      <c r="CN86" s="1750"/>
      <c r="CO86" s="1750"/>
      <c r="CP86" s="1750"/>
      <c r="CQ86" s="1750"/>
      <c r="CR86" s="1750"/>
      <c r="CS86" s="1750"/>
      <c r="CT86" s="1750"/>
      <c r="CU86" s="1750"/>
      <c r="CV86" s="1750"/>
      <c r="CW86" s="1750"/>
      <c r="CX86" s="1750"/>
      <c r="CY86" s="1750"/>
      <c r="CZ86" s="1750"/>
      <c r="DA86" s="1750"/>
      <c r="DB86" s="1750"/>
      <c r="DC86" s="1750"/>
      <c r="DD86" s="1750"/>
      <c r="DE86" s="1750"/>
      <c r="DF86" s="1750"/>
      <c r="DG86" s="1750"/>
      <c r="DH86" s="1750"/>
      <c r="DI86" s="1750"/>
      <c r="DJ86" s="1750"/>
      <c r="DK86" s="1750"/>
      <c r="DL86" s="1750"/>
      <c r="DM86" s="1750"/>
      <c r="DN86" s="1750"/>
      <c r="DO86" s="1750"/>
      <c r="DP86" s="1750"/>
      <c r="DQ86" s="1750"/>
      <c r="DR86" s="1750"/>
      <c r="DS86" s="1750"/>
      <c r="DT86" s="1750"/>
      <c r="DU86" s="1750"/>
      <c r="DV86" s="1750"/>
      <c r="DW86" s="1750"/>
      <c r="DX86" s="1750"/>
      <c r="DY86" s="1750"/>
      <c r="DZ86" s="1750"/>
      <c r="EA86" s="1750"/>
      <c r="EB86" s="1750"/>
      <c r="EC86" s="1750"/>
      <c r="ED86" s="1750"/>
      <c r="EE86" s="1750"/>
      <c r="EF86" s="1750"/>
      <c r="EG86" s="1750"/>
      <c r="EH86" s="1750"/>
      <c r="EI86" s="1750"/>
      <c r="EJ86" s="1750"/>
      <c r="EK86" s="1750"/>
      <c r="EL86" s="1750"/>
      <c r="EM86" s="1750"/>
      <c r="EN86" s="1750"/>
      <c r="EO86" s="1750"/>
      <c r="EP86" s="1750"/>
      <c r="EQ86" s="1750"/>
      <c r="ER86" s="1750"/>
      <c r="ES86" s="1750"/>
      <c r="ET86" s="1750"/>
      <c r="EU86" s="1750"/>
      <c r="EV86" s="1750"/>
      <c r="EW86" s="1750"/>
      <c r="EX86" s="1750"/>
      <c r="EY86" s="1750"/>
      <c r="EZ86" s="1750"/>
      <c r="FA86" s="1750"/>
      <c r="FB86" s="1750"/>
      <c r="FC86" s="1750"/>
      <c r="FD86" s="1750"/>
      <c r="FE86" s="1750"/>
    </row>
    <row r="87" spans="1:161" s="1694" customFormat="1" ht="120.6" customHeight="1" x14ac:dyDescent="0.25">
      <c r="A87" s="2338">
        <v>77</v>
      </c>
      <c r="B87" s="2339" t="s">
        <v>1554</v>
      </c>
      <c r="C87" s="1667" t="s">
        <v>1355</v>
      </c>
      <c r="D87" s="2341">
        <v>1404004</v>
      </c>
      <c r="E87" s="1811" t="s">
        <v>997</v>
      </c>
      <c r="F87" s="1812" t="s">
        <v>92</v>
      </c>
      <c r="G87" s="1714" t="s">
        <v>482</v>
      </c>
      <c r="H87" s="1714" t="s">
        <v>487</v>
      </c>
      <c r="I87" s="1708" t="s">
        <v>404</v>
      </c>
      <c r="J87" s="1704">
        <v>12</v>
      </c>
      <c r="K87" s="2321">
        <v>41335</v>
      </c>
      <c r="L87" s="2321" t="s">
        <v>405</v>
      </c>
      <c r="M87" s="1813">
        <f>+(L87-K87)/7</f>
        <v>51.857142857142854</v>
      </c>
      <c r="N87" s="1672">
        <v>12</v>
      </c>
      <c r="O87" s="1674">
        <f t="shared" si="14"/>
        <v>1</v>
      </c>
      <c r="P87" s="1681">
        <f t="shared" si="11"/>
        <v>51.857142857142854</v>
      </c>
      <c r="Q87" s="1676">
        <f t="shared" si="12"/>
        <v>51.857142857142854</v>
      </c>
      <c r="R87" s="1672">
        <v>0</v>
      </c>
      <c r="S87" s="1652" t="s">
        <v>1327</v>
      </c>
      <c r="T87" s="1774"/>
      <c r="U87" s="1774"/>
      <c r="V87" s="1774"/>
      <c r="W87" s="1774"/>
      <c r="X87" s="1774"/>
      <c r="Y87" s="1774"/>
      <c r="Z87" s="1774"/>
      <c r="AA87" s="1774"/>
      <c r="AB87" s="1774"/>
      <c r="AC87" s="1774"/>
      <c r="AD87" s="1774"/>
      <c r="AE87" s="1774"/>
      <c r="AF87" s="1774"/>
      <c r="AG87" s="1774"/>
      <c r="AH87" s="1774"/>
      <c r="AI87" s="1774"/>
      <c r="AJ87" s="1774"/>
      <c r="AK87" s="1774"/>
      <c r="AL87" s="1774"/>
      <c r="AM87" s="1774"/>
      <c r="AN87" s="1774"/>
      <c r="AO87" s="1774"/>
      <c r="AP87" s="1774"/>
      <c r="AQ87" s="1774"/>
      <c r="AR87" s="1774"/>
      <c r="AS87" s="1774"/>
      <c r="AT87" s="1774"/>
      <c r="AU87" s="1774"/>
      <c r="AV87" s="1774"/>
      <c r="AW87" s="1774"/>
      <c r="AX87" s="1774"/>
      <c r="AY87" s="1774"/>
      <c r="AZ87" s="1774"/>
      <c r="BA87" s="1774"/>
      <c r="BB87" s="1774"/>
      <c r="BC87" s="1774"/>
      <c r="BD87" s="1750"/>
      <c r="BE87" s="1750"/>
      <c r="BF87" s="1750"/>
      <c r="BG87" s="1750"/>
      <c r="BH87" s="1750"/>
      <c r="BI87" s="1750"/>
      <c r="BJ87" s="1750"/>
      <c r="BK87" s="1750"/>
      <c r="BL87" s="1750"/>
      <c r="BM87" s="1750"/>
      <c r="BN87" s="1750"/>
      <c r="BO87" s="1750"/>
      <c r="BP87" s="1750"/>
      <c r="BQ87" s="1750"/>
      <c r="BR87" s="1750"/>
      <c r="BS87" s="1750"/>
      <c r="BT87" s="1750"/>
      <c r="BU87" s="1750"/>
      <c r="BV87" s="1750"/>
      <c r="BW87" s="1750"/>
      <c r="BX87" s="1750"/>
      <c r="BY87" s="1750"/>
      <c r="BZ87" s="1750"/>
      <c r="CA87" s="1750"/>
      <c r="CB87" s="1750"/>
      <c r="CC87" s="1750"/>
      <c r="CD87" s="1750"/>
      <c r="CE87" s="1750"/>
      <c r="CF87" s="1750"/>
      <c r="CG87" s="1750"/>
      <c r="CH87" s="1750"/>
      <c r="CI87" s="1750"/>
      <c r="CJ87" s="1750"/>
      <c r="CK87" s="1750"/>
      <c r="CL87" s="1750"/>
      <c r="CM87" s="1750"/>
      <c r="CN87" s="1750"/>
      <c r="CO87" s="1750"/>
      <c r="CP87" s="1750"/>
      <c r="CQ87" s="1750"/>
      <c r="CR87" s="1750"/>
      <c r="CS87" s="1750"/>
      <c r="CT87" s="1750"/>
      <c r="CU87" s="1750"/>
      <c r="CV87" s="1750"/>
      <c r="CW87" s="1750"/>
      <c r="CX87" s="1750"/>
      <c r="CY87" s="1750"/>
      <c r="CZ87" s="1750"/>
      <c r="DA87" s="1750"/>
      <c r="DB87" s="1750"/>
      <c r="DC87" s="1750"/>
      <c r="DD87" s="1750"/>
      <c r="DE87" s="1750"/>
      <c r="DF87" s="1750"/>
      <c r="DG87" s="1750"/>
      <c r="DH87" s="1750"/>
      <c r="DI87" s="1750"/>
      <c r="DJ87" s="1750"/>
      <c r="DK87" s="1750"/>
      <c r="DL87" s="1750"/>
      <c r="DM87" s="1750"/>
      <c r="DN87" s="1750"/>
      <c r="DO87" s="1750"/>
      <c r="DP87" s="1750"/>
      <c r="DQ87" s="1750"/>
      <c r="DR87" s="1750"/>
      <c r="DS87" s="1750"/>
      <c r="DT87" s="1750"/>
      <c r="DU87" s="1750"/>
      <c r="DV87" s="1750"/>
      <c r="DW87" s="1750"/>
      <c r="DX87" s="1750"/>
      <c r="DY87" s="1750"/>
      <c r="DZ87" s="1750"/>
      <c r="EA87" s="1750"/>
      <c r="EB87" s="1750"/>
      <c r="EC87" s="1750"/>
      <c r="ED87" s="1750"/>
      <c r="EE87" s="1750"/>
      <c r="EF87" s="1750"/>
      <c r="EG87" s="1750"/>
      <c r="EH87" s="1750"/>
      <c r="EI87" s="1750"/>
      <c r="EJ87" s="1750"/>
      <c r="EK87" s="1750"/>
      <c r="EL87" s="1750"/>
      <c r="EM87" s="1750"/>
      <c r="EN87" s="1750"/>
      <c r="EO87" s="1750"/>
      <c r="EP87" s="1750"/>
      <c r="EQ87" s="1750"/>
      <c r="ER87" s="1750"/>
      <c r="ES87" s="1750"/>
      <c r="ET87" s="1750"/>
      <c r="EU87" s="1750"/>
      <c r="EV87" s="1750"/>
      <c r="EW87" s="1750"/>
      <c r="EX87" s="1750"/>
      <c r="EY87" s="1750"/>
      <c r="EZ87" s="1750"/>
      <c r="FA87" s="1750"/>
      <c r="FB87" s="1750"/>
      <c r="FC87" s="1750"/>
      <c r="FD87" s="1750"/>
      <c r="FE87" s="1750"/>
    </row>
    <row r="88" spans="1:161" s="1694" customFormat="1" ht="109.15" customHeight="1" x14ac:dyDescent="0.25">
      <c r="A88" s="2338">
        <v>78</v>
      </c>
      <c r="B88" s="2339" t="s">
        <v>1555</v>
      </c>
      <c r="C88" s="1667" t="s">
        <v>1355</v>
      </c>
      <c r="D88" s="2341">
        <v>1404004</v>
      </c>
      <c r="E88" s="1811" t="s">
        <v>997</v>
      </c>
      <c r="F88" s="1812" t="s">
        <v>92</v>
      </c>
      <c r="G88" s="1714" t="s">
        <v>482</v>
      </c>
      <c r="H88" s="1714" t="s">
        <v>488</v>
      </c>
      <c r="I88" s="1701" t="s">
        <v>407</v>
      </c>
      <c r="J88" s="1704">
        <v>12</v>
      </c>
      <c r="K88" s="2321">
        <v>41334</v>
      </c>
      <c r="L88" s="2321" t="s">
        <v>408</v>
      </c>
      <c r="M88" s="1813">
        <f t="shared" si="13"/>
        <v>52</v>
      </c>
      <c r="N88" s="1672">
        <v>12</v>
      </c>
      <c r="O88" s="1674">
        <f t="shared" si="14"/>
        <v>1</v>
      </c>
      <c r="P88" s="1681">
        <f t="shared" si="11"/>
        <v>52</v>
      </c>
      <c r="Q88" s="1676">
        <f t="shared" si="12"/>
        <v>52</v>
      </c>
      <c r="R88" s="1672">
        <v>0</v>
      </c>
      <c r="S88" s="1652" t="s">
        <v>1328</v>
      </c>
      <c r="T88" s="1774"/>
      <c r="U88" s="1774"/>
      <c r="V88" s="1774"/>
      <c r="W88" s="1774"/>
      <c r="X88" s="1774"/>
      <c r="Y88" s="1774"/>
      <c r="Z88" s="1774"/>
      <c r="AA88" s="1774"/>
      <c r="AB88" s="1774"/>
      <c r="AC88" s="1774"/>
      <c r="AD88" s="1774"/>
      <c r="AE88" s="1774"/>
      <c r="AF88" s="1774"/>
      <c r="AG88" s="1774"/>
      <c r="AH88" s="1774"/>
      <c r="AI88" s="1774"/>
      <c r="AJ88" s="1774"/>
      <c r="AK88" s="1774"/>
      <c r="AL88" s="1774"/>
      <c r="AM88" s="1774"/>
      <c r="AN88" s="1774"/>
      <c r="AO88" s="1774"/>
      <c r="AP88" s="1774"/>
      <c r="AQ88" s="1774"/>
      <c r="AR88" s="1774"/>
      <c r="AS88" s="1774"/>
      <c r="AT88" s="1774"/>
      <c r="AU88" s="1774"/>
      <c r="AV88" s="1774"/>
      <c r="AW88" s="1774"/>
      <c r="AX88" s="1774"/>
      <c r="AY88" s="1774"/>
      <c r="AZ88" s="1774"/>
      <c r="BA88" s="1774"/>
      <c r="BB88" s="1774"/>
      <c r="BC88" s="1774"/>
      <c r="BD88" s="1750"/>
      <c r="BE88" s="1750"/>
      <c r="BF88" s="1750"/>
      <c r="BG88" s="1750"/>
      <c r="BH88" s="1750"/>
      <c r="BI88" s="1750"/>
      <c r="BJ88" s="1750"/>
      <c r="BK88" s="1750"/>
      <c r="BL88" s="1750"/>
      <c r="BM88" s="1750"/>
      <c r="BN88" s="1750"/>
      <c r="BO88" s="1750"/>
      <c r="BP88" s="1750"/>
      <c r="BQ88" s="1750"/>
      <c r="BR88" s="1750"/>
      <c r="BS88" s="1750"/>
      <c r="BT88" s="1750"/>
      <c r="BU88" s="1750"/>
      <c r="BV88" s="1750"/>
      <c r="BW88" s="1750"/>
      <c r="BX88" s="1750"/>
      <c r="BY88" s="1750"/>
      <c r="BZ88" s="1750"/>
      <c r="CA88" s="1750"/>
      <c r="CB88" s="1750"/>
      <c r="CC88" s="1750"/>
      <c r="CD88" s="1750"/>
      <c r="CE88" s="1750"/>
      <c r="CF88" s="1750"/>
      <c r="CG88" s="1750"/>
      <c r="CH88" s="1750"/>
      <c r="CI88" s="1750"/>
      <c r="CJ88" s="1750"/>
      <c r="CK88" s="1750"/>
      <c r="CL88" s="1750"/>
      <c r="CM88" s="1750"/>
      <c r="CN88" s="1750"/>
      <c r="CO88" s="1750"/>
      <c r="CP88" s="1750"/>
      <c r="CQ88" s="1750"/>
      <c r="CR88" s="1750"/>
      <c r="CS88" s="1750"/>
      <c r="CT88" s="1750"/>
      <c r="CU88" s="1750"/>
      <c r="CV88" s="1750"/>
      <c r="CW88" s="1750"/>
      <c r="CX88" s="1750"/>
      <c r="CY88" s="1750"/>
      <c r="CZ88" s="1750"/>
      <c r="DA88" s="1750"/>
      <c r="DB88" s="1750"/>
      <c r="DC88" s="1750"/>
      <c r="DD88" s="1750"/>
      <c r="DE88" s="1750"/>
      <c r="DF88" s="1750"/>
      <c r="DG88" s="1750"/>
      <c r="DH88" s="1750"/>
      <c r="DI88" s="1750"/>
      <c r="DJ88" s="1750"/>
      <c r="DK88" s="1750"/>
      <c r="DL88" s="1750"/>
      <c r="DM88" s="1750"/>
      <c r="DN88" s="1750"/>
      <c r="DO88" s="1750"/>
      <c r="DP88" s="1750"/>
      <c r="DQ88" s="1750"/>
      <c r="DR88" s="1750"/>
      <c r="DS88" s="1750"/>
      <c r="DT88" s="1750"/>
      <c r="DU88" s="1750"/>
      <c r="DV88" s="1750"/>
      <c r="DW88" s="1750"/>
      <c r="DX88" s="1750"/>
      <c r="DY88" s="1750"/>
      <c r="DZ88" s="1750"/>
      <c r="EA88" s="1750"/>
      <c r="EB88" s="1750"/>
      <c r="EC88" s="1750"/>
      <c r="ED88" s="1750"/>
      <c r="EE88" s="1750"/>
      <c r="EF88" s="1750"/>
      <c r="EG88" s="1750"/>
      <c r="EH88" s="1750"/>
      <c r="EI88" s="1750"/>
      <c r="EJ88" s="1750"/>
      <c r="EK88" s="1750"/>
      <c r="EL88" s="1750"/>
      <c r="EM88" s="1750"/>
      <c r="EN88" s="1750"/>
      <c r="EO88" s="1750"/>
      <c r="EP88" s="1750"/>
      <c r="EQ88" s="1750"/>
      <c r="ER88" s="1750"/>
      <c r="ES88" s="1750"/>
      <c r="ET88" s="1750"/>
      <c r="EU88" s="1750"/>
      <c r="EV88" s="1750"/>
      <c r="EW88" s="1750"/>
      <c r="EX88" s="1750"/>
      <c r="EY88" s="1750"/>
      <c r="EZ88" s="1750"/>
      <c r="FA88" s="1750"/>
      <c r="FB88" s="1750"/>
      <c r="FC88" s="1750"/>
      <c r="FD88" s="1750"/>
      <c r="FE88" s="1750"/>
    </row>
    <row r="89" spans="1:161" s="1694" customFormat="1" ht="121.5" customHeight="1" x14ac:dyDescent="0.25">
      <c r="A89" s="2338">
        <v>79</v>
      </c>
      <c r="B89" s="2339" t="s">
        <v>1556</v>
      </c>
      <c r="C89" s="1667" t="s">
        <v>1355</v>
      </c>
      <c r="D89" s="2341">
        <v>1404004</v>
      </c>
      <c r="E89" s="1811" t="s">
        <v>997</v>
      </c>
      <c r="F89" s="1812" t="s">
        <v>92</v>
      </c>
      <c r="G89" s="1714" t="s">
        <v>482</v>
      </c>
      <c r="H89" s="1714" t="s">
        <v>489</v>
      </c>
      <c r="I89" s="1701" t="s">
        <v>410</v>
      </c>
      <c r="J89" s="1704">
        <v>1</v>
      </c>
      <c r="K89" s="2321">
        <v>41334</v>
      </c>
      <c r="L89" s="2321">
        <v>41698</v>
      </c>
      <c r="M89" s="1813">
        <f t="shared" si="13"/>
        <v>52</v>
      </c>
      <c r="N89" s="1672">
        <v>1</v>
      </c>
      <c r="O89" s="1674">
        <f t="shared" si="14"/>
        <v>1</v>
      </c>
      <c r="P89" s="1681">
        <f t="shared" si="11"/>
        <v>52</v>
      </c>
      <c r="Q89" s="1676">
        <v>0</v>
      </c>
      <c r="R89" s="1672">
        <v>0</v>
      </c>
      <c r="S89" s="1652" t="s">
        <v>1329</v>
      </c>
      <c r="T89" s="1774"/>
      <c r="U89" s="1774"/>
      <c r="V89" s="1774"/>
      <c r="W89" s="1774"/>
      <c r="X89" s="1774"/>
      <c r="Y89" s="1774"/>
      <c r="Z89" s="1774"/>
      <c r="AA89" s="1774"/>
      <c r="AB89" s="1774"/>
      <c r="AC89" s="1774"/>
      <c r="AD89" s="1774"/>
      <c r="AE89" s="1774"/>
      <c r="AF89" s="1774"/>
      <c r="AG89" s="1774"/>
      <c r="AH89" s="1774"/>
      <c r="AI89" s="1774"/>
      <c r="AJ89" s="1774"/>
      <c r="AK89" s="1774"/>
      <c r="AL89" s="1774"/>
      <c r="AM89" s="1774"/>
      <c r="AN89" s="1774"/>
      <c r="AO89" s="1774"/>
      <c r="AP89" s="1774"/>
      <c r="AQ89" s="1774"/>
      <c r="AR89" s="1774"/>
      <c r="AS89" s="1774"/>
      <c r="AT89" s="1774"/>
      <c r="AU89" s="1774"/>
      <c r="AV89" s="1774"/>
      <c r="AW89" s="1774"/>
      <c r="AX89" s="1774"/>
      <c r="AY89" s="1774"/>
      <c r="AZ89" s="1774"/>
      <c r="BA89" s="1774"/>
      <c r="BB89" s="1774"/>
      <c r="BC89" s="1774"/>
      <c r="BD89" s="1750"/>
      <c r="BE89" s="1750"/>
      <c r="BF89" s="1750"/>
      <c r="BG89" s="1750"/>
      <c r="BH89" s="1750"/>
      <c r="BI89" s="1750"/>
      <c r="BJ89" s="1750"/>
      <c r="BK89" s="1750"/>
      <c r="BL89" s="1750"/>
      <c r="BM89" s="1750"/>
      <c r="BN89" s="1750"/>
      <c r="BO89" s="1750"/>
      <c r="BP89" s="1750"/>
      <c r="BQ89" s="1750"/>
      <c r="BR89" s="1750"/>
      <c r="BS89" s="1750"/>
      <c r="BT89" s="1750"/>
      <c r="BU89" s="1750"/>
      <c r="BV89" s="1750"/>
      <c r="BW89" s="1750"/>
      <c r="BX89" s="1750"/>
      <c r="BY89" s="1750"/>
      <c r="BZ89" s="1750"/>
      <c r="CA89" s="1750"/>
      <c r="CB89" s="1750"/>
      <c r="CC89" s="1750"/>
      <c r="CD89" s="1750"/>
      <c r="CE89" s="1750"/>
      <c r="CF89" s="1750"/>
      <c r="CG89" s="1750"/>
      <c r="CH89" s="1750"/>
      <c r="CI89" s="1750"/>
      <c r="CJ89" s="1750"/>
      <c r="CK89" s="1750"/>
      <c r="CL89" s="1750"/>
      <c r="CM89" s="1750"/>
      <c r="CN89" s="1750"/>
      <c r="CO89" s="1750"/>
      <c r="CP89" s="1750"/>
      <c r="CQ89" s="1750"/>
      <c r="CR89" s="1750"/>
      <c r="CS89" s="1750"/>
      <c r="CT89" s="1750"/>
      <c r="CU89" s="1750"/>
      <c r="CV89" s="1750"/>
      <c r="CW89" s="1750"/>
      <c r="CX89" s="1750"/>
      <c r="CY89" s="1750"/>
      <c r="CZ89" s="1750"/>
      <c r="DA89" s="1750"/>
      <c r="DB89" s="1750"/>
      <c r="DC89" s="1750"/>
      <c r="DD89" s="1750"/>
      <c r="DE89" s="1750"/>
      <c r="DF89" s="1750"/>
      <c r="DG89" s="1750"/>
      <c r="DH89" s="1750"/>
      <c r="DI89" s="1750"/>
      <c r="DJ89" s="1750"/>
      <c r="DK89" s="1750"/>
      <c r="DL89" s="1750"/>
      <c r="DM89" s="1750"/>
      <c r="DN89" s="1750"/>
      <c r="DO89" s="1750"/>
      <c r="DP89" s="1750"/>
      <c r="DQ89" s="1750"/>
      <c r="DR89" s="1750"/>
      <c r="DS89" s="1750"/>
      <c r="DT89" s="1750"/>
      <c r="DU89" s="1750"/>
      <c r="DV89" s="1750"/>
      <c r="DW89" s="1750"/>
      <c r="DX89" s="1750"/>
      <c r="DY89" s="1750"/>
      <c r="DZ89" s="1750"/>
      <c r="EA89" s="1750"/>
      <c r="EB89" s="1750"/>
      <c r="EC89" s="1750"/>
      <c r="ED89" s="1750"/>
      <c r="EE89" s="1750"/>
      <c r="EF89" s="1750"/>
      <c r="EG89" s="1750"/>
      <c r="EH89" s="1750"/>
      <c r="EI89" s="1750"/>
      <c r="EJ89" s="1750"/>
      <c r="EK89" s="1750"/>
      <c r="EL89" s="1750"/>
      <c r="EM89" s="1750"/>
      <c r="EN89" s="1750"/>
      <c r="EO89" s="1750"/>
      <c r="EP89" s="1750"/>
      <c r="EQ89" s="1750"/>
      <c r="ER89" s="1750"/>
      <c r="ES89" s="1750"/>
      <c r="ET89" s="1750"/>
      <c r="EU89" s="1750"/>
      <c r="EV89" s="1750"/>
      <c r="EW89" s="1750"/>
      <c r="EX89" s="1750"/>
      <c r="EY89" s="1750"/>
      <c r="EZ89" s="1750"/>
      <c r="FA89" s="1750"/>
      <c r="FB89" s="1750"/>
      <c r="FC89" s="1750"/>
      <c r="FD89" s="1750"/>
      <c r="FE89" s="1750"/>
    </row>
    <row r="90" spans="1:161" s="1694" customFormat="1" ht="51" customHeight="1" x14ac:dyDescent="0.25">
      <c r="A90" s="2338">
        <v>80</v>
      </c>
      <c r="B90" s="2339" t="s">
        <v>1557</v>
      </c>
      <c r="C90" s="1667" t="s">
        <v>1355</v>
      </c>
      <c r="D90" s="2341">
        <v>1404004</v>
      </c>
      <c r="E90" s="1811" t="s">
        <v>998</v>
      </c>
      <c r="F90" s="1812" t="s">
        <v>92</v>
      </c>
      <c r="G90" s="1814" t="s">
        <v>413</v>
      </c>
      <c r="H90" s="1814" t="s">
        <v>490</v>
      </c>
      <c r="I90" s="1709" t="s">
        <v>415</v>
      </c>
      <c r="J90" s="1704">
        <v>1</v>
      </c>
      <c r="K90" s="2321">
        <v>41640</v>
      </c>
      <c r="L90" s="2321">
        <v>41670</v>
      </c>
      <c r="M90" s="1813">
        <f t="shared" si="13"/>
        <v>4.2857142857142856</v>
      </c>
      <c r="N90" s="1672">
        <v>1</v>
      </c>
      <c r="O90" s="1674">
        <f t="shared" si="14"/>
        <v>1</v>
      </c>
      <c r="P90" s="1681">
        <f t="shared" si="11"/>
        <v>4.2857142857142856</v>
      </c>
      <c r="Q90" s="1676">
        <v>0</v>
      </c>
      <c r="R90" s="1672">
        <v>0</v>
      </c>
      <c r="S90" s="1653" t="s">
        <v>1451</v>
      </c>
      <c r="T90" s="1779"/>
      <c r="U90" s="1779"/>
      <c r="V90" s="1779"/>
      <c r="W90" s="1779"/>
      <c r="X90" s="1779"/>
      <c r="Y90" s="1779"/>
      <c r="Z90" s="1779"/>
      <c r="AA90" s="1779"/>
      <c r="AB90" s="1779"/>
      <c r="AC90" s="1779"/>
      <c r="AD90" s="1779"/>
      <c r="AE90" s="1779"/>
      <c r="AF90" s="1779"/>
      <c r="AG90" s="1779"/>
      <c r="AH90" s="1779"/>
      <c r="AI90" s="1779"/>
      <c r="AJ90" s="1779"/>
      <c r="AK90" s="1779"/>
      <c r="AL90" s="1779"/>
      <c r="AM90" s="1779"/>
      <c r="AN90" s="1779"/>
      <c r="AO90" s="1779"/>
      <c r="AP90" s="1779"/>
      <c r="AQ90" s="1779"/>
      <c r="AR90" s="1779"/>
      <c r="AS90" s="1779"/>
      <c r="AT90" s="1779"/>
      <c r="AU90" s="1779"/>
      <c r="AV90" s="1779"/>
      <c r="AW90" s="1779"/>
      <c r="AX90" s="1779"/>
      <c r="AY90" s="1779"/>
      <c r="AZ90" s="1779"/>
      <c r="BA90" s="1779"/>
      <c r="BB90" s="1779"/>
      <c r="BC90" s="1779"/>
      <c r="BD90" s="1750"/>
      <c r="BE90" s="1750"/>
      <c r="BF90" s="1750"/>
      <c r="BG90" s="1750"/>
      <c r="BH90" s="1750"/>
      <c r="BI90" s="1750"/>
      <c r="BJ90" s="1750"/>
      <c r="BK90" s="1750"/>
      <c r="BL90" s="1750"/>
      <c r="BM90" s="1750"/>
      <c r="BN90" s="1750"/>
      <c r="BO90" s="1750"/>
      <c r="BP90" s="1750"/>
      <c r="BQ90" s="1750"/>
      <c r="BR90" s="1750"/>
      <c r="BS90" s="1750"/>
      <c r="BT90" s="1750"/>
      <c r="BU90" s="1750"/>
      <c r="BV90" s="1750"/>
      <c r="BW90" s="1750"/>
      <c r="BX90" s="1750"/>
      <c r="BY90" s="1750"/>
      <c r="BZ90" s="1750"/>
      <c r="CA90" s="1750"/>
      <c r="CB90" s="1750"/>
      <c r="CC90" s="1750"/>
      <c r="CD90" s="1750"/>
      <c r="CE90" s="1750"/>
      <c r="CF90" s="1750"/>
      <c r="CG90" s="1750"/>
      <c r="CH90" s="1750"/>
      <c r="CI90" s="1750"/>
      <c r="CJ90" s="1750"/>
      <c r="CK90" s="1750"/>
      <c r="CL90" s="1750"/>
      <c r="CM90" s="1750"/>
      <c r="CN90" s="1750"/>
      <c r="CO90" s="1750"/>
      <c r="CP90" s="1750"/>
      <c r="CQ90" s="1750"/>
      <c r="CR90" s="1750"/>
      <c r="CS90" s="1750"/>
      <c r="CT90" s="1750"/>
      <c r="CU90" s="1750"/>
      <c r="CV90" s="1750"/>
      <c r="CW90" s="1750"/>
      <c r="CX90" s="1750"/>
      <c r="CY90" s="1750"/>
      <c r="CZ90" s="1750"/>
      <c r="DA90" s="1750"/>
      <c r="DB90" s="1750"/>
      <c r="DC90" s="1750"/>
      <c r="DD90" s="1750"/>
      <c r="DE90" s="1750"/>
      <c r="DF90" s="1750"/>
      <c r="DG90" s="1750"/>
      <c r="DH90" s="1750"/>
      <c r="DI90" s="1750"/>
      <c r="DJ90" s="1750"/>
      <c r="DK90" s="1750"/>
      <c r="DL90" s="1750"/>
      <c r="DM90" s="1750"/>
      <c r="DN90" s="1750"/>
      <c r="DO90" s="1750"/>
      <c r="DP90" s="1750"/>
      <c r="DQ90" s="1750"/>
      <c r="DR90" s="1750"/>
      <c r="DS90" s="1750"/>
      <c r="DT90" s="1750"/>
      <c r="DU90" s="1750"/>
      <c r="DV90" s="1750"/>
      <c r="DW90" s="1750"/>
      <c r="DX90" s="1750"/>
      <c r="DY90" s="1750"/>
      <c r="DZ90" s="1750"/>
      <c r="EA90" s="1750"/>
      <c r="EB90" s="1750"/>
      <c r="EC90" s="1750"/>
      <c r="ED90" s="1750"/>
      <c r="EE90" s="1750"/>
      <c r="EF90" s="1750"/>
      <c r="EG90" s="1750"/>
      <c r="EH90" s="1750"/>
      <c r="EI90" s="1750"/>
      <c r="EJ90" s="1750"/>
      <c r="EK90" s="1750"/>
      <c r="EL90" s="1750"/>
      <c r="EM90" s="1750"/>
      <c r="EN90" s="1750"/>
      <c r="EO90" s="1750"/>
      <c r="EP90" s="1750"/>
      <c r="EQ90" s="1750"/>
      <c r="ER90" s="1750"/>
      <c r="ES90" s="1750"/>
      <c r="ET90" s="1750"/>
      <c r="EU90" s="1750"/>
      <c r="EV90" s="1750"/>
      <c r="EW90" s="1750"/>
      <c r="EX90" s="1750"/>
      <c r="EY90" s="1750"/>
      <c r="EZ90" s="1750"/>
      <c r="FA90" s="1750"/>
      <c r="FB90" s="1750"/>
      <c r="FC90" s="1750"/>
      <c r="FD90" s="1750"/>
      <c r="FE90" s="1750"/>
    </row>
    <row r="91" spans="1:161" s="1694" customFormat="1" ht="246.75" customHeight="1" x14ac:dyDescent="0.25">
      <c r="A91" s="2338">
        <v>81</v>
      </c>
      <c r="B91" s="2339" t="s">
        <v>1558</v>
      </c>
      <c r="C91" s="1667" t="s">
        <v>1355</v>
      </c>
      <c r="D91" s="2341">
        <v>1404004</v>
      </c>
      <c r="E91" s="1811" t="s">
        <v>998</v>
      </c>
      <c r="F91" s="1812" t="s">
        <v>92</v>
      </c>
      <c r="G91" s="1814" t="s">
        <v>413</v>
      </c>
      <c r="H91" s="1714" t="s">
        <v>491</v>
      </c>
      <c r="I91" s="1709" t="s">
        <v>415</v>
      </c>
      <c r="J91" s="1704">
        <v>6</v>
      </c>
      <c r="K91" s="2321">
        <v>41699</v>
      </c>
      <c r="L91" s="2321">
        <v>42063</v>
      </c>
      <c r="M91" s="1813">
        <f t="shared" si="13"/>
        <v>52</v>
      </c>
      <c r="N91" s="1672">
        <v>6</v>
      </c>
      <c r="O91" s="1674">
        <f t="shared" si="14"/>
        <v>1</v>
      </c>
      <c r="P91" s="1681">
        <f t="shared" si="11"/>
        <v>52</v>
      </c>
      <c r="Q91" s="1676">
        <f t="shared" si="12"/>
        <v>52</v>
      </c>
      <c r="R91" s="1672">
        <v>0</v>
      </c>
      <c r="S91" s="1654" t="s">
        <v>1718</v>
      </c>
      <c r="T91" s="1775"/>
      <c r="U91" s="1775"/>
      <c r="V91" s="1775"/>
      <c r="W91" s="1775"/>
      <c r="X91" s="1775"/>
      <c r="Y91" s="1775"/>
      <c r="Z91" s="1775"/>
      <c r="AA91" s="1775"/>
      <c r="AB91" s="1775"/>
      <c r="AC91" s="1775"/>
      <c r="AD91" s="1775"/>
      <c r="AE91" s="1775"/>
      <c r="AF91" s="1775"/>
      <c r="AG91" s="1775"/>
      <c r="AH91" s="1775"/>
      <c r="AI91" s="1775"/>
      <c r="AJ91" s="1775"/>
      <c r="AK91" s="1775"/>
      <c r="AL91" s="1775"/>
      <c r="AM91" s="1775"/>
      <c r="AN91" s="1775"/>
      <c r="AO91" s="1775"/>
      <c r="AP91" s="1775"/>
      <c r="AQ91" s="1775"/>
      <c r="AR91" s="1775"/>
      <c r="AS91" s="1775"/>
      <c r="AT91" s="1775"/>
      <c r="AU91" s="1775"/>
      <c r="AV91" s="1775"/>
      <c r="AW91" s="1775"/>
      <c r="AX91" s="1775"/>
      <c r="AY91" s="1775"/>
      <c r="AZ91" s="1775"/>
      <c r="BA91" s="1775"/>
      <c r="BB91" s="1775"/>
      <c r="BC91" s="1775"/>
      <c r="BD91" s="1750"/>
      <c r="BE91" s="1750"/>
      <c r="BF91" s="2360"/>
      <c r="BG91" s="1739"/>
      <c r="BH91" s="1738"/>
      <c r="BI91" s="1750"/>
      <c r="BJ91" s="1750"/>
      <c r="BK91" s="1750"/>
      <c r="BL91" s="1750"/>
      <c r="BM91" s="1750"/>
      <c r="BN91" s="1750"/>
      <c r="BO91" s="1750"/>
      <c r="BP91" s="1750"/>
      <c r="BQ91" s="1750"/>
      <c r="BR91" s="1750"/>
      <c r="BS91" s="1750"/>
      <c r="BT91" s="1750"/>
      <c r="BU91" s="1750"/>
      <c r="BV91" s="1750"/>
      <c r="BW91" s="1750"/>
      <c r="BX91" s="1750"/>
      <c r="BY91" s="1750"/>
      <c r="BZ91" s="1750"/>
      <c r="CA91" s="1750"/>
      <c r="CB91" s="1750"/>
      <c r="CC91" s="1750"/>
      <c r="CD91" s="1750"/>
      <c r="CE91" s="1750"/>
      <c r="CF91" s="1750"/>
      <c r="CG91" s="1750"/>
      <c r="CH91" s="1750"/>
      <c r="CI91" s="1750"/>
      <c r="CJ91" s="1750"/>
      <c r="CK91" s="1750"/>
      <c r="CL91" s="1750"/>
      <c r="CM91" s="1750"/>
      <c r="CN91" s="1750"/>
      <c r="CO91" s="1750"/>
      <c r="CP91" s="1750"/>
      <c r="CQ91" s="1750"/>
      <c r="CR91" s="1750"/>
      <c r="CS91" s="1750"/>
      <c r="CT91" s="1750"/>
      <c r="CU91" s="1750"/>
      <c r="CV91" s="1750"/>
      <c r="CW91" s="1750"/>
      <c r="CX91" s="1750"/>
      <c r="CY91" s="1750"/>
      <c r="CZ91" s="1750"/>
      <c r="DA91" s="1750"/>
      <c r="DB91" s="1750"/>
      <c r="DC91" s="1750"/>
      <c r="DD91" s="1750"/>
      <c r="DE91" s="1750"/>
      <c r="DF91" s="1750"/>
      <c r="DG91" s="1750"/>
      <c r="DH91" s="1750"/>
      <c r="DI91" s="1750"/>
      <c r="DJ91" s="1750"/>
      <c r="DK91" s="1750"/>
      <c r="DL91" s="1750"/>
      <c r="DM91" s="1750"/>
      <c r="DN91" s="1750"/>
      <c r="DO91" s="1750"/>
      <c r="DP91" s="1750"/>
      <c r="DQ91" s="1750"/>
      <c r="DR91" s="1750"/>
      <c r="DS91" s="1750"/>
      <c r="DT91" s="1750"/>
      <c r="DU91" s="1750"/>
      <c r="DV91" s="1750"/>
      <c r="DW91" s="1750"/>
      <c r="DX91" s="1750"/>
      <c r="DY91" s="1750"/>
      <c r="DZ91" s="1750"/>
      <c r="EA91" s="1750"/>
      <c r="EB91" s="1750"/>
      <c r="EC91" s="1750"/>
      <c r="ED91" s="1750"/>
      <c r="EE91" s="1750"/>
      <c r="EF91" s="1750"/>
      <c r="EG91" s="1750"/>
      <c r="EH91" s="1750"/>
      <c r="EI91" s="1750"/>
      <c r="EJ91" s="1750"/>
      <c r="EK91" s="1750"/>
      <c r="EL91" s="1750"/>
      <c r="EM91" s="1750"/>
      <c r="EN91" s="1750"/>
      <c r="EO91" s="1750"/>
      <c r="EP91" s="1750"/>
      <c r="EQ91" s="1750"/>
      <c r="ER91" s="1750"/>
      <c r="ES91" s="1750"/>
      <c r="ET91" s="1750"/>
      <c r="EU91" s="1750"/>
      <c r="EV91" s="1750"/>
      <c r="EW91" s="1750"/>
      <c r="EX91" s="1750"/>
      <c r="EY91" s="1750"/>
      <c r="EZ91" s="1750"/>
      <c r="FA91" s="1750"/>
      <c r="FB91" s="1750"/>
      <c r="FC91" s="1750"/>
      <c r="FD91" s="1750"/>
      <c r="FE91" s="1750"/>
    </row>
    <row r="92" spans="1:161" s="1694" customFormat="1" ht="147" customHeight="1" x14ac:dyDescent="0.25">
      <c r="A92" s="2338">
        <v>82</v>
      </c>
      <c r="B92" s="2339" t="s">
        <v>1559</v>
      </c>
      <c r="C92" s="1667" t="s">
        <v>1355</v>
      </c>
      <c r="D92" s="2341">
        <v>1103002</v>
      </c>
      <c r="E92" s="1706" t="s">
        <v>1000</v>
      </c>
      <c r="F92" s="1702" t="s">
        <v>96</v>
      </c>
      <c r="G92" s="1695" t="s">
        <v>483</v>
      </c>
      <c r="H92" s="1815" t="s">
        <v>419</v>
      </c>
      <c r="I92" s="1695" t="s">
        <v>420</v>
      </c>
      <c r="J92" s="1697">
        <v>1</v>
      </c>
      <c r="K92" s="2321">
        <v>41275</v>
      </c>
      <c r="L92" s="2321">
        <v>41284</v>
      </c>
      <c r="M92" s="1813">
        <f t="shared" si="13"/>
        <v>1.2857142857142858</v>
      </c>
      <c r="N92" s="1672">
        <v>1</v>
      </c>
      <c r="O92" s="1674">
        <f t="shared" si="14"/>
        <v>1</v>
      </c>
      <c r="P92" s="1681">
        <f t="shared" si="11"/>
        <v>1.2857142857142858</v>
      </c>
      <c r="Q92" s="1676">
        <v>0</v>
      </c>
      <c r="R92" s="1672">
        <v>0</v>
      </c>
      <c r="S92" s="1652" t="s">
        <v>640</v>
      </c>
      <c r="T92" s="1774"/>
      <c r="U92" s="1774"/>
      <c r="V92" s="1774"/>
      <c r="W92" s="1774"/>
      <c r="X92" s="1774"/>
      <c r="Y92" s="1774"/>
      <c r="Z92" s="1774"/>
      <c r="AA92" s="1774"/>
      <c r="AB92" s="1774"/>
      <c r="AC92" s="1774"/>
      <c r="AD92" s="1774"/>
      <c r="AE92" s="1774"/>
      <c r="AF92" s="1774"/>
      <c r="AG92" s="1774"/>
      <c r="AH92" s="1774"/>
      <c r="AI92" s="1774"/>
      <c r="AJ92" s="1774"/>
      <c r="AK92" s="1774"/>
      <c r="AL92" s="1774"/>
      <c r="AM92" s="1774"/>
      <c r="AN92" s="1774"/>
      <c r="AO92" s="1774"/>
      <c r="AP92" s="1774"/>
      <c r="AQ92" s="1774"/>
      <c r="AR92" s="1774"/>
      <c r="AS92" s="1774"/>
      <c r="AT92" s="1774"/>
      <c r="AU92" s="1774"/>
      <c r="AV92" s="1774"/>
      <c r="AW92" s="1774"/>
      <c r="AX92" s="1774"/>
      <c r="AY92" s="1774"/>
      <c r="AZ92" s="1774"/>
      <c r="BA92" s="1774"/>
      <c r="BB92" s="1774"/>
      <c r="BC92" s="1774"/>
      <c r="BD92" s="1750"/>
      <c r="BE92" s="1750"/>
      <c r="BF92" s="1750"/>
      <c r="BG92" s="1750"/>
      <c r="BH92" s="1750"/>
      <c r="BI92" s="1750"/>
      <c r="BJ92" s="1750"/>
      <c r="BK92" s="1750"/>
      <c r="BL92" s="1750"/>
      <c r="BM92" s="1750"/>
      <c r="BN92" s="1750"/>
      <c r="BO92" s="1750"/>
      <c r="BP92" s="1750"/>
      <c r="BQ92" s="1750"/>
      <c r="BR92" s="1750"/>
      <c r="BS92" s="1750"/>
      <c r="BT92" s="1750"/>
      <c r="BU92" s="1750"/>
      <c r="BV92" s="1750"/>
      <c r="BW92" s="1750"/>
      <c r="BX92" s="1750"/>
      <c r="BY92" s="1750"/>
      <c r="BZ92" s="1750"/>
      <c r="CA92" s="1750"/>
      <c r="CB92" s="1750"/>
      <c r="CC92" s="1750"/>
      <c r="CD92" s="1750"/>
      <c r="CE92" s="1750"/>
      <c r="CF92" s="1750"/>
      <c r="CG92" s="1750"/>
      <c r="CH92" s="1750"/>
      <c r="CI92" s="1750"/>
      <c r="CJ92" s="1750"/>
      <c r="CK92" s="1750"/>
      <c r="CL92" s="1750"/>
      <c r="CM92" s="1750"/>
      <c r="CN92" s="1750"/>
      <c r="CO92" s="1750"/>
      <c r="CP92" s="1750"/>
      <c r="CQ92" s="1750"/>
      <c r="CR92" s="1750"/>
      <c r="CS92" s="1750"/>
      <c r="CT92" s="1750"/>
      <c r="CU92" s="1750"/>
      <c r="CV92" s="1750"/>
      <c r="CW92" s="1750"/>
      <c r="CX92" s="1750"/>
      <c r="CY92" s="1750"/>
      <c r="CZ92" s="1750"/>
      <c r="DA92" s="1750"/>
      <c r="DB92" s="1750"/>
      <c r="DC92" s="1750"/>
      <c r="DD92" s="1750"/>
      <c r="DE92" s="1750"/>
      <c r="DF92" s="1750"/>
      <c r="DG92" s="1750"/>
      <c r="DH92" s="1750"/>
      <c r="DI92" s="1750"/>
      <c r="DJ92" s="1750"/>
      <c r="DK92" s="1750"/>
      <c r="DL92" s="1750"/>
      <c r="DM92" s="1750"/>
      <c r="DN92" s="1750"/>
      <c r="DO92" s="1750"/>
      <c r="DP92" s="1750"/>
      <c r="DQ92" s="1750"/>
      <c r="DR92" s="1750"/>
      <c r="DS92" s="1750"/>
      <c r="DT92" s="1750"/>
      <c r="DU92" s="1750"/>
      <c r="DV92" s="1750"/>
      <c r="DW92" s="1750"/>
      <c r="DX92" s="1750"/>
      <c r="DY92" s="1750"/>
      <c r="DZ92" s="1750"/>
      <c r="EA92" s="1750"/>
      <c r="EB92" s="1750"/>
      <c r="EC92" s="1750"/>
      <c r="ED92" s="1750"/>
      <c r="EE92" s="1750"/>
      <c r="EF92" s="1750"/>
      <c r="EG92" s="1750"/>
      <c r="EH92" s="1750"/>
      <c r="EI92" s="1750"/>
      <c r="EJ92" s="1750"/>
      <c r="EK92" s="1750"/>
      <c r="EL92" s="1750"/>
      <c r="EM92" s="1750"/>
      <c r="EN92" s="1750"/>
      <c r="EO92" s="1750"/>
      <c r="EP92" s="1750"/>
      <c r="EQ92" s="1750"/>
      <c r="ER92" s="1750"/>
      <c r="ES92" s="1750"/>
      <c r="ET92" s="1750"/>
      <c r="EU92" s="1750"/>
      <c r="EV92" s="1750"/>
      <c r="EW92" s="1750"/>
      <c r="EX92" s="1750"/>
      <c r="EY92" s="1750"/>
      <c r="EZ92" s="1750"/>
      <c r="FA92" s="1750"/>
      <c r="FB92" s="1750"/>
      <c r="FC92" s="1750"/>
      <c r="FD92" s="1750"/>
      <c r="FE92" s="1750"/>
    </row>
    <row r="93" spans="1:161" s="1694" customFormat="1" ht="105" customHeight="1" x14ac:dyDescent="0.25">
      <c r="A93" s="2338">
        <v>83</v>
      </c>
      <c r="B93" s="2339" t="s">
        <v>1560</v>
      </c>
      <c r="C93" s="1667" t="s">
        <v>1355</v>
      </c>
      <c r="D93" s="2341">
        <v>1701009</v>
      </c>
      <c r="E93" s="1811" t="s">
        <v>1001</v>
      </c>
      <c r="F93" s="1702" t="s">
        <v>99</v>
      </c>
      <c r="G93" s="1812" t="s">
        <v>422</v>
      </c>
      <c r="H93" s="1702" t="s">
        <v>424</v>
      </c>
      <c r="I93" s="1703" t="s">
        <v>425</v>
      </c>
      <c r="J93" s="1704">
        <v>5</v>
      </c>
      <c r="K93" s="2321">
        <v>41281</v>
      </c>
      <c r="L93" s="2321" t="s">
        <v>426</v>
      </c>
      <c r="M93" s="1813">
        <f t="shared" si="13"/>
        <v>51.142857142857146</v>
      </c>
      <c r="N93" s="1672">
        <v>5</v>
      </c>
      <c r="O93" s="1674">
        <f t="shared" si="14"/>
        <v>1</v>
      </c>
      <c r="P93" s="1681">
        <f t="shared" si="11"/>
        <v>51.142857142857146</v>
      </c>
      <c r="Q93" s="1676">
        <f t="shared" si="12"/>
        <v>51.142857142857146</v>
      </c>
      <c r="R93" s="1672">
        <v>0</v>
      </c>
      <c r="S93" s="1655" t="s">
        <v>669</v>
      </c>
      <c r="T93" s="1776"/>
      <c r="U93" s="1776"/>
      <c r="V93" s="1776"/>
      <c r="W93" s="1776"/>
      <c r="X93" s="1776"/>
      <c r="Y93" s="1776"/>
      <c r="Z93" s="1776"/>
      <c r="AA93" s="1776"/>
      <c r="AB93" s="1776"/>
      <c r="AC93" s="1776"/>
      <c r="AD93" s="1776"/>
      <c r="AE93" s="1776"/>
      <c r="AF93" s="1776"/>
      <c r="AG93" s="1776"/>
      <c r="AH93" s="1776"/>
      <c r="AI93" s="1776"/>
      <c r="AJ93" s="1776"/>
      <c r="AK93" s="1776"/>
      <c r="AL93" s="1776"/>
      <c r="AM93" s="1776"/>
      <c r="AN93" s="1776"/>
      <c r="AO93" s="1776"/>
      <c r="AP93" s="1776"/>
      <c r="AQ93" s="1776"/>
      <c r="AR93" s="1776"/>
      <c r="AS93" s="1776"/>
      <c r="AT93" s="1776"/>
      <c r="AU93" s="1776"/>
      <c r="AV93" s="1776"/>
      <c r="AW93" s="1776"/>
      <c r="AX93" s="1776"/>
      <c r="AY93" s="1776"/>
      <c r="AZ93" s="1776"/>
      <c r="BA93" s="1776"/>
      <c r="BB93" s="1776"/>
      <c r="BC93" s="1776"/>
      <c r="BD93" s="1750"/>
      <c r="BE93" s="1750"/>
      <c r="BF93" s="1750"/>
      <c r="BG93" s="1750"/>
      <c r="BH93" s="1750"/>
      <c r="BI93" s="1750"/>
      <c r="BJ93" s="1750"/>
      <c r="BK93" s="1750"/>
      <c r="BL93" s="1750"/>
      <c r="BM93" s="1750"/>
      <c r="BN93" s="1750"/>
      <c r="BO93" s="1750"/>
      <c r="BP93" s="1750"/>
      <c r="BQ93" s="1750"/>
      <c r="BR93" s="1750"/>
      <c r="BS93" s="1750"/>
      <c r="BT93" s="1750"/>
      <c r="BU93" s="1750"/>
      <c r="BV93" s="1750"/>
      <c r="BW93" s="1750"/>
      <c r="BX93" s="1750"/>
      <c r="BY93" s="1750"/>
      <c r="BZ93" s="1750"/>
      <c r="CA93" s="1750"/>
      <c r="CB93" s="1750"/>
      <c r="CC93" s="1750"/>
      <c r="CD93" s="1750"/>
      <c r="CE93" s="1750"/>
      <c r="CF93" s="1750"/>
      <c r="CG93" s="1750"/>
      <c r="CH93" s="1750"/>
      <c r="CI93" s="1750"/>
      <c r="CJ93" s="1750"/>
      <c r="CK93" s="1750"/>
      <c r="CL93" s="1750"/>
      <c r="CM93" s="1750"/>
      <c r="CN93" s="1750"/>
      <c r="CO93" s="1750"/>
      <c r="CP93" s="1750"/>
      <c r="CQ93" s="1750"/>
      <c r="CR93" s="1750"/>
      <c r="CS93" s="1750"/>
      <c r="CT93" s="1750"/>
      <c r="CU93" s="1750"/>
      <c r="CV93" s="1750"/>
      <c r="CW93" s="1750"/>
      <c r="CX93" s="1750"/>
      <c r="CY93" s="1750"/>
      <c r="CZ93" s="1750"/>
      <c r="DA93" s="1750"/>
      <c r="DB93" s="1750"/>
      <c r="DC93" s="1750"/>
      <c r="DD93" s="1750"/>
      <c r="DE93" s="1750"/>
      <c r="DF93" s="1750"/>
      <c r="DG93" s="1750"/>
      <c r="DH93" s="1750"/>
      <c r="DI93" s="1750"/>
      <c r="DJ93" s="1750"/>
      <c r="DK93" s="1750"/>
      <c r="DL93" s="1750"/>
      <c r="DM93" s="1750"/>
      <c r="DN93" s="1750"/>
      <c r="DO93" s="1750"/>
      <c r="DP93" s="1750"/>
      <c r="DQ93" s="1750"/>
      <c r="DR93" s="1750"/>
      <c r="DS93" s="1750"/>
      <c r="DT93" s="1750"/>
      <c r="DU93" s="1750"/>
      <c r="DV93" s="1750"/>
      <c r="DW93" s="1750"/>
      <c r="DX93" s="1750"/>
      <c r="DY93" s="1750"/>
      <c r="DZ93" s="1750"/>
      <c r="EA93" s="1750"/>
      <c r="EB93" s="1750"/>
      <c r="EC93" s="1750"/>
      <c r="ED93" s="1750"/>
      <c r="EE93" s="1750"/>
      <c r="EF93" s="1750"/>
      <c r="EG93" s="1750"/>
      <c r="EH93" s="1750"/>
      <c r="EI93" s="1750"/>
      <c r="EJ93" s="1750"/>
      <c r="EK93" s="1750"/>
      <c r="EL93" s="1750"/>
      <c r="EM93" s="1750"/>
      <c r="EN93" s="1750"/>
      <c r="EO93" s="1750"/>
      <c r="EP93" s="1750"/>
      <c r="EQ93" s="1750"/>
      <c r="ER93" s="1750"/>
      <c r="ES93" s="1750"/>
      <c r="ET93" s="1750"/>
      <c r="EU93" s="1750"/>
      <c r="EV93" s="1750"/>
      <c r="EW93" s="1750"/>
      <c r="EX93" s="1750"/>
      <c r="EY93" s="1750"/>
      <c r="EZ93" s="1750"/>
      <c r="FA93" s="1750"/>
      <c r="FB93" s="1750"/>
      <c r="FC93" s="1750"/>
      <c r="FD93" s="1750"/>
      <c r="FE93" s="1750"/>
    </row>
    <row r="94" spans="1:161" s="1694" customFormat="1" ht="76.5" customHeight="1" x14ac:dyDescent="0.25">
      <c r="A94" s="2338">
        <v>84</v>
      </c>
      <c r="B94" s="2339" t="s">
        <v>1561</v>
      </c>
      <c r="C94" s="1667" t="s">
        <v>1355</v>
      </c>
      <c r="D94" s="2341">
        <v>1701009</v>
      </c>
      <c r="E94" s="1811" t="s">
        <v>1001</v>
      </c>
      <c r="F94" s="1702" t="s">
        <v>99</v>
      </c>
      <c r="G94" s="1812" t="s">
        <v>422</v>
      </c>
      <c r="H94" s="1702" t="s">
        <v>428</v>
      </c>
      <c r="I94" s="1703" t="s">
        <v>429</v>
      </c>
      <c r="J94" s="1704">
        <v>3</v>
      </c>
      <c r="K94" s="2321">
        <v>41284</v>
      </c>
      <c r="L94" s="2321" t="s">
        <v>426</v>
      </c>
      <c r="M94" s="1813">
        <f t="shared" si="13"/>
        <v>50.714285714285715</v>
      </c>
      <c r="N94" s="1672">
        <v>3</v>
      </c>
      <c r="O94" s="1674">
        <f t="shared" si="14"/>
        <v>1</v>
      </c>
      <c r="P94" s="1681">
        <f t="shared" si="11"/>
        <v>50.714285714285715</v>
      </c>
      <c r="Q94" s="1676">
        <f t="shared" si="12"/>
        <v>50.714285714285715</v>
      </c>
      <c r="R94" s="1672">
        <v>0</v>
      </c>
      <c r="S94" s="1656" t="s">
        <v>622</v>
      </c>
      <c r="T94" s="1777"/>
      <c r="U94" s="1777"/>
      <c r="V94" s="1777"/>
      <c r="W94" s="1777"/>
      <c r="X94" s="1777"/>
      <c r="Y94" s="1777"/>
      <c r="Z94" s="1777"/>
      <c r="AA94" s="1777"/>
      <c r="AB94" s="1777"/>
      <c r="AC94" s="1777"/>
      <c r="AD94" s="1777"/>
      <c r="AE94" s="1777"/>
      <c r="AF94" s="1777"/>
      <c r="AG94" s="1777"/>
      <c r="AH94" s="1777"/>
      <c r="AI94" s="1777"/>
      <c r="AJ94" s="1777"/>
      <c r="AK94" s="1777"/>
      <c r="AL94" s="1777"/>
      <c r="AM94" s="1777"/>
      <c r="AN94" s="1777"/>
      <c r="AO94" s="1777"/>
      <c r="AP94" s="1777"/>
      <c r="AQ94" s="1777"/>
      <c r="AR94" s="1777"/>
      <c r="AS94" s="1777"/>
      <c r="AT94" s="1777"/>
      <c r="AU94" s="1777"/>
      <c r="AV94" s="1777"/>
      <c r="AW94" s="1777"/>
      <c r="AX94" s="1777"/>
      <c r="AY94" s="1777"/>
      <c r="AZ94" s="1777"/>
      <c r="BA94" s="1777"/>
      <c r="BB94" s="1777"/>
      <c r="BC94" s="1777"/>
      <c r="BD94" s="1750"/>
      <c r="BE94" s="1750"/>
      <c r="BF94" s="1750"/>
      <c r="BG94" s="1750"/>
      <c r="BH94" s="1750"/>
      <c r="BI94" s="1750"/>
      <c r="BJ94" s="1750"/>
      <c r="BK94" s="1750"/>
      <c r="BL94" s="1750"/>
      <c r="BM94" s="1750"/>
      <c r="BN94" s="1750"/>
      <c r="BO94" s="1750"/>
      <c r="BP94" s="1750"/>
      <c r="BQ94" s="1750"/>
      <c r="BR94" s="1750"/>
      <c r="BS94" s="1750"/>
      <c r="BT94" s="1750"/>
      <c r="BU94" s="1750"/>
      <c r="BV94" s="1750"/>
      <c r="BW94" s="1750"/>
      <c r="BX94" s="1750"/>
      <c r="BY94" s="1750"/>
      <c r="BZ94" s="1750"/>
      <c r="CA94" s="1750"/>
      <c r="CB94" s="1750"/>
      <c r="CC94" s="1750"/>
      <c r="CD94" s="1750"/>
      <c r="CE94" s="1750"/>
      <c r="CF94" s="1750"/>
      <c r="CG94" s="1750"/>
      <c r="CH94" s="1750"/>
      <c r="CI94" s="1750"/>
      <c r="CJ94" s="1750"/>
      <c r="CK94" s="1750"/>
      <c r="CL94" s="1750"/>
      <c r="CM94" s="1750"/>
      <c r="CN94" s="1750"/>
      <c r="CO94" s="1750"/>
      <c r="CP94" s="1750"/>
      <c r="CQ94" s="1750"/>
      <c r="CR94" s="1750"/>
      <c r="CS94" s="1750"/>
      <c r="CT94" s="1750"/>
      <c r="CU94" s="1750"/>
      <c r="CV94" s="1750"/>
      <c r="CW94" s="1750"/>
      <c r="CX94" s="1750"/>
      <c r="CY94" s="1750"/>
      <c r="CZ94" s="1750"/>
      <c r="DA94" s="1750"/>
      <c r="DB94" s="1750"/>
      <c r="DC94" s="1750"/>
      <c r="DD94" s="1750"/>
      <c r="DE94" s="1750"/>
      <c r="DF94" s="1750"/>
      <c r="DG94" s="1750"/>
      <c r="DH94" s="1750"/>
      <c r="DI94" s="1750"/>
      <c r="DJ94" s="1750"/>
      <c r="DK94" s="1750"/>
      <c r="DL94" s="1750"/>
      <c r="DM94" s="1750"/>
      <c r="DN94" s="1750"/>
      <c r="DO94" s="1750"/>
      <c r="DP94" s="1750"/>
      <c r="DQ94" s="1750"/>
      <c r="DR94" s="1750"/>
      <c r="DS94" s="1750"/>
      <c r="DT94" s="1750"/>
      <c r="DU94" s="1750"/>
      <c r="DV94" s="1750"/>
      <c r="DW94" s="1750"/>
      <c r="DX94" s="1750"/>
      <c r="DY94" s="1750"/>
      <c r="DZ94" s="1750"/>
      <c r="EA94" s="1750"/>
      <c r="EB94" s="1750"/>
      <c r="EC94" s="1750"/>
      <c r="ED94" s="1750"/>
      <c r="EE94" s="1750"/>
      <c r="EF94" s="1750"/>
      <c r="EG94" s="1750"/>
      <c r="EH94" s="1750"/>
      <c r="EI94" s="1750"/>
      <c r="EJ94" s="1750"/>
      <c r="EK94" s="1750"/>
      <c r="EL94" s="1750"/>
      <c r="EM94" s="1750"/>
      <c r="EN94" s="1750"/>
      <c r="EO94" s="1750"/>
      <c r="EP94" s="1750"/>
      <c r="EQ94" s="1750"/>
      <c r="ER94" s="1750"/>
      <c r="ES94" s="1750"/>
      <c r="ET94" s="1750"/>
      <c r="EU94" s="1750"/>
      <c r="EV94" s="1750"/>
      <c r="EW94" s="1750"/>
      <c r="EX94" s="1750"/>
      <c r="EY94" s="1750"/>
      <c r="EZ94" s="1750"/>
      <c r="FA94" s="1750"/>
      <c r="FB94" s="1750"/>
      <c r="FC94" s="1750"/>
      <c r="FD94" s="1750"/>
      <c r="FE94" s="1750"/>
    </row>
    <row r="95" spans="1:161" s="1694" customFormat="1" ht="114.75" customHeight="1" x14ac:dyDescent="0.25">
      <c r="A95" s="2338">
        <v>85</v>
      </c>
      <c r="B95" s="2339" t="s">
        <v>1562</v>
      </c>
      <c r="C95" s="1667" t="s">
        <v>1355</v>
      </c>
      <c r="D95" s="2341">
        <v>1701009</v>
      </c>
      <c r="E95" s="1811" t="s">
        <v>1001</v>
      </c>
      <c r="F95" s="1702" t="s">
        <v>99</v>
      </c>
      <c r="G95" s="1812" t="s">
        <v>422</v>
      </c>
      <c r="H95" s="1705" t="s">
        <v>431</v>
      </c>
      <c r="I95" s="1703" t="s">
        <v>432</v>
      </c>
      <c r="J95" s="1704">
        <v>1</v>
      </c>
      <c r="K95" s="2321">
        <v>41284</v>
      </c>
      <c r="L95" s="2321" t="s">
        <v>433</v>
      </c>
      <c r="M95" s="1813">
        <f t="shared" si="13"/>
        <v>3</v>
      </c>
      <c r="N95" s="1672">
        <v>1</v>
      </c>
      <c r="O95" s="1674">
        <f t="shared" si="14"/>
        <v>1</v>
      </c>
      <c r="P95" s="1681">
        <f t="shared" si="11"/>
        <v>3</v>
      </c>
      <c r="Q95" s="1676">
        <f t="shared" si="12"/>
        <v>3</v>
      </c>
      <c r="R95" s="1672">
        <v>0</v>
      </c>
      <c r="S95" s="1654" t="s">
        <v>1335</v>
      </c>
      <c r="T95" s="1775"/>
      <c r="U95" s="1775"/>
      <c r="V95" s="1775"/>
      <c r="W95" s="1775"/>
      <c r="X95" s="1775"/>
      <c r="Y95" s="1775"/>
      <c r="Z95" s="1775"/>
      <c r="AA95" s="1775"/>
      <c r="AB95" s="1775"/>
      <c r="AC95" s="1775"/>
      <c r="AD95" s="1775"/>
      <c r="AE95" s="1775"/>
      <c r="AF95" s="1775"/>
      <c r="AG95" s="1775"/>
      <c r="AH95" s="1775"/>
      <c r="AI95" s="1775"/>
      <c r="AJ95" s="1775"/>
      <c r="AK95" s="1775"/>
      <c r="AL95" s="1775"/>
      <c r="AM95" s="1775"/>
      <c r="AN95" s="1775"/>
      <c r="AO95" s="1775"/>
      <c r="AP95" s="1775"/>
      <c r="AQ95" s="1775"/>
      <c r="AR95" s="1775"/>
      <c r="AS95" s="1775"/>
      <c r="AT95" s="1775"/>
      <c r="AU95" s="1775"/>
      <c r="AV95" s="1775"/>
      <c r="AW95" s="1775"/>
      <c r="AX95" s="1775"/>
      <c r="AY95" s="1775"/>
      <c r="AZ95" s="1775"/>
      <c r="BA95" s="1775"/>
      <c r="BB95" s="1775"/>
      <c r="BC95" s="1775"/>
      <c r="BD95" s="1750"/>
      <c r="BE95" s="1750"/>
      <c r="BF95" s="1750"/>
      <c r="BG95" s="1750"/>
      <c r="BH95" s="1750"/>
      <c r="BI95" s="1750"/>
      <c r="BJ95" s="1750"/>
      <c r="BK95" s="1750"/>
      <c r="BL95" s="1750"/>
      <c r="BM95" s="1750"/>
      <c r="BN95" s="1750"/>
      <c r="BO95" s="1750"/>
      <c r="BP95" s="1750"/>
      <c r="BQ95" s="1750"/>
      <c r="BR95" s="1750"/>
      <c r="BS95" s="1750"/>
      <c r="BT95" s="1750"/>
      <c r="BU95" s="1750"/>
      <c r="BV95" s="1750"/>
      <c r="BW95" s="1750"/>
      <c r="BX95" s="1750"/>
      <c r="BY95" s="1750"/>
      <c r="BZ95" s="1750"/>
      <c r="CA95" s="1750"/>
      <c r="CB95" s="1750"/>
      <c r="CC95" s="1750"/>
      <c r="CD95" s="1750"/>
      <c r="CE95" s="1750"/>
      <c r="CF95" s="1750"/>
      <c r="CG95" s="1750"/>
      <c r="CH95" s="1750"/>
      <c r="CI95" s="1750"/>
      <c r="CJ95" s="1750"/>
      <c r="CK95" s="1750"/>
      <c r="CL95" s="1750"/>
      <c r="CM95" s="1750"/>
      <c r="CN95" s="1750"/>
      <c r="CO95" s="1750"/>
      <c r="CP95" s="1750"/>
      <c r="CQ95" s="1750"/>
      <c r="CR95" s="1750"/>
      <c r="CS95" s="1750"/>
      <c r="CT95" s="1750"/>
      <c r="CU95" s="1750"/>
      <c r="CV95" s="1750"/>
      <c r="CW95" s="1750"/>
      <c r="CX95" s="1750"/>
      <c r="CY95" s="1750"/>
      <c r="CZ95" s="1750"/>
      <c r="DA95" s="1750"/>
      <c r="DB95" s="1750"/>
      <c r="DC95" s="1750"/>
      <c r="DD95" s="1750"/>
      <c r="DE95" s="1750"/>
      <c r="DF95" s="1750"/>
      <c r="DG95" s="1750"/>
      <c r="DH95" s="1750"/>
      <c r="DI95" s="1750"/>
      <c r="DJ95" s="1750"/>
      <c r="DK95" s="1750"/>
      <c r="DL95" s="1750"/>
      <c r="DM95" s="1750"/>
      <c r="DN95" s="1750"/>
      <c r="DO95" s="1750"/>
      <c r="DP95" s="1750"/>
      <c r="DQ95" s="1750"/>
      <c r="DR95" s="1750"/>
      <c r="DS95" s="1750"/>
      <c r="DT95" s="1750"/>
      <c r="DU95" s="1750"/>
      <c r="DV95" s="1750"/>
      <c r="DW95" s="1750"/>
      <c r="DX95" s="1750"/>
      <c r="DY95" s="1750"/>
      <c r="DZ95" s="1750"/>
      <c r="EA95" s="1750"/>
      <c r="EB95" s="1750"/>
      <c r="EC95" s="1750"/>
      <c r="ED95" s="1750"/>
      <c r="EE95" s="1750"/>
      <c r="EF95" s="1750"/>
      <c r="EG95" s="1750"/>
      <c r="EH95" s="1750"/>
      <c r="EI95" s="1750"/>
      <c r="EJ95" s="1750"/>
      <c r="EK95" s="1750"/>
      <c r="EL95" s="1750"/>
      <c r="EM95" s="1750"/>
      <c r="EN95" s="1750"/>
      <c r="EO95" s="1750"/>
      <c r="EP95" s="1750"/>
      <c r="EQ95" s="1750"/>
      <c r="ER95" s="1750"/>
      <c r="ES95" s="1750"/>
      <c r="ET95" s="1750"/>
      <c r="EU95" s="1750"/>
      <c r="EV95" s="1750"/>
      <c r="EW95" s="1750"/>
      <c r="EX95" s="1750"/>
      <c r="EY95" s="1750"/>
      <c r="EZ95" s="1750"/>
      <c r="FA95" s="1750"/>
      <c r="FB95" s="1750"/>
      <c r="FC95" s="1750"/>
      <c r="FD95" s="1750"/>
      <c r="FE95" s="1750"/>
    </row>
    <row r="96" spans="1:161" s="1694" customFormat="1" ht="153.75" customHeight="1" x14ac:dyDescent="0.25">
      <c r="A96" s="2338">
        <v>86</v>
      </c>
      <c r="B96" s="2339" t="s">
        <v>1563</v>
      </c>
      <c r="C96" s="1667" t="s">
        <v>1355</v>
      </c>
      <c r="D96" s="2340">
        <v>1701009</v>
      </c>
      <c r="E96" s="1706" t="s">
        <v>1686</v>
      </c>
      <c r="F96" s="1702" t="s">
        <v>102</v>
      </c>
      <c r="G96" s="1707" t="s">
        <v>436</v>
      </c>
      <c r="H96" s="1707" t="s">
        <v>438</v>
      </c>
      <c r="I96" s="1708" t="s">
        <v>439</v>
      </c>
      <c r="J96" s="1704">
        <v>9</v>
      </c>
      <c r="K96" s="2321">
        <v>41640</v>
      </c>
      <c r="L96" s="2321" t="s">
        <v>440</v>
      </c>
      <c r="M96" s="1813">
        <f t="shared" si="13"/>
        <v>43.142857142857146</v>
      </c>
      <c r="N96" s="1672">
        <v>9</v>
      </c>
      <c r="O96" s="1674">
        <f t="shared" si="14"/>
        <v>1</v>
      </c>
      <c r="P96" s="1681">
        <f t="shared" si="11"/>
        <v>43.142857142857146</v>
      </c>
      <c r="Q96" s="1676">
        <f t="shared" si="12"/>
        <v>43.142857142857146</v>
      </c>
      <c r="R96" s="1672">
        <v>0</v>
      </c>
      <c r="S96" s="1654" t="s">
        <v>1469</v>
      </c>
      <c r="T96" s="1775"/>
      <c r="U96" s="1775"/>
      <c r="V96" s="1775"/>
      <c r="W96" s="1775"/>
      <c r="X96" s="1775"/>
      <c r="Y96" s="1775"/>
      <c r="Z96" s="1775"/>
      <c r="AA96" s="1775"/>
      <c r="AB96" s="1775"/>
      <c r="AC96" s="1775"/>
      <c r="AD96" s="1775"/>
      <c r="AE96" s="1775"/>
      <c r="AF96" s="1775"/>
      <c r="AG96" s="1775"/>
      <c r="AH96" s="1775"/>
      <c r="AI96" s="1775"/>
      <c r="AJ96" s="1775"/>
      <c r="AK96" s="1775"/>
      <c r="AL96" s="1775"/>
      <c r="AM96" s="1775"/>
      <c r="AN96" s="1775"/>
      <c r="AO96" s="1775"/>
      <c r="AP96" s="1775"/>
      <c r="AQ96" s="1775"/>
      <c r="AR96" s="1775"/>
      <c r="AS96" s="1775"/>
      <c r="AT96" s="1775"/>
      <c r="AU96" s="1775"/>
      <c r="AV96" s="1775"/>
      <c r="AW96" s="1775"/>
      <c r="AX96" s="1775"/>
      <c r="AY96" s="1775"/>
      <c r="AZ96" s="1775"/>
      <c r="BA96" s="1775"/>
      <c r="BB96" s="1775"/>
      <c r="BC96" s="1775"/>
      <c r="BD96" s="1750"/>
      <c r="BE96" s="1750"/>
      <c r="BF96" s="1750"/>
      <c r="BG96" s="1750"/>
      <c r="BH96" s="1750"/>
      <c r="BI96" s="1750"/>
      <c r="BJ96" s="1750"/>
      <c r="BK96" s="1750"/>
      <c r="BL96" s="1750"/>
      <c r="BM96" s="1750"/>
      <c r="BN96" s="1750"/>
      <c r="BO96" s="1750"/>
      <c r="BP96" s="1750"/>
      <c r="BQ96" s="1750"/>
      <c r="BR96" s="1750"/>
      <c r="BS96" s="1750"/>
      <c r="BT96" s="1750"/>
      <c r="BU96" s="1750"/>
      <c r="BV96" s="1750"/>
      <c r="BW96" s="1750"/>
      <c r="BX96" s="1750"/>
      <c r="BY96" s="1750"/>
      <c r="BZ96" s="1750"/>
      <c r="CA96" s="1750"/>
      <c r="CB96" s="1750"/>
      <c r="CC96" s="1750"/>
      <c r="CD96" s="1750"/>
      <c r="CE96" s="1750"/>
      <c r="CF96" s="1750"/>
      <c r="CG96" s="1750"/>
      <c r="CH96" s="1750"/>
      <c r="CI96" s="1750"/>
      <c r="CJ96" s="1750"/>
      <c r="CK96" s="1750"/>
      <c r="CL96" s="1750"/>
      <c r="CM96" s="1750"/>
      <c r="CN96" s="1750"/>
      <c r="CO96" s="1750"/>
      <c r="CP96" s="1750"/>
      <c r="CQ96" s="1750"/>
      <c r="CR96" s="1750"/>
      <c r="CS96" s="1750"/>
      <c r="CT96" s="1750"/>
      <c r="CU96" s="1750"/>
      <c r="CV96" s="1750"/>
      <c r="CW96" s="1750"/>
      <c r="CX96" s="1750"/>
      <c r="CY96" s="1750"/>
      <c r="CZ96" s="1750"/>
      <c r="DA96" s="1750"/>
      <c r="DB96" s="1750"/>
      <c r="DC96" s="1750"/>
      <c r="DD96" s="1750"/>
      <c r="DE96" s="1750"/>
      <c r="DF96" s="1750"/>
      <c r="DG96" s="1750"/>
      <c r="DH96" s="1750"/>
      <c r="DI96" s="1750"/>
      <c r="DJ96" s="1750"/>
      <c r="DK96" s="1750"/>
      <c r="DL96" s="1750"/>
      <c r="DM96" s="1750"/>
      <c r="DN96" s="1750"/>
      <c r="DO96" s="1750"/>
      <c r="DP96" s="1750"/>
      <c r="DQ96" s="1750"/>
      <c r="DR96" s="1750"/>
      <c r="DS96" s="1750"/>
      <c r="DT96" s="1750"/>
      <c r="DU96" s="1750"/>
      <c r="DV96" s="1750"/>
      <c r="DW96" s="1750"/>
      <c r="DX96" s="1750"/>
      <c r="DY96" s="1750"/>
      <c r="DZ96" s="1750"/>
      <c r="EA96" s="1750"/>
      <c r="EB96" s="1750"/>
      <c r="EC96" s="1750"/>
      <c r="ED96" s="1750"/>
      <c r="EE96" s="1750"/>
      <c r="EF96" s="1750"/>
      <c r="EG96" s="1750"/>
      <c r="EH96" s="1750"/>
      <c r="EI96" s="1750"/>
      <c r="EJ96" s="1750"/>
      <c r="EK96" s="1750"/>
      <c r="EL96" s="1750"/>
      <c r="EM96" s="1750"/>
      <c r="EN96" s="1750"/>
      <c r="EO96" s="1750"/>
      <c r="EP96" s="1750"/>
      <c r="EQ96" s="1750"/>
      <c r="ER96" s="1750"/>
      <c r="ES96" s="1750"/>
      <c r="ET96" s="1750"/>
      <c r="EU96" s="1750"/>
      <c r="EV96" s="1750"/>
      <c r="EW96" s="1750"/>
      <c r="EX96" s="1750"/>
      <c r="EY96" s="1750"/>
      <c r="EZ96" s="1750"/>
      <c r="FA96" s="1750"/>
      <c r="FB96" s="1750"/>
      <c r="FC96" s="1750"/>
      <c r="FD96" s="1750"/>
      <c r="FE96" s="1750"/>
    </row>
    <row r="97" spans="1:161" s="1694" customFormat="1" ht="128.25" customHeight="1" x14ac:dyDescent="0.25">
      <c r="A97" s="2338">
        <v>87</v>
      </c>
      <c r="B97" s="2339" t="s">
        <v>1564</v>
      </c>
      <c r="C97" s="1667" t="s">
        <v>1355</v>
      </c>
      <c r="D97" s="2340">
        <v>1801002</v>
      </c>
      <c r="E97" s="1630" t="s">
        <v>1003</v>
      </c>
      <c r="F97" s="1702" t="s">
        <v>105</v>
      </c>
      <c r="G97" s="1707" t="s">
        <v>442</v>
      </c>
      <c r="H97" s="1707" t="s">
        <v>444</v>
      </c>
      <c r="I97" s="1709" t="s">
        <v>445</v>
      </c>
      <c r="J97" s="1710">
        <v>1</v>
      </c>
      <c r="K97" s="2321">
        <v>41404</v>
      </c>
      <c r="L97" s="2321">
        <v>41639</v>
      </c>
      <c r="M97" s="1813">
        <f t="shared" si="13"/>
        <v>33.571428571428569</v>
      </c>
      <c r="N97" s="1710">
        <v>1</v>
      </c>
      <c r="O97" s="1674">
        <f t="shared" si="14"/>
        <v>1</v>
      </c>
      <c r="P97" s="1681">
        <f t="shared" si="11"/>
        <v>33.571428571428569</v>
      </c>
      <c r="Q97" s="1676">
        <v>0</v>
      </c>
      <c r="R97" s="1672">
        <v>0</v>
      </c>
      <c r="S97" s="1652" t="s">
        <v>624</v>
      </c>
      <c r="T97" s="1774"/>
      <c r="U97" s="1774"/>
      <c r="V97" s="1774"/>
      <c r="W97" s="1774"/>
      <c r="X97" s="1774"/>
      <c r="Y97" s="1774"/>
      <c r="Z97" s="1774"/>
      <c r="AA97" s="1774"/>
      <c r="AB97" s="1774"/>
      <c r="AC97" s="1774"/>
      <c r="AD97" s="1774"/>
      <c r="AE97" s="1774"/>
      <c r="AF97" s="1774"/>
      <c r="AG97" s="1774"/>
      <c r="AH97" s="1774"/>
      <c r="AI97" s="1774"/>
      <c r="AJ97" s="1774"/>
      <c r="AK97" s="1774"/>
      <c r="AL97" s="1774"/>
      <c r="AM97" s="1774"/>
      <c r="AN97" s="1774"/>
      <c r="AO97" s="1774"/>
      <c r="AP97" s="1774"/>
      <c r="AQ97" s="1774"/>
      <c r="AR97" s="1774"/>
      <c r="AS97" s="1774"/>
      <c r="AT97" s="1774"/>
      <c r="AU97" s="1774"/>
      <c r="AV97" s="1774"/>
      <c r="AW97" s="1774"/>
      <c r="AX97" s="1774"/>
      <c r="AY97" s="1774"/>
      <c r="AZ97" s="1774"/>
      <c r="BA97" s="1774"/>
      <c r="BB97" s="1774"/>
      <c r="BC97" s="1774"/>
      <c r="BD97" s="1750"/>
      <c r="BE97" s="1750"/>
      <c r="BF97" s="1750"/>
      <c r="BG97" s="1750"/>
      <c r="BH97" s="1750"/>
      <c r="BI97" s="1750"/>
      <c r="BJ97" s="1750"/>
      <c r="BK97" s="1750"/>
      <c r="BL97" s="1750"/>
      <c r="BM97" s="1750"/>
      <c r="BN97" s="1750"/>
      <c r="BO97" s="1750"/>
      <c r="BP97" s="1750"/>
      <c r="BQ97" s="1750"/>
      <c r="BR97" s="1750"/>
      <c r="BS97" s="1750"/>
      <c r="BT97" s="1750"/>
      <c r="BU97" s="1750"/>
      <c r="BV97" s="1750"/>
      <c r="BW97" s="1750"/>
      <c r="BX97" s="1750"/>
      <c r="BY97" s="1750"/>
      <c r="BZ97" s="1750"/>
      <c r="CA97" s="1750"/>
      <c r="CB97" s="1750"/>
      <c r="CC97" s="1750"/>
      <c r="CD97" s="1750"/>
      <c r="CE97" s="1750"/>
      <c r="CF97" s="1750"/>
      <c r="CG97" s="1750"/>
      <c r="CH97" s="1750"/>
      <c r="CI97" s="1750"/>
      <c r="CJ97" s="1750"/>
      <c r="CK97" s="1750"/>
      <c r="CL97" s="1750"/>
      <c r="CM97" s="1750"/>
      <c r="CN97" s="1750"/>
      <c r="CO97" s="1750"/>
      <c r="CP97" s="1750"/>
      <c r="CQ97" s="1750"/>
      <c r="CR97" s="1750"/>
      <c r="CS97" s="1750"/>
      <c r="CT97" s="1750"/>
      <c r="CU97" s="1750"/>
      <c r="CV97" s="1750"/>
      <c r="CW97" s="1750"/>
      <c r="CX97" s="1750"/>
      <c r="CY97" s="1750"/>
      <c r="CZ97" s="1750"/>
      <c r="DA97" s="1750"/>
      <c r="DB97" s="1750"/>
      <c r="DC97" s="1750"/>
      <c r="DD97" s="1750"/>
      <c r="DE97" s="1750"/>
      <c r="DF97" s="1750"/>
      <c r="DG97" s="1750"/>
      <c r="DH97" s="1750"/>
      <c r="DI97" s="1750"/>
      <c r="DJ97" s="1750"/>
      <c r="DK97" s="1750"/>
      <c r="DL97" s="1750"/>
      <c r="DM97" s="1750"/>
      <c r="DN97" s="1750"/>
      <c r="DO97" s="1750"/>
      <c r="DP97" s="1750"/>
      <c r="DQ97" s="1750"/>
      <c r="DR97" s="1750"/>
      <c r="DS97" s="1750"/>
      <c r="DT97" s="1750"/>
      <c r="DU97" s="1750"/>
      <c r="DV97" s="1750"/>
      <c r="DW97" s="1750"/>
      <c r="DX97" s="1750"/>
      <c r="DY97" s="1750"/>
      <c r="DZ97" s="1750"/>
      <c r="EA97" s="1750"/>
      <c r="EB97" s="1750"/>
      <c r="EC97" s="1750"/>
      <c r="ED97" s="1750"/>
      <c r="EE97" s="1750"/>
      <c r="EF97" s="1750"/>
      <c r="EG97" s="1750"/>
      <c r="EH97" s="1750"/>
      <c r="EI97" s="1750"/>
      <c r="EJ97" s="1750"/>
      <c r="EK97" s="1750"/>
      <c r="EL97" s="1750"/>
      <c r="EM97" s="1750"/>
      <c r="EN97" s="1750"/>
      <c r="EO97" s="1750"/>
      <c r="EP97" s="1750"/>
      <c r="EQ97" s="1750"/>
      <c r="ER97" s="1750"/>
      <c r="ES97" s="1750"/>
      <c r="ET97" s="1750"/>
      <c r="EU97" s="1750"/>
      <c r="EV97" s="1750"/>
      <c r="EW97" s="1750"/>
      <c r="EX97" s="1750"/>
      <c r="EY97" s="1750"/>
      <c r="EZ97" s="1750"/>
      <c r="FA97" s="1750"/>
      <c r="FB97" s="1750"/>
      <c r="FC97" s="1750"/>
      <c r="FD97" s="1750"/>
      <c r="FE97" s="1750"/>
    </row>
    <row r="98" spans="1:161" s="1694" customFormat="1" ht="143.25" customHeight="1" x14ac:dyDescent="0.25">
      <c r="A98" s="2338">
        <v>88</v>
      </c>
      <c r="B98" s="2339" t="s">
        <v>1565</v>
      </c>
      <c r="C98" s="1667" t="s">
        <v>1355</v>
      </c>
      <c r="D98" s="2341">
        <v>2302001</v>
      </c>
      <c r="E98" s="1706" t="s">
        <v>1004</v>
      </c>
      <c r="F98" s="1702" t="s">
        <v>107</v>
      </c>
      <c r="G98" s="1703" t="s">
        <v>447</v>
      </c>
      <c r="H98" s="1816" t="s">
        <v>449</v>
      </c>
      <c r="I98" s="1709" t="s">
        <v>450</v>
      </c>
      <c r="J98" s="1704">
        <v>1</v>
      </c>
      <c r="K98" s="2321">
        <v>41395</v>
      </c>
      <c r="L98" s="2321">
        <v>41613</v>
      </c>
      <c r="M98" s="1813">
        <f t="shared" si="13"/>
        <v>31.142857142857142</v>
      </c>
      <c r="N98" s="1672">
        <v>1</v>
      </c>
      <c r="O98" s="1674">
        <f t="shared" si="14"/>
        <v>1</v>
      </c>
      <c r="P98" s="1681">
        <f t="shared" si="11"/>
        <v>31.142857142857142</v>
      </c>
      <c r="Q98" s="1676">
        <v>0</v>
      </c>
      <c r="R98" s="1672">
        <v>0</v>
      </c>
      <c r="S98" s="1652" t="s">
        <v>621</v>
      </c>
      <c r="T98" s="1774"/>
      <c r="U98" s="1774"/>
      <c r="V98" s="1774"/>
      <c r="W98" s="1774"/>
      <c r="X98" s="1774"/>
      <c r="Y98" s="1774"/>
      <c r="Z98" s="1774"/>
      <c r="AA98" s="1774"/>
      <c r="AB98" s="1774"/>
      <c r="AC98" s="1774"/>
      <c r="AD98" s="1774"/>
      <c r="AE98" s="1774"/>
      <c r="AF98" s="1774"/>
      <c r="AG98" s="1774"/>
      <c r="AH98" s="1774"/>
      <c r="AI98" s="1774"/>
      <c r="AJ98" s="1774"/>
      <c r="AK98" s="1774"/>
      <c r="AL98" s="1774"/>
      <c r="AM98" s="1774"/>
      <c r="AN98" s="1774"/>
      <c r="AO98" s="1774"/>
      <c r="AP98" s="1774"/>
      <c r="AQ98" s="1774"/>
      <c r="AR98" s="1774"/>
      <c r="AS98" s="1774"/>
      <c r="AT98" s="1774"/>
      <c r="AU98" s="1774"/>
      <c r="AV98" s="1774"/>
      <c r="AW98" s="1774"/>
      <c r="AX98" s="1774"/>
      <c r="AY98" s="1774"/>
      <c r="AZ98" s="1774"/>
      <c r="BA98" s="1774"/>
      <c r="BB98" s="1774"/>
      <c r="BC98" s="1774"/>
      <c r="BD98" s="1750"/>
      <c r="BE98" s="1750"/>
      <c r="BF98" s="1750"/>
      <c r="BG98" s="1750"/>
      <c r="BH98" s="1750"/>
      <c r="BI98" s="1750"/>
      <c r="BJ98" s="1750"/>
      <c r="BK98" s="1750"/>
      <c r="BL98" s="1750"/>
      <c r="BM98" s="1750"/>
      <c r="BN98" s="1750"/>
      <c r="BO98" s="1750"/>
      <c r="BP98" s="1750"/>
      <c r="BQ98" s="1750"/>
      <c r="BR98" s="1750"/>
      <c r="BS98" s="1750"/>
      <c r="BT98" s="1750"/>
      <c r="BU98" s="1750"/>
      <c r="BV98" s="1750"/>
      <c r="BW98" s="1750"/>
      <c r="BX98" s="1750"/>
      <c r="BY98" s="1750"/>
      <c r="BZ98" s="1750"/>
      <c r="CA98" s="1750"/>
      <c r="CB98" s="1750"/>
      <c r="CC98" s="1750"/>
      <c r="CD98" s="1750"/>
      <c r="CE98" s="1750"/>
      <c r="CF98" s="1750"/>
      <c r="CG98" s="1750"/>
      <c r="CH98" s="1750"/>
      <c r="CI98" s="1750"/>
      <c r="CJ98" s="1750"/>
      <c r="CK98" s="1750"/>
      <c r="CL98" s="1750"/>
      <c r="CM98" s="1750"/>
      <c r="CN98" s="1750"/>
      <c r="CO98" s="1750"/>
      <c r="CP98" s="1750"/>
      <c r="CQ98" s="1750"/>
      <c r="CR98" s="1750"/>
      <c r="CS98" s="1750"/>
      <c r="CT98" s="1750"/>
      <c r="CU98" s="1750"/>
      <c r="CV98" s="1750"/>
      <c r="CW98" s="1750"/>
      <c r="CX98" s="1750"/>
      <c r="CY98" s="1750"/>
      <c r="CZ98" s="1750"/>
      <c r="DA98" s="1750"/>
      <c r="DB98" s="1750"/>
      <c r="DC98" s="1750"/>
      <c r="DD98" s="1750"/>
      <c r="DE98" s="1750"/>
      <c r="DF98" s="1750"/>
      <c r="DG98" s="1750"/>
      <c r="DH98" s="1750"/>
      <c r="DI98" s="1750"/>
      <c r="DJ98" s="1750"/>
      <c r="DK98" s="1750"/>
      <c r="DL98" s="1750"/>
      <c r="DM98" s="1750"/>
      <c r="DN98" s="1750"/>
      <c r="DO98" s="1750"/>
      <c r="DP98" s="1750"/>
      <c r="DQ98" s="1750"/>
      <c r="DR98" s="1750"/>
      <c r="DS98" s="1750"/>
      <c r="DT98" s="1750"/>
      <c r="DU98" s="1750"/>
      <c r="DV98" s="1750"/>
      <c r="DW98" s="1750"/>
      <c r="DX98" s="1750"/>
      <c r="DY98" s="1750"/>
      <c r="DZ98" s="1750"/>
      <c r="EA98" s="1750"/>
      <c r="EB98" s="1750"/>
      <c r="EC98" s="1750"/>
      <c r="ED98" s="1750"/>
      <c r="EE98" s="1750"/>
      <c r="EF98" s="1750"/>
      <c r="EG98" s="1750"/>
      <c r="EH98" s="1750"/>
      <c r="EI98" s="1750"/>
      <c r="EJ98" s="1750"/>
      <c r="EK98" s="1750"/>
      <c r="EL98" s="1750"/>
      <c r="EM98" s="1750"/>
      <c r="EN98" s="1750"/>
      <c r="EO98" s="1750"/>
      <c r="EP98" s="1750"/>
      <c r="EQ98" s="1750"/>
      <c r="ER98" s="1750"/>
      <c r="ES98" s="1750"/>
      <c r="ET98" s="1750"/>
      <c r="EU98" s="1750"/>
      <c r="EV98" s="1750"/>
      <c r="EW98" s="1750"/>
      <c r="EX98" s="1750"/>
      <c r="EY98" s="1750"/>
      <c r="EZ98" s="1750"/>
      <c r="FA98" s="1750"/>
      <c r="FB98" s="1750"/>
      <c r="FC98" s="1750"/>
      <c r="FD98" s="1750"/>
      <c r="FE98" s="1750"/>
    </row>
    <row r="99" spans="1:161" s="1694" customFormat="1" ht="56.25" customHeight="1" x14ac:dyDescent="0.25">
      <c r="A99" s="2338">
        <v>89</v>
      </c>
      <c r="B99" s="2339" t="s">
        <v>1566</v>
      </c>
      <c r="C99" s="1667" t="s">
        <v>1355</v>
      </c>
      <c r="D99" s="2341">
        <v>2302001</v>
      </c>
      <c r="E99" s="1706" t="s">
        <v>1004</v>
      </c>
      <c r="F99" s="1702" t="s">
        <v>107</v>
      </c>
      <c r="G99" s="1703" t="s">
        <v>447</v>
      </c>
      <c r="H99" s="1817" t="s">
        <v>452</v>
      </c>
      <c r="I99" s="1709" t="s">
        <v>453</v>
      </c>
      <c r="J99" s="1704">
        <v>1</v>
      </c>
      <c r="K99" s="2321">
        <v>41613</v>
      </c>
      <c r="L99" s="2321">
        <v>41909</v>
      </c>
      <c r="M99" s="1813">
        <f t="shared" si="13"/>
        <v>42.285714285714285</v>
      </c>
      <c r="N99" s="1711">
        <v>1</v>
      </c>
      <c r="O99" s="1674">
        <f t="shared" si="14"/>
        <v>1</v>
      </c>
      <c r="P99" s="1681">
        <f t="shared" si="11"/>
        <v>42.285714285714285</v>
      </c>
      <c r="Q99" s="1676">
        <f t="shared" si="12"/>
        <v>42.285714285714285</v>
      </c>
      <c r="R99" s="1672">
        <v>0</v>
      </c>
      <c r="S99" s="1654" t="s">
        <v>1337</v>
      </c>
      <c r="T99" s="1775"/>
      <c r="U99" s="1775"/>
      <c r="V99" s="1775"/>
      <c r="W99" s="1775"/>
      <c r="X99" s="1775"/>
      <c r="Y99" s="1775"/>
      <c r="Z99" s="1775"/>
      <c r="AA99" s="1775"/>
      <c r="AB99" s="1775"/>
      <c r="AC99" s="1775"/>
      <c r="AD99" s="1775"/>
      <c r="AE99" s="1775"/>
      <c r="AF99" s="1775"/>
      <c r="AG99" s="1775"/>
      <c r="AH99" s="1775"/>
      <c r="AI99" s="1775"/>
      <c r="AJ99" s="1775"/>
      <c r="AK99" s="1775"/>
      <c r="AL99" s="1775"/>
      <c r="AM99" s="1775"/>
      <c r="AN99" s="1775"/>
      <c r="AO99" s="1775"/>
      <c r="AP99" s="1775"/>
      <c r="AQ99" s="1775"/>
      <c r="AR99" s="1775"/>
      <c r="AS99" s="1775"/>
      <c r="AT99" s="1775"/>
      <c r="AU99" s="1775"/>
      <c r="AV99" s="1775"/>
      <c r="AW99" s="1775"/>
      <c r="AX99" s="1775"/>
      <c r="AY99" s="1775"/>
      <c r="AZ99" s="1775"/>
      <c r="BA99" s="1775"/>
      <c r="BB99" s="1775"/>
      <c r="BC99" s="1775"/>
      <c r="BD99" s="1750"/>
      <c r="BE99" s="1750"/>
      <c r="BF99" s="1750"/>
      <c r="BG99" s="1750"/>
      <c r="BH99" s="1750"/>
      <c r="BI99" s="1750"/>
      <c r="BJ99" s="1750"/>
      <c r="BK99" s="1750"/>
      <c r="BL99" s="1750"/>
      <c r="BM99" s="1750"/>
      <c r="BN99" s="1750"/>
      <c r="BO99" s="1750"/>
      <c r="BP99" s="1750"/>
      <c r="BQ99" s="1750"/>
      <c r="BR99" s="1750"/>
      <c r="BS99" s="1750"/>
      <c r="BT99" s="1750"/>
      <c r="BU99" s="1750"/>
      <c r="BV99" s="1750"/>
      <c r="BW99" s="1750"/>
      <c r="BX99" s="1750"/>
      <c r="BY99" s="1750"/>
      <c r="BZ99" s="1750"/>
      <c r="CA99" s="1750"/>
      <c r="CB99" s="1750"/>
      <c r="CC99" s="1750"/>
      <c r="CD99" s="1750"/>
      <c r="CE99" s="1750"/>
      <c r="CF99" s="1750"/>
      <c r="CG99" s="1750"/>
      <c r="CH99" s="1750"/>
      <c r="CI99" s="1750"/>
      <c r="CJ99" s="1750"/>
      <c r="CK99" s="1750"/>
      <c r="CL99" s="1750"/>
      <c r="CM99" s="1750"/>
      <c r="CN99" s="1750"/>
      <c r="CO99" s="1750"/>
      <c r="CP99" s="1750"/>
      <c r="CQ99" s="1750"/>
      <c r="CR99" s="1750"/>
      <c r="CS99" s="1750"/>
      <c r="CT99" s="1750"/>
      <c r="CU99" s="1750"/>
      <c r="CV99" s="1750"/>
      <c r="CW99" s="1750"/>
      <c r="CX99" s="1750"/>
      <c r="CY99" s="1750"/>
      <c r="CZ99" s="1750"/>
      <c r="DA99" s="1750"/>
      <c r="DB99" s="1750"/>
      <c r="DC99" s="1750"/>
      <c r="DD99" s="1750"/>
      <c r="DE99" s="1750"/>
      <c r="DF99" s="1750"/>
      <c r="DG99" s="1750"/>
      <c r="DH99" s="1750"/>
      <c r="DI99" s="1750"/>
      <c r="DJ99" s="1750"/>
      <c r="DK99" s="1750"/>
      <c r="DL99" s="1750"/>
      <c r="DM99" s="1750"/>
      <c r="DN99" s="1750"/>
      <c r="DO99" s="1750"/>
      <c r="DP99" s="1750"/>
      <c r="DQ99" s="1750"/>
      <c r="DR99" s="1750"/>
      <c r="DS99" s="1750"/>
      <c r="DT99" s="1750"/>
      <c r="DU99" s="1750"/>
      <c r="DV99" s="1750"/>
      <c r="DW99" s="1750"/>
      <c r="DX99" s="1750"/>
      <c r="DY99" s="1750"/>
      <c r="DZ99" s="1750"/>
      <c r="EA99" s="1750"/>
      <c r="EB99" s="1750"/>
      <c r="EC99" s="1750"/>
      <c r="ED99" s="1750"/>
      <c r="EE99" s="1750"/>
      <c r="EF99" s="1750"/>
      <c r="EG99" s="1750"/>
      <c r="EH99" s="1750"/>
      <c r="EI99" s="1750"/>
      <c r="EJ99" s="1750"/>
      <c r="EK99" s="1750"/>
      <c r="EL99" s="1750"/>
      <c r="EM99" s="1750"/>
      <c r="EN99" s="1750"/>
      <c r="EO99" s="1750"/>
      <c r="EP99" s="1750"/>
      <c r="EQ99" s="1750"/>
      <c r="ER99" s="1750"/>
      <c r="ES99" s="1750"/>
      <c r="ET99" s="1750"/>
      <c r="EU99" s="1750"/>
      <c r="EV99" s="1750"/>
      <c r="EW99" s="1750"/>
      <c r="EX99" s="1750"/>
      <c r="EY99" s="1750"/>
      <c r="EZ99" s="1750"/>
      <c r="FA99" s="1750"/>
      <c r="FB99" s="1750"/>
      <c r="FC99" s="1750"/>
      <c r="FD99" s="1750"/>
      <c r="FE99" s="1750"/>
    </row>
    <row r="100" spans="1:161" s="1694" customFormat="1" ht="30.75" customHeight="1" x14ac:dyDescent="0.25">
      <c r="A100" s="2338">
        <v>90</v>
      </c>
      <c r="B100" s="2339" t="s">
        <v>1567</v>
      </c>
      <c r="C100" s="1667" t="s">
        <v>1355</v>
      </c>
      <c r="D100" s="2341">
        <v>2302001</v>
      </c>
      <c r="E100" s="1706" t="s">
        <v>1004</v>
      </c>
      <c r="F100" s="1702" t="s">
        <v>107</v>
      </c>
      <c r="G100" s="1703" t="s">
        <v>447</v>
      </c>
      <c r="H100" s="1817" t="s">
        <v>455</v>
      </c>
      <c r="I100" s="1712" t="s">
        <v>456</v>
      </c>
      <c r="J100" s="1713">
        <v>1</v>
      </c>
      <c r="K100" s="2321">
        <v>41909</v>
      </c>
      <c r="L100" s="2321">
        <v>42124</v>
      </c>
      <c r="M100" s="1813">
        <f t="shared" si="13"/>
        <v>30.714285714285715</v>
      </c>
      <c r="N100" s="1672">
        <v>0</v>
      </c>
      <c r="O100" s="1674">
        <f t="shared" si="14"/>
        <v>0</v>
      </c>
      <c r="P100" s="1681">
        <f t="shared" si="11"/>
        <v>0</v>
      </c>
      <c r="Q100" s="1676">
        <f t="shared" si="12"/>
        <v>0</v>
      </c>
      <c r="R100" s="1672">
        <v>0</v>
      </c>
      <c r="S100" s="1662" t="s">
        <v>454</v>
      </c>
      <c r="T100" s="1778"/>
      <c r="U100" s="1778"/>
      <c r="V100" s="1778"/>
      <c r="W100" s="1778"/>
      <c r="X100" s="1778"/>
      <c r="Y100" s="1778"/>
      <c r="Z100" s="1778"/>
      <c r="AA100" s="1778"/>
      <c r="AB100" s="1778"/>
      <c r="AC100" s="1778"/>
      <c r="AD100" s="1778"/>
      <c r="AE100" s="1778"/>
      <c r="AF100" s="1778"/>
      <c r="AG100" s="1778"/>
      <c r="AH100" s="1778"/>
      <c r="AI100" s="1778"/>
      <c r="AJ100" s="1778"/>
      <c r="AK100" s="1778"/>
      <c r="AL100" s="1778"/>
      <c r="AM100" s="1778"/>
      <c r="AN100" s="1778"/>
      <c r="AO100" s="1778"/>
      <c r="AP100" s="1778"/>
      <c r="AQ100" s="1778"/>
      <c r="AR100" s="1778"/>
      <c r="AS100" s="1778"/>
      <c r="AT100" s="1778"/>
      <c r="AU100" s="1778"/>
      <c r="AV100" s="1778"/>
      <c r="AW100" s="1778"/>
      <c r="AX100" s="1778"/>
      <c r="AY100" s="1778"/>
      <c r="AZ100" s="1778"/>
      <c r="BA100" s="1778"/>
      <c r="BB100" s="1778"/>
      <c r="BC100" s="1778"/>
      <c r="BD100" s="1750"/>
      <c r="BE100" s="1750"/>
      <c r="BF100" s="1750"/>
      <c r="BG100" s="1750"/>
      <c r="BH100" s="1750"/>
      <c r="BI100" s="1750"/>
      <c r="BJ100" s="1750"/>
      <c r="BK100" s="1750"/>
      <c r="BL100" s="1750"/>
      <c r="BM100" s="1750"/>
      <c r="BN100" s="1750"/>
      <c r="BO100" s="1750"/>
      <c r="BP100" s="1750"/>
      <c r="BQ100" s="1750"/>
      <c r="BR100" s="1750"/>
      <c r="BS100" s="1750"/>
      <c r="BT100" s="1750"/>
      <c r="BU100" s="1750"/>
      <c r="BV100" s="1750"/>
      <c r="BW100" s="1750"/>
      <c r="BX100" s="1750"/>
      <c r="BY100" s="1750"/>
      <c r="BZ100" s="1750"/>
      <c r="CA100" s="1750"/>
      <c r="CB100" s="1750"/>
      <c r="CC100" s="1750"/>
      <c r="CD100" s="1750"/>
      <c r="CE100" s="1750"/>
      <c r="CF100" s="1750"/>
      <c r="CG100" s="1750"/>
      <c r="CH100" s="1750"/>
      <c r="CI100" s="1750"/>
      <c r="CJ100" s="1750"/>
      <c r="CK100" s="1750"/>
      <c r="CL100" s="1750"/>
      <c r="CM100" s="1750"/>
      <c r="CN100" s="1750"/>
      <c r="CO100" s="1750"/>
      <c r="CP100" s="1750"/>
      <c r="CQ100" s="1750"/>
      <c r="CR100" s="1750"/>
      <c r="CS100" s="1750"/>
      <c r="CT100" s="1750"/>
      <c r="CU100" s="1750"/>
      <c r="CV100" s="1750"/>
      <c r="CW100" s="1750"/>
      <c r="CX100" s="1750"/>
      <c r="CY100" s="1750"/>
      <c r="CZ100" s="1750"/>
      <c r="DA100" s="1750"/>
      <c r="DB100" s="1750"/>
      <c r="DC100" s="1750"/>
      <c r="DD100" s="1750"/>
      <c r="DE100" s="1750"/>
      <c r="DF100" s="1750"/>
      <c r="DG100" s="1750"/>
      <c r="DH100" s="1750"/>
      <c r="DI100" s="1750"/>
      <c r="DJ100" s="1750"/>
      <c r="DK100" s="1750"/>
      <c r="DL100" s="1750"/>
      <c r="DM100" s="1750"/>
      <c r="DN100" s="1750"/>
      <c r="DO100" s="1750"/>
      <c r="DP100" s="1750"/>
      <c r="DQ100" s="1750"/>
      <c r="DR100" s="1750"/>
      <c r="DS100" s="1750"/>
      <c r="DT100" s="1750"/>
      <c r="DU100" s="1750"/>
      <c r="DV100" s="1750"/>
      <c r="DW100" s="1750"/>
      <c r="DX100" s="1750"/>
      <c r="DY100" s="1750"/>
      <c r="DZ100" s="1750"/>
      <c r="EA100" s="1750"/>
      <c r="EB100" s="1750"/>
      <c r="EC100" s="1750"/>
      <c r="ED100" s="1750"/>
      <c r="EE100" s="1750"/>
      <c r="EF100" s="1750"/>
      <c r="EG100" s="1750"/>
      <c r="EH100" s="1750"/>
      <c r="EI100" s="1750"/>
      <c r="EJ100" s="1750"/>
      <c r="EK100" s="1750"/>
      <c r="EL100" s="1750"/>
      <c r="EM100" s="1750"/>
      <c r="EN100" s="1750"/>
      <c r="EO100" s="1750"/>
      <c r="EP100" s="1750"/>
      <c r="EQ100" s="1750"/>
      <c r="ER100" s="1750"/>
      <c r="ES100" s="1750"/>
      <c r="ET100" s="1750"/>
      <c r="EU100" s="1750"/>
      <c r="EV100" s="1750"/>
      <c r="EW100" s="1750"/>
      <c r="EX100" s="1750"/>
      <c r="EY100" s="1750"/>
      <c r="EZ100" s="1750"/>
      <c r="FA100" s="1750"/>
      <c r="FB100" s="1750"/>
      <c r="FC100" s="1750"/>
      <c r="FD100" s="1750"/>
      <c r="FE100" s="1750"/>
    </row>
    <row r="101" spans="1:161" s="1694" customFormat="1" ht="88.5" customHeight="1" x14ac:dyDescent="0.25">
      <c r="A101" s="2338">
        <v>91</v>
      </c>
      <c r="B101" s="2339" t="s">
        <v>1568</v>
      </c>
      <c r="C101" s="1667" t="s">
        <v>1355</v>
      </c>
      <c r="D101" s="2342">
        <v>1704002</v>
      </c>
      <c r="E101" s="444" t="s">
        <v>1727</v>
      </c>
      <c r="F101" s="443" t="s">
        <v>112</v>
      </c>
      <c r="G101" s="443" t="s">
        <v>460</v>
      </c>
      <c r="H101" s="1714" t="s">
        <v>462</v>
      </c>
      <c r="I101" s="1701" t="s">
        <v>463</v>
      </c>
      <c r="J101" s="1704">
        <v>9</v>
      </c>
      <c r="K101" s="2321">
        <v>41671</v>
      </c>
      <c r="L101" s="2321">
        <v>41942</v>
      </c>
      <c r="M101" s="1813">
        <f t="shared" si="13"/>
        <v>38.714285714285715</v>
      </c>
      <c r="N101" s="1672">
        <v>9</v>
      </c>
      <c r="O101" s="1674">
        <f t="shared" si="14"/>
        <v>1</v>
      </c>
      <c r="P101" s="1681">
        <f t="shared" si="11"/>
        <v>38.714285714285715</v>
      </c>
      <c r="Q101" s="1676">
        <f t="shared" si="12"/>
        <v>38.714285714285715</v>
      </c>
      <c r="R101" s="1672">
        <v>0</v>
      </c>
      <c r="S101" s="1656" t="s">
        <v>1772</v>
      </c>
      <c r="T101" s="1777"/>
      <c r="U101" s="1777"/>
      <c r="V101" s="1777"/>
      <c r="W101" s="1777"/>
      <c r="X101" s="1777"/>
      <c r="Y101" s="1777"/>
      <c r="Z101" s="1777"/>
      <c r="AA101" s="1777"/>
      <c r="AB101" s="1777"/>
      <c r="AC101" s="1777"/>
      <c r="AD101" s="1777"/>
      <c r="AE101" s="1777"/>
      <c r="AF101" s="1777"/>
      <c r="AG101" s="1777"/>
      <c r="AH101" s="1777"/>
      <c r="AI101" s="1777"/>
      <c r="AJ101" s="1777"/>
      <c r="AK101" s="1777"/>
      <c r="AL101" s="1777"/>
      <c r="AM101" s="1777"/>
      <c r="AN101" s="1777"/>
      <c r="AO101" s="1777"/>
      <c r="AP101" s="1777"/>
      <c r="AQ101" s="1777"/>
      <c r="AR101" s="1777"/>
      <c r="AS101" s="1777"/>
      <c r="AT101" s="1777"/>
      <c r="AU101" s="1777"/>
      <c r="AV101" s="1777"/>
      <c r="AW101" s="1777"/>
      <c r="AX101" s="1777"/>
      <c r="AY101" s="1777"/>
      <c r="AZ101" s="1777"/>
      <c r="BA101" s="1777"/>
      <c r="BB101" s="1777"/>
      <c r="BC101" s="1777"/>
      <c r="BD101" s="1750"/>
      <c r="BE101" s="1750"/>
      <c r="BF101" s="1750"/>
      <c r="BG101" s="1750"/>
      <c r="BH101" s="1750"/>
      <c r="BI101" s="1750"/>
      <c r="BJ101" s="1750"/>
      <c r="BK101" s="1750"/>
      <c r="BL101" s="1750"/>
      <c r="BM101" s="1750"/>
      <c r="BN101" s="1750"/>
      <c r="BO101" s="1750"/>
      <c r="BP101" s="1750"/>
      <c r="BQ101" s="1750"/>
      <c r="BR101" s="1750"/>
      <c r="BS101" s="1750"/>
      <c r="BT101" s="1750"/>
      <c r="BU101" s="1750"/>
      <c r="BV101" s="1750"/>
      <c r="BW101" s="1750"/>
      <c r="BX101" s="1750"/>
      <c r="BY101" s="1750"/>
      <c r="BZ101" s="1750"/>
      <c r="CA101" s="1750"/>
      <c r="CB101" s="1750"/>
      <c r="CC101" s="1750"/>
      <c r="CD101" s="1750"/>
      <c r="CE101" s="1750"/>
      <c r="CF101" s="1750"/>
      <c r="CG101" s="1750"/>
      <c r="CH101" s="1750"/>
      <c r="CI101" s="1750"/>
      <c r="CJ101" s="1750"/>
      <c r="CK101" s="1750"/>
      <c r="CL101" s="1750"/>
      <c r="CM101" s="1750"/>
      <c r="CN101" s="1750"/>
      <c r="CO101" s="1750"/>
      <c r="CP101" s="1750"/>
      <c r="CQ101" s="1750"/>
      <c r="CR101" s="1750"/>
      <c r="CS101" s="1750"/>
      <c r="CT101" s="1750"/>
      <c r="CU101" s="1750"/>
      <c r="CV101" s="1750"/>
      <c r="CW101" s="1750"/>
      <c r="CX101" s="1750"/>
      <c r="CY101" s="1750"/>
      <c r="CZ101" s="1750"/>
      <c r="DA101" s="1750"/>
      <c r="DB101" s="1750"/>
      <c r="DC101" s="1750"/>
      <c r="DD101" s="1750"/>
      <c r="DE101" s="1750"/>
      <c r="DF101" s="1750"/>
      <c r="DG101" s="1750"/>
      <c r="DH101" s="1750"/>
      <c r="DI101" s="1750"/>
      <c r="DJ101" s="1750"/>
      <c r="DK101" s="1750"/>
      <c r="DL101" s="1750"/>
      <c r="DM101" s="1750"/>
      <c r="DN101" s="1750"/>
      <c r="DO101" s="1750"/>
      <c r="DP101" s="1750"/>
      <c r="DQ101" s="1750"/>
      <c r="DR101" s="1750"/>
      <c r="DS101" s="1750"/>
      <c r="DT101" s="1750"/>
      <c r="DU101" s="1750"/>
      <c r="DV101" s="1750"/>
      <c r="DW101" s="1750"/>
      <c r="DX101" s="1750"/>
      <c r="DY101" s="1750"/>
      <c r="DZ101" s="1750"/>
      <c r="EA101" s="1750"/>
      <c r="EB101" s="1750"/>
      <c r="EC101" s="1750"/>
      <c r="ED101" s="1750"/>
      <c r="EE101" s="1750"/>
      <c r="EF101" s="1750"/>
      <c r="EG101" s="1750"/>
      <c r="EH101" s="1750"/>
      <c r="EI101" s="1750"/>
      <c r="EJ101" s="1750"/>
      <c r="EK101" s="1750"/>
      <c r="EL101" s="1750"/>
      <c r="EM101" s="1750"/>
      <c r="EN101" s="1750"/>
      <c r="EO101" s="1750"/>
      <c r="EP101" s="1750"/>
      <c r="EQ101" s="1750"/>
      <c r="ER101" s="1750"/>
      <c r="ES101" s="1750"/>
      <c r="ET101" s="1750"/>
      <c r="EU101" s="1750"/>
      <c r="EV101" s="1750"/>
      <c r="EW101" s="1750"/>
      <c r="EX101" s="1750"/>
      <c r="EY101" s="1750"/>
      <c r="EZ101" s="1750"/>
      <c r="FA101" s="1750"/>
      <c r="FB101" s="1750"/>
      <c r="FC101" s="1750"/>
      <c r="FD101" s="1750"/>
      <c r="FE101" s="1750"/>
    </row>
    <row r="102" spans="1:161" s="1694" customFormat="1" ht="88.5" customHeight="1" x14ac:dyDescent="0.25">
      <c r="A102" s="2338">
        <v>92</v>
      </c>
      <c r="B102" s="2339" t="s">
        <v>1569</v>
      </c>
      <c r="C102" s="1667" t="s">
        <v>1355</v>
      </c>
      <c r="D102" s="2342">
        <v>1704002</v>
      </c>
      <c r="E102" s="444" t="s">
        <v>1727</v>
      </c>
      <c r="F102" s="443" t="s">
        <v>112</v>
      </c>
      <c r="G102" s="443" t="s">
        <v>460</v>
      </c>
      <c r="H102" s="1714" t="s">
        <v>465</v>
      </c>
      <c r="I102" s="1701" t="s">
        <v>1006</v>
      </c>
      <c r="J102" s="1704">
        <v>9</v>
      </c>
      <c r="K102" s="2321">
        <v>41671</v>
      </c>
      <c r="L102" s="2321">
        <v>41942</v>
      </c>
      <c r="M102" s="1813">
        <f t="shared" si="13"/>
        <v>38.714285714285715</v>
      </c>
      <c r="N102" s="1672">
        <v>9</v>
      </c>
      <c r="O102" s="1674">
        <f t="shared" si="14"/>
        <v>1</v>
      </c>
      <c r="P102" s="1681">
        <f t="shared" si="11"/>
        <v>38.714285714285715</v>
      </c>
      <c r="Q102" s="1676">
        <f t="shared" si="12"/>
        <v>38.714285714285715</v>
      </c>
      <c r="R102" s="1672">
        <v>0</v>
      </c>
      <c r="S102" s="1654" t="s">
        <v>1342</v>
      </c>
      <c r="T102" s="1775"/>
      <c r="U102" s="1775"/>
      <c r="V102" s="1775"/>
      <c r="W102" s="1775"/>
      <c r="X102" s="1775"/>
      <c r="Y102" s="1775"/>
      <c r="Z102" s="1775"/>
      <c r="AA102" s="1775"/>
      <c r="AB102" s="1775"/>
      <c r="AC102" s="1775"/>
      <c r="AD102" s="1775"/>
      <c r="AE102" s="1775"/>
      <c r="AF102" s="1775"/>
      <c r="AG102" s="1775"/>
      <c r="AH102" s="1775"/>
      <c r="AI102" s="1775"/>
      <c r="AJ102" s="1775"/>
      <c r="AK102" s="1775"/>
      <c r="AL102" s="1775"/>
      <c r="AM102" s="1775"/>
      <c r="AN102" s="1775"/>
      <c r="AO102" s="1775"/>
      <c r="AP102" s="1775"/>
      <c r="AQ102" s="1775"/>
      <c r="AR102" s="1775"/>
      <c r="AS102" s="1775"/>
      <c r="AT102" s="1775"/>
      <c r="AU102" s="1775"/>
      <c r="AV102" s="1775"/>
      <c r="AW102" s="1775"/>
      <c r="AX102" s="1775"/>
      <c r="AY102" s="1775"/>
      <c r="AZ102" s="1775"/>
      <c r="BA102" s="1775"/>
      <c r="BB102" s="1775"/>
      <c r="BC102" s="1775"/>
      <c r="BD102" s="1750"/>
      <c r="BE102" s="1750"/>
      <c r="BF102" s="1750"/>
      <c r="BG102" s="1750"/>
      <c r="BH102" s="1750"/>
      <c r="BI102" s="1750"/>
      <c r="BJ102" s="1750"/>
      <c r="BK102" s="1750"/>
      <c r="BL102" s="1750"/>
      <c r="BM102" s="1750"/>
      <c r="BN102" s="1750"/>
      <c r="BO102" s="1750"/>
      <c r="BP102" s="1750"/>
      <c r="BQ102" s="1750"/>
      <c r="BR102" s="1750"/>
      <c r="BS102" s="1750"/>
      <c r="BT102" s="1750"/>
      <c r="BU102" s="1750"/>
      <c r="BV102" s="1750"/>
      <c r="BW102" s="1750"/>
      <c r="BX102" s="1750"/>
      <c r="BY102" s="1750"/>
      <c r="BZ102" s="1750"/>
      <c r="CA102" s="1750"/>
      <c r="CB102" s="1750"/>
      <c r="CC102" s="1750"/>
      <c r="CD102" s="1750"/>
      <c r="CE102" s="1750"/>
      <c r="CF102" s="1750"/>
      <c r="CG102" s="1750"/>
      <c r="CH102" s="1750"/>
      <c r="CI102" s="1750"/>
      <c r="CJ102" s="1750"/>
      <c r="CK102" s="1750"/>
      <c r="CL102" s="1750"/>
      <c r="CM102" s="1750"/>
      <c r="CN102" s="1750"/>
      <c r="CO102" s="1750"/>
      <c r="CP102" s="1750"/>
      <c r="CQ102" s="1750"/>
      <c r="CR102" s="1750"/>
      <c r="CS102" s="1750"/>
      <c r="CT102" s="1750"/>
      <c r="CU102" s="1750"/>
      <c r="CV102" s="1750"/>
      <c r="CW102" s="1750"/>
      <c r="CX102" s="1750"/>
      <c r="CY102" s="1750"/>
      <c r="CZ102" s="1750"/>
      <c r="DA102" s="1750"/>
      <c r="DB102" s="1750"/>
      <c r="DC102" s="1750"/>
      <c r="DD102" s="1750"/>
      <c r="DE102" s="1750"/>
      <c r="DF102" s="1750"/>
      <c r="DG102" s="1750"/>
      <c r="DH102" s="1750"/>
      <c r="DI102" s="1750"/>
      <c r="DJ102" s="1750"/>
      <c r="DK102" s="1750"/>
      <c r="DL102" s="1750"/>
      <c r="DM102" s="1750"/>
      <c r="DN102" s="1750"/>
      <c r="DO102" s="1750"/>
      <c r="DP102" s="1750"/>
      <c r="DQ102" s="1750"/>
      <c r="DR102" s="1750"/>
      <c r="DS102" s="1750"/>
      <c r="DT102" s="1750"/>
      <c r="DU102" s="1750"/>
      <c r="DV102" s="1750"/>
      <c r="DW102" s="1750"/>
      <c r="DX102" s="1750"/>
      <c r="DY102" s="1750"/>
      <c r="DZ102" s="1750"/>
      <c r="EA102" s="1750"/>
      <c r="EB102" s="1750"/>
      <c r="EC102" s="1750"/>
      <c r="ED102" s="1750"/>
      <c r="EE102" s="1750"/>
      <c r="EF102" s="1750"/>
      <c r="EG102" s="1750"/>
      <c r="EH102" s="1750"/>
      <c r="EI102" s="1750"/>
      <c r="EJ102" s="1750"/>
      <c r="EK102" s="1750"/>
      <c r="EL102" s="1750"/>
      <c r="EM102" s="1750"/>
      <c r="EN102" s="1750"/>
      <c r="EO102" s="1750"/>
      <c r="EP102" s="1750"/>
      <c r="EQ102" s="1750"/>
      <c r="ER102" s="1750"/>
      <c r="ES102" s="1750"/>
      <c r="ET102" s="1750"/>
      <c r="EU102" s="1750"/>
      <c r="EV102" s="1750"/>
      <c r="EW102" s="1750"/>
      <c r="EX102" s="1750"/>
      <c r="EY102" s="1750"/>
      <c r="EZ102" s="1750"/>
      <c r="FA102" s="1750"/>
      <c r="FB102" s="1750"/>
      <c r="FC102" s="1750"/>
      <c r="FD102" s="1750"/>
      <c r="FE102" s="1750"/>
    </row>
    <row r="103" spans="1:161" s="1555" customFormat="1" ht="106.5" customHeight="1" x14ac:dyDescent="0.2">
      <c r="A103" s="2338">
        <v>93</v>
      </c>
      <c r="B103" s="2339" t="s">
        <v>1570</v>
      </c>
      <c r="C103" s="1667" t="s">
        <v>1355</v>
      </c>
      <c r="D103" s="2342">
        <v>1704002</v>
      </c>
      <c r="E103" s="443" t="s">
        <v>1728</v>
      </c>
      <c r="F103" s="443" t="s">
        <v>112</v>
      </c>
      <c r="G103" s="443" t="s">
        <v>460</v>
      </c>
      <c r="H103" s="1715" t="s">
        <v>467</v>
      </c>
      <c r="I103" s="1790" t="s">
        <v>466</v>
      </c>
      <c r="J103" s="449">
        <v>4</v>
      </c>
      <c r="K103" s="2322">
        <v>41671</v>
      </c>
      <c r="L103" s="2322">
        <v>41942</v>
      </c>
      <c r="M103" s="1818">
        <f t="shared" si="13"/>
        <v>38.714285714285715</v>
      </c>
      <c r="N103" s="73">
        <v>4</v>
      </c>
      <c r="O103" s="1674">
        <f t="shared" si="14"/>
        <v>1</v>
      </c>
      <c r="P103" s="1681">
        <f t="shared" si="11"/>
        <v>38.714285714285715</v>
      </c>
      <c r="Q103" s="1676">
        <f t="shared" si="12"/>
        <v>38.714285714285715</v>
      </c>
      <c r="R103" s="73">
        <v>0</v>
      </c>
      <c r="S103" s="1654" t="s">
        <v>1342</v>
      </c>
      <c r="T103" s="1775"/>
      <c r="U103" s="1775"/>
      <c r="V103" s="1775"/>
      <c r="W103" s="1775"/>
      <c r="X103" s="1775"/>
      <c r="Y103" s="1775"/>
      <c r="Z103" s="1775"/>
      <c r="AA103" s="1775"/>
      <c r="AB103" s="1775"/>
      <c r="AC103" s="1775"/>
      <c r="AD103" s="1775"/>
      <c r="AE103" s="1775"/>
      <c r="AF103" s="1775"/>
      <c r="AG103" s="1775"/>
      <c r="AH103" s="1775"/>
      <c r="AI103" s="1775"/>
      <c r="AJ103" s="1775"/>
      <c r="AK103" s="1775"/>
      <c r="AL103" s="1775"/>
      <c r="AM103" s="1775"/>
      <c r="AN103" s="1775"/>
      <c r="AO103" s="1775"/>
      <c r="AP103" s="1775"/>
      <c r="AQ103" s="1775"/>
      <c r="AR103" s="1775"/>
      <c r="AS103" s="1775"/>
      <c r="AT103" s="1775"/>
      <c r="AU103" s="1775"/>
      <c r="AV103" s="1775"/>
      <c r="AW103" s="1775"/>
      <c r="AX103" s="1775"/>
      <c r="AY103" s="1775"/>
      <c r="AZ103" s="1775"/>
      <c r="BA103" s="1775"/>
      <c r="BB103" s="1775"/>
      <c r="BC103" s="1775"/>
      <c r="BD103" s="1793"/>
      <c r="BE103" s="1793"/>
      <c r="BF103" s="1793"/>
      <c r="BG103" s="1793"/>
      <c r="BH103" s="1793"/>
      <c r="BI103" s="1793"/>
      <c r="BJ103" s="1793"/>
      <c r="BK103" s="1793"/>
      <c r="BL103" s="1793"/>
      <c r="BM103" s="1793"/>
      <c r="BN103" s="1793"/>
      <c r="BO103" s="1793"/>
      <c r="BP103" s="1793"/>
      <c r="BQ103" s="1793"/>
      <c r="BR103" s="1793"/>
      <c r="BS103" s="1793"/>
      <c r="BT103" s="1793"/>
      <c r="BU103" s="1793"/>
      <c r="BV103" s="1793"/>
      <c r="BW103" s="1793"/>
      <c r="BX103" s="1793"/>
      <c r="BY103" s="1793"/>
      <c r="BZ103" s="1793"/>
      <c r="CA103" s="1793"/>
      <c r="CB103" s="1793"/>
      <c r="CC103" s="1793"/>
      <c r="CD103" s="1793"/>
      <c r="CE103" s="1793"/>
      <c r="CF103" s="1793"/>
      <c r="CG103" s="1793"/>
      <c r="CH103" s="1793"/>
      <c r="CI103" s="1793"/>
      <c r="CJ103" s="1793"/>
      <c r="CK103" s="1793"/>
      <c r="CL103" s="1793"/>
      <c r="CM103" s="1793"/>
      <c r="CN103" s="1793"/>
      <c r="CO103" s="1793"/>
      <c r="CP103" s="1793"/>
      <c r="CQ103" s="1793"/>
      <c r="CR103" s="1793"/>
      <c r="CS103" s="1793"/>
      <c r="CT103" s="1793"/>
      <c r="CU103" s="1793"/>
      <c r="CV103" s="1793"/>
      <c r="CW103" s="1793"/>
      <c r="CX103" s="1793"/>
      <c r="CY103" s="1793"/>
      <c r="CZ103" s="1793"/>
      <c r="DA103" s="1793"/>
      <c r="DB103" s="1793"/>
      <c r="DC103" s="1793"/>
      <c r="DD103" s="1793"/>
      <c r="DE103" s="1793"/>
      <c r="DF103" s="1793"/>
      <c r="DG103" s="1793"/>
      <c r="DH103" s="1793"/>
      <c r="DI103" s="1793"/>
      <c r="DJ103" s="1793"/>
      <c r="DK103" s="1793"/>
      <c r="DL103" s="1793"/>
      <c r="DM103" s="1793"/>
      <c r="DN103" s="1793"/>
      <c r="DO103" s="1793"/>
      <c r="DP103" s="1793"/>
      <c r="DQ103" s="1793"/>
      <c r="DR103" s="1793"/>
      <c r="DS103" s="1793"/>
      <c r="DT103" s="1793"/>
      <c r="DU103" s="1793"/>
      <c r="DV103" s="1793"/>
      <c r="DW103" s="1793"/>
      <c r="DX103" s="1793"/>
      <c r="DY103" s="1793"/>
      <c r="DZ103" s="1793"/>
      <c r="EA103" s="1793"/>
      <c r="EB103" s="1793"/>
      <c r="EC103" s="1793"/>
      <c r="ED103" s="1793"/>
      <c r="EE103" s="1793"/>
      <c r="EF103" s="1793"/>
      <c r="EG103" s="1793"/>
      <c r="EH103" s="1793"/>
      <c r="EI103" s="1793"/>
      <c r="EJ103" s="1793"/>
      <c r="EK103" s="1793"/>
      <c r="EL103" s="1793"/>
      <c r="EM103" s="1793"/>
      <c r="EN103" s="1793"/>
      <c r="EO103" s="1793"/>
      <c r="EP103" s="1793"/>
      <c r="EQ103" s="1793"/>
      <c r="ER103" s="1793"/>
      <c r="ES103" s="1793"/>
      <c r="ET103" s="1793"/>
      <c r="EU103" s="1793"/>
      <c r="EV103" s="1793"/>
      <c r="EW103" s="1793"/>
      <c r="EX103" s="1793"/>
      <c r="EY103" s="1793"/>
      <c r="EZ103" s="1793"/>
      <c r="FA103" s="1793"/>
      <c r="FB103" s="1793"/>
      <c r="FC103" s="1793"/>
      <c r="FD103" s="1793"/>
      <c r="FE103" s="1793"/>
    </row>
    <row r="104" spans="1:161" s="1555" customFormat="1" ht="115.9" customHeight="1" x14ac:dyDescent="0.2">
      <c r="A104" s="2338">
        <v>94</v>
      </c>
      <c r="B104" s="2339" t="s">
        <v>1571</v>
      </c>
      <c r="C104" s="1667" t="s">
        <v>1355</v>
      </c>
      <c r="D104" s="2343">
        <v>1405001</v>
      </c>
      <c r="E104" s="424" t="s">
        <v>596</v>
      </c>
      <c r="F104" s="443" t="s">
        <v>366</v>
      </c>
      <c r="G104" s="1790" t="s">
        <v>485</v>
      </c>
      <c r="H104" s="1790" t="s">
        <v>485</v>
      </c>
      <c r="I104" s="1792" t="s">
        <v>372</v>
      </c>
      <c r="J104" s="1792">
        <v>1</v>
      </c>
      <c r="K104" s="489">
        <v>41641</v>
      </c>
      <c r="L104" s="489">
        <v>41670</v>
      </c>
      <c r="M104" s="490">
        <f t="shared" si="13"/>
        <v>4.1428571428571432</v>
      </c>
      <c r="N104" s="73">
        <v>1</v>
      </c>
      <c r="O104" s="1674">
        <f t="shared" si="14"/>
        <v>1</v>
      </c>
      <c r="P104" s="1681">
        <f t="shared" si="11"/>
        <v>4.1428571428571432</v>
      </c>
      <c r="Q104" s="1676">
        <v>0</v>
      </c>
      <c r="R104" s="73">
        <v>0</v>
      </c>
      <c r="S104" s="1653" t="s">
        <v>1719</v>
      </c>
      <c r="T104" s="1779"/>
      <c r="U104" s="1779"/>
      <c r="V104" s="1779"/>
      <c r="W104" s="1779"/>
      <c r="X104" s="1779"/>
      <c r="Y104" s="1779"/>
      <c r="Z104" s="1779"/>
      <c r="AA104" s="1779"/>
      <c r="AB104" s="1779"/>
      <c r="AC104" s="1779"/>
      <c r="AD104" s="1779"/>
      <c r="AE104" s="1779"/>
      <c r="AF104" s="1779"/>
      <c r="AG104" s="1779"/>
      <c r="AH104" s="1779"/>
      <c r="AI104" s="1779"/>
      <c r="AJ104" s="1779"/>
      <c r="AK104" s="1779"/>
      <c r="AL104" s="1779"/>
      <c r="AM104" s="1779"/>
      <c r="AN104" s="1779"/>
      <c r="AO104" s="1779"/>
      <c r="AP104" s="1779"/>
      <c r="AQ104" s="1779"/>
      <c r="AR104" s="1779"/>
      <c r="AS104" s="1779"/>
      <c r="AT104" s="1779"/>
      <c r="AU104" s="1779"/>
      <c r="AV104" s="1779"/>
      <c r="AW104" s="1779"/>
      <c r="AX104" s="1779"/>
      <c r="AY104" s="1779"/>
      <c r="AZ104" s="1779"/>
      <c r="BA104" s="1779"/>
      <c r="BB104" s="1779"/>
      <c r="BC104" s="1779"/>
      <c r="BD104" s="1793"/>
      <c r="BE104" s="1793"/>
      <c r="BF104" s="1793"/>
      <c r="BG104" s="1793"/>
      <c r="BH104" s="1793"/>
      <c r="BI104" s="1793"/>
      <c r="BJ104" s="1793"/>
      <c r="BK104" s="1793"/>
      <c r="BL104" s="1793"/>
      <c r="BM104" s="1793"/>
      <c r="BN104" s="1793"/>
      <c r="BO104" s="1793"/>
      <c r="BP104" s="1793"/>
      <c r="BQ104" s="1793"/>
      <c r="BR104" s="1793"/>
      <c r="BS104" s="1793"/>
      <c r="BT104" s="1793"/>
      <c r="BU104" s="1793"/>
      <c r="BV104" s="1793"/>
      <c r="BW104" s="1793"/>
      <c r="BX104" s="1793"/>
      <c r="BY104" s="1793"/>
      <c r="BZ104" s="1793"/>
      <c r="CA104" s="1793"/>
      <c r="CB104" s="1793"/>
      <c r="CC104" s="1793"/>
      <c r="CD104" s="1793"/>
      <c r="CE104" s="1793"/>
      <c r="CF104" s="1793"/>
      <c r="CG104" s="1793"/>
      <c r="CH104" s="1793"/>
      <c r="CI104" s="1793"/>
      <c r="CJ104" s="1793"/>
      <c r="CK104" s="1793"/>
      <c r="CL104" s="1793"/>
      <c r="CM104" s="1793"/>
      <c r="CN104" s="1793"/>
      <c r="CO104" s="1793"/>
      <c r="CP104" s="1793"/>
      <c r="CQ104" s="1793"/>
      <c r="CR104" s="1793"/>
      <c r="CS104" s="1793"/>
      <c r="CT104" s="1793"/>
      <c r="CU104" s="1793"/>
      <c r="CV104" s="1793"/>
      <c r="CW104" s="1793"/>
      <c r="CX104" s="1793"/>
      <c r="CY104" s="1793"/>
      <c r="CZ104" s="1793"/>
      <c r="DA104" s="1793"/>
      <c r="DB104" s="1793"/>
      <c r="DC104" s="1793"/>
      <c r="DD104" s="1793"/>
      <c r="DE104" s="1793"/>
      <c r="DF104" s="1793"/>
      <c r="DG104" s="1793"/>
      <c r="DH104" s="1793"/>
      <c r="DI104" s="1793"/>
      <c r="DJ104" s="1793"/>
      <c r="DK104" s="1793"/>
      <c r="DL104" s="1793"/>
      <c r="DM104" s="1793"/>
      <c r="DN104" s="1793"/>
      <c r="DO104" s="1793"/>
      <c r="DP104" s="1793"/>
      <c r="DQ104" s="1793"/>
      <c r="DR104" s="1793"/>
      <c r="DS104" s="1793"/>
      <c r="DT104" s="1793"/>
      <c r="DU104" s="1793"/>
      <c r="DV104" s="1793"/>
      <c r="DW104" s="1793"/>
      <c r="DX104" s="1793"/>
      <c r="DY104" s="1793"/>
      <c r="DZ104" s="1793"/>
      <c r="EA104" s="1793"/>
      <c r="EB104" s="1793"/>
      <c r="EC104" s="1793"/>
      <c r="ED104" s="1793"/>
      <c r="EE104" s="1793"/>
      <c r="EF104" s="1793"/>
      <c r="EG104" s="1793"/>
      <c r="EH104" s="1793"/>
      <c r="EI104" s="1793"/>
      <c r="EJ104" s="1793"/>
      <c r="EK104" s="1793"/>
      <c r="EL104" s="1793"/>
      <c r="EM104" s="1793"/>
      <c r="EN104" s="1793"/>
      <c r="EO104" s="1793"/>
      <c r="EP104" s="1793"/>
      <c r="EQ104" s="1793"/>
      <c r="ER104" s="1793"/>
      <c r="ES104" s="1793"/>
      <c r="ET104" s="1793"/>
      <c r="EU104" s="1793"/>
      <c r="EV104" s="1793"/>
      <c r="EW104" s="1793"/>
      <c r="EX104" s="1793"/>
      <c r="EY104" s="1793"/>
      <c r="EZ104" s="1793"/>
      <c r="FA104" s="1793"/>
      <c r="FB104" s="1793"/>
      <c r="FC104" s="1793"/>
      <c r="FD104" s="1793"/>
      <c r="FE104" s="1793"/>
    </row>
    <row r="105" spans="1:161" s="1555" customFormat="1" ht="186" customHeight="1" x14ac:dyDescent="0.2">
      <c r="A105" s="2338">
        <v>95</v>
      </c>
      <c r="B105" s="2339" t="s">
        <v>1572</v>
      </c>
      <c r="C105" s="1667" t="s">
        <v>1355</v>
      </c>
      <c r="D105" s="2343">
        <v>1405001</v>
      </c>
      <c r="E105" s="424" t="s">
        <v>596</v>
      </c>
      <c r="F105" s="443" t="s">
        <v>366</v>
      </c>
      <c r="G105" s="1790" t="s">
        <v>587</v>
      </c>
      <c r="H105" s="1790" t="s">
        <v>579</v>
      </c>
      <c r="I105" s="1792">
        <v>0</v>
      </c>
      <c r="J105" s="1792">
        <v>3</v>
      </c>
      <c r="K105" s="489">
        <v>41671</v>
      </c>
      <c r="L105" s="489">
        <v>42004</v>
      </c>
      <c r="M105" s="490">
        <f t="shared" si="13"/>
        <v>47.571428571428569</v>
      </c>
      <c r="N105" s="73">
        <v>3</v>
      </c>
      <c r="O105" s="1674">
        <f t="shared" si="14"/>
        <v>1</v>
      </c>
      <c r="P105" s="1681">
        <f t="shared" si="11"/>
        <v>47.571428571428569</v>
      </c>
      <c r="Q105" s="1676">
        <f t="shared" si="12"/>
        <v>47.571428571428569</v>
      </c>
      <c r="R105" s="73">
        <v>0</v>
      </c>
      <c r="S105" s="1652" t="s">
        <v>1029</v>
      </c>
      <c r="T105" s="1774"/>
      <c r="U105" s="1774"/>
      <c r="V105" s="1774"/>
      <c r="W105" s="1774"/>
      <c r="X105" s="1774"/>
      <c r="Y105" s="1774"/>
      <c r="Z105" s="1774"/>
      <c r="AA105" s="1774"/>
      <c r="AB105" s="1774"/>
      <c r="AC105" s="1774"/>
      <c r="AD105" s="1774"/>
      <c r="AE105" s="1774"/>
      <c r="AF105" s="1774"/>
      <c r="AG105" s="1774"/>
      <c r="AH105" s="1774"/>
      <c r="AI105" s="1774"/>
      <c r="AJ105" s="1774"/>
      <c r="AK105" s="1774"/>
      <c r="AL105" s="1774"/>
      <c r="AM105" s="1774"/>
      <c r="AN105" s="1774"/>
      <c r="AO105" s="1774"/>
      <c r="AP105" s="1774"/>
      <c r="AQ105" s="1774"/>
      <c r="AR105" s="1774"/>
      <c r="AS105" s="1774"/>
      <c r="AT105" s="1774"/>
      <c r="AU105" s="1774"/>
      <c r="AV105" s="1774"/>
      <c r="AW105" s="1774"/>
      <c r="AX105" s="1774"/>
      <c r="AY105" s="1774"/>
      <c r="AZ105" s="1774"/>
      <c r="BA105" s="1774"/>
      <c r="BB105" s="1774"/>
      <c r="BC105" s="1774"/>
      <c r="BD105" s="1793"/>
      <c r="BE105" s="1793"/>
      <c r="BF105" s="1793"/>
      <c r="BG105" s="1793"/>
      <c r="BH105" s="1793"/>
      <c r="BI105" s="1793"/>
      <c r="BJ105" s="1793"/>
      <c r="BK105" s="1793"/>
      <c r="BL105" s="1793"/>
      <c r="BM105" s="1793"/>
      <c r="BN105" s="1793"/>
      <c r="BO105" s="1793"/>
      <c r="BP105" s="1793"/>
      <c r="BQ105" s="1793"/>
      <c r="BR105" s="1793"/>
      <c r="BS105" s="1793"/>
      <c r="BT105" s="1793"/>
      <c r="BU105" s="1793"/>
      <c r="BV105" s="1793"/>
      <c r="BW105" s="1793"/>
      <c r="BX105" s="1793"/>
      <c r="BY105" s="1793"/>
      <c r="BZ105" s="1793"/>
      <c r="CA105" s="1793"/>
      <c r="CB105" s="1793"/>
      <c r="CC105" s="1793"/>
      <c r="CD105" s="1793"/>
      <c r="CE105" s="1793"/>
      <c r="CF105" s="1793"/>
      <c r="CG105" s="1793"/>
      <c r="CH105" s="1793"/>
      <c r="CI105" s="1793"/>
      <c r="CJ105" s="1793"/>
      <c r="CK105" s="1793"/>
      <c r="CL105" s="1793"/>
      <c r="CM105" s="1793"/>
      <c r="CN105" s="1793"/>
      <c r="CO105" s="1793"/>
      <c r="CP105" s="1793"/>
      <c r="CQ105" s="1793"/>
      <c r="CR105" s="1793"/>
      <c r="CS105" s="1793"/>
      <c r="CT105" s="1793"/>
      <c r="CU105" s="1793"/>
      <c r="CV105" s="1793"/>
      <c r="CW105" s="1793"/>
      <c r="CX105" s="1793"/>
      <c r="CY105" s="1793"/>
      <c r="CZ105" s="1793"/>
      <c r="DA105" s="1793"/>
      <c r="DB105" s="1793"/>
      <c r="DC105" s="1793"/>
      <c r="DD105" s="1793"/>
      <c r="DE105" s="1793"/>
      <c r="DF105" s="1793"/>
      <c r="DG105" s="1793"/>
      <c r="DH105" s="1793"/>
      <c r="DI105" s="1793"/>
      <c r="DJ105" s="1793"/>
      <c r="DK105" s="1793"/>
      <c r="DL105" s="1793"/>
      <c r="DM105" s="1793"/>
      <c r="DN105" s="1793"/>
      <c r="DO105" s="1793"/>
      <c r="DP105" s="1793"/>
      <c r="DQ105" s="1793"/>
      <c r="DR105" s="1793"/>
      <c r="DS105" s="1793"/>
      <c r="DT105" s="1793"/>
      <c r="DU105" s="1793"/>
      <c r="DV105" s="1793"/>
      <c r="DW105" s="1793"/>
      <c r="DX105" s="1793"/>
      <c r="DY105" s="1793"/>
      <c r="DZ105" s="1793"/>
      <c r="EA105" s="1793"/>
      <c r="EB105" s="1793"/>
      <c r="EC105" s="1793"/>
      <c r="ED105" s="1793"/>
      <c r="EE105" s="1793"/>
      <c r="EF105" s="1793"/>
      <c r="EG105" s="1793"/>
      <c r="EH105" s="1793"/>
      <c r="EI105" s="1793"/>
      <c r="EJ105" s="1793"/>
      <c r="EK105" s="1793"/>
      <c r="EL105" s="1793"/>
      <c r="EM105" s="1793"/>
      <c r="EN105" s="1793"/>
      <c r="EO105" s="1793"/>
      <c r="EP105" s="1793"/>
      <c r="EQ105" s="1793"/>
      <c r="ER105" s="1793"/>
      <c r="ES105" s="1793"/>
      <c r="ET105" s="1793"/>
      <c r="EU105" s="1793"/>
      <c r="EV105" s="1793"/>
      <c r="EW105" s="1793"/>
      <c r="EX105" s="1793"/>
      <c r="EY105" s="1793"/>
      <c r="EZ105" s="1793"/>
      <c r="FA105" s="1793"/>
      <c r="FB105" s="1793"/>
      <c r="FC105" s="1793"/>
      <c r="FD105" s="1793"/>
      <c r="FE105" s="1793"/>
    </row>
    <row r="106" spans="1:161" s="1555" customFormat="1" ht="61.5" customHeight="1" x14ac:dyDescent="0.2">
      <c r="A106" s="2338">
        <v>96</v>
      </c>
      <c r="B106" s="2339" t="s">
        <v>1573</v>
      </c>
      <c r="C106" s="1667" t="s">
        <v>1355</v>
      </c>
      <c r="D106" s="2343">
        <v>1406003</v>
      </c>
      <c r="E106" s="426" t="s">
        <v>597</v>
      </c>
      <c r="F106" s="443" t="s">
        <v>367</v>
      </c>
      <c r="G106" s="1790" t="s">
        <v>370</v>
      </c>
      <c r="H106" s="1790" t="s">
        <v>370</v>
      </c>
      <c r="I106" s="1792" t="s">
        <v>372</v>
      </c>
      <c r="J106" s="1792">
        <v>1</v>
      </c>
      <c r="K106" s="489">
        <v>41641</v>
      </c>
      <c r="L106" s="489">
        <v>41670</v>
      </c>
      <c r="M106" s="490">
        <f t="shared" si="13"/>
        <v>4.1428571428571432</v>
      </c>
      <c r="N106" s="73">
        <v>1</v>
      </c>
      <c r="O106" s="1674">
        <f t="shared" si="14"/>
        <v>1</v>
      </c>
      <c r="P106" s="1681">
        <f t="shared" si="11"/>
        <v>4.1428571428571432</v>
      </c>
      <c r="Q106" s="1676">
        <v>0</v>
      </c>
      <c r="R106" s="73">
        <v>0</v>
      </c>
      <c r="S106" s="1653" t="s">
        <v>1452</v>
      </c>
      <c r="T106" s="1779"/>
      <c r="U106" s="1779"/>
      <c r="V106" s="1779"/>
      <c r="W106" s="1779"/>
      <c r="X106" s="1779"/>
      <c r="Y106" s="1779"/>
      <c r="Z106" s="1779"/>
      <c r="AA106" s="1779"/>
      <c r="AB106" s="1779"/>
      <c r="AC106" s="1779"/>
      <c r="AD106" s="1779"/>
      <c r="AE106" s="1779"/>
      <c r="AF106" s="1779"/>
      <c r="AG106" s="1779"/>
      <c r="AH106" s="1779"/>
      <c r="AI106" s="1779"/>
      <c r="AJ106" s="1779"/>
      <c r="AK106" s="1779"/>
      <c r="AL106" s="1779"/>
      <c r="AM106" s="1779"/>
      <c r="AN106" s="1779"/>
      <c r="AO106" s="1779"/>
      <c r="AP106" s="1779"/>
      <c r="AQ106" s="1779"/>
      <c r="AR106" s="1779"/>
      <c r="AS106" s="1779"/>
      <c r="AT106" s="1779"/>
      <c r="AU106" s="1779"/>
      <c r="AV106" s="1779"/>
      <c r="AW106" s="1779"/>
      <c r="AX106" s="1779"/>
      <c r="AY106" s="1779"/>
      <c r="AZ106" s="1779"/>
      <c r="BA106" s="1779"/>
      <c r="BB106" s="1779"/>
      <c r="BC106" s="1779"/>
      <c r="BD106" s="1793"/>
      <c r="BE106" s="1793"/>
      <c r="BF106" s="1793"/>
      <c r="BG106" s="1793"/>
      <c r="BH106" s="1793"/>
      <c r="BI106" s="1793"/>
      <c r="BJ106" s="1793"/>
      <c r="BK106" s="1793"/>
      <c r="BL106" s="1793"/>
      <c r="BM106" s="1793"/>
      <c r="BN106" s="1793"/>
      <c r="BO106" s="1793"/>
      <c r="BP106" s="1793"/>
      <c r="BQ106" s="1793"/>
      <c r="BR106" s="1793"/>
      <c r="BS106" s="1793"/>
      <c r="BT106" s="1793"/>
      <c r="BU106" s="1793"/>
      <c r="BV106" s="1793"/>
      <c r="BW106" s="1793"/>
      <c r="BX106" s="1793"/>
      <c r="BY106" s="1793"/>
      <c r="BZ106" s="1793"/>
      <c r="CA106" s="1793"/>
      <c r="CB106" s="1793"/>
      <c r="CC106" s="1793"/>
      <c r="CD106" s="1793"/>
      <c r="CE106" s="1793"/>
      <c r="CF106" s="1793"/>
      <c r="CG106" s="1793"/>
      <c r="CH106" s="1793"/>
      <c r="CI106" s="1793"/>
      <c r="CJ106" s="1793"/>
      <c r="CK106" s="1793"/>
      <c r="CL106" s="1793"/>
      <c r="CM106" s="1793"/>
      <c r="CN106" s="1793"/>
      <c r="CO106" s="1793"/>
      <c r="CP106" s="1793"/>
      <c r="CQ106" s="1793"/>
      <c r="CR106" s="1793"/>
      <c r="CS106" s="1793"/>
      <c r="CT106" s="1793"/>
      <c r="CU106" s="1793"/>
      <c r="CV106" s="1793"/>
      <c r="CW106" s="1793"/>
      <c r="CX106" s="1793"/>
      <c r="CY106" s="1793"/>
      <c r="CZ106" s="1793"/>
      <c r="DA106" s="1793"/>
      <c r="DB106" s="1793"/>
      <c r="DC106" s="1793"/>
      <c r="DD106" s="1793"/>
      <c r="DE106" s="1793"/>
      <c r="DF106" s="1793"/>
      <c r="DG106" s="1793"/>
      <c r="DH106" s="1793"/>
      <c r="DI106" s="1793"/>
      <c r="DJ106" s="1793"/>
      <c r="DK106" s="1793"/>
      <c r="DL106" s="1793"/>
      <c r="DM106" s="1793"/>
      <c r="DN106" s="1793"/>
      <c r="DO106" s="1793"/>
      <c r="DP106" s="1793"/>
      <c r="DQ106" s="1793"/>
      <c r="DR106" s="1793"/>
      <c r="DS106" s="1793"/>
      <c r="DT106" s="1793"/>
      <c r="DU106" s="1793"/>
      <c r="DV106" s="1793"/>
      <c r="DW106" s="1793"/>
      <c r="DX106" s="1793"/>
      <c r="DY106" s="1793"/>
      <c r="DZ106" s="1793"/>
      <c r="EA106" s="1793"/>
      <c r="EB106" s="1793"/>
      <c r="EC106" s="1793"/>
      <c r="ED106" s="1793"/>
      <c r="EE106" s="1793"/>
      <c r="EF106" s="1793"/>
      <c r="EG106" s="1793"/>
      <c r="EH106" s="1793"/>
      <c r="EI106" s="1793"/>
      <c r="EJ106" s="1793"/>
      <c r="EK106" s="1793"/>
      <c r="EL106" s="1793"/>
      <c r="EM106" s="1793"/>
      <c r="EN106" s="1793"/>
      <c r="EO106" s="1793"/>
      <c r="EP106" s="1793"/>
      <c r="EQ106" s="1793"/>
      <c r="ER106" s="1793"/>
      <c r="ES106" s="1793"/>
      <c r="ET106" s="1793"/>
      <c r="EU106" s="1793"/>
      <c r="EV106" s="1793"/>
      <c r="EW106" s="1793"/>
      <c r="EX106" s="1793"/>
      <c r="EY106" s="1793"/>
      <c r="EZ106" s="1793"/>
      <c r="FA106" s="1793"/>
      <c r="FB106" s="1793"/>
      <c r="FC106" s="1793"/>
      <c r="FD106" s="1793"/>
      <c r="FE106" s="1793"/>
    </row>
    <row r="107" spans="1:161" s="1555" customFormat="1" ht="96" x14ac:dyDescent="0.2">
      <c r="A107" s="2338">
        <v>97</v>
      </c>
      <c r="B107" s="2339" t="s">
        <v>1574</v>
      </c>
      <c r="C107" s="1667" t="s">
        <v>1355</v>
      </c>
      <c r="D107" s="2343">
        <v>1406003</v>
      </c>
      <c r="E107" s="424" t="s">
        <v>597</v>
      </c>
      <c r="F107" s="443" t="s">
        <v>367</v>
      </c>
      <c r="G107" s="1790" t="s">
        <v>587</v>
      </c>
      <c r="H107" s="1790" t="s">
        <v>579</v>
      </c>
      <c r="I107" s="1792" t="s">
        <v>573</v>
      </c>
      <c r="J107" s="1792">
        <v>3</v>
      </c>
      <c r="K107" s="489">
        <v>41671</v>
      </c>
      <c r="L107" s="489">
        <v>42004</v>
      </c>
      <c r="M107" s="490">
        <f t="shared" si="13"/>
        <v>47.571428571428569</v>
      </c>
      <c r="N107" s="1721">
        <v>3</v>
      </c>
      <c r="O107" s="1674">
        <f t="shared" si="14"/>
        <v>1</v>
      </c>
      <c r="P107" s="1681">
        <f t="shared" si="11"/>
        <v>47.571428571428569</v>
      </c>
      <c r="Q107" s="1676">
        <f t="shared" si="12"/>
        <v>47.571428571428569</v>
      </c>
      <c r="R107" s="73">
        <v>0</v>
      </c>
      <c r="S107" s="2323" t="s">
        <v>1744</v>
      </c>
      <c r="T107" s="2361"/>
      <c r="U107" s="2361"/>
      <c r="V107" s="2361"/>
      <c r="W107" s="2361"/>
      <c r="X107" s="2361"/>
      <c r="Y107" s="2361"/>
      <c r="Z107" s="2361"/>
      <c r="AA107" s="2361"/>
      <c r="AB107" s="2361"/>
      <c r="AC107" s="2361"/>
      <c r="AD107" s="2361"/>
      <c r="AE107" s="2361"/>
      <c r="AF107" s="2361"/>
      <c r="AG107" s="2361"/>
      <c r="AH107" s="2361"/>
      <c r="AI107" s="2361"/>
      <c r="AJ107" s="2361"/>
      <c r="AK107" s="2361"/>
      <c r="AL107" s="2361"/>
      <c r="AM107" s="2361"/>
      <c r="AN107" s="2361"/>
      <c r="AO107" s="2361"/>
      <c r="AP107" s="2361"/>
      <c r="AQ107" s="2361"/>
      <c r="AR107" s="2361"/>
      <c r="AS107" s="2361"/>
      <c r="AT107" s="2361"/>
      <c r="AU107" s="2361"/>
      <c r="AV107" s="2361"/>
      <c r="AW107" s="2361"/>
      <c r="AX107" s="2361"/>
      <c r="AY107" s="2361"/>
      <c r="AZ107" s="2361"/>
      <c r="BA107" s="2361"/>
      <c r="BB107" s="2361"/>
      <c r="BC107" s="2361"/>
      <c r="BD107" s="1793"/>
      <c r="BE107" s="1793"/>
      <c r="BF107" s="1793"/>
      <c r="BG107" s="2362"/>
      <c r="BH107" s="2363"/>
      <c r="BI107" s="2364"/>
      <c r="BJ107" s="1793"/>
      <c r="BK107" s="1793"/>
      <c r="BL107" s="1793"/>
      <c r="BM107" s="1793"/>
      <c r="BN107" s="1793"/>
      <c r="BO107" s="1793"/>
      <c r="BP107" s="1793"/>
      <c r="BQ107" s="1793"/>
      <c r="BR107" s="1793"/>
      <c r="BS107" s="1793"/>
      <c r="BT107" s="1793"/>
      <c r="BU107" s="1793"/>
      <c r="BV107" s="1793"/>
      <c r="BW107" s="1793"/>
      <c r="BX107" s="1793"/>
      <c r="BY107" s="1793"/>
      <c r="BZ107" s="1793"/>
      <c r="CA107" s="1793"/>
      <c r="CB107" s="1793"/>
      <c r="CC107" s="1793"/>
      <c r="CD107" s="1793"/>
      <c r="CE107" s="1793"/>
      <c r="CF107" s="1793"/>
      <c r="CG107" s="1793"/>
      <c r="CH107" s="1793"/>
      <c r="CI107" s="1793"/>
      <c r="CJ107" s="1793"/>
      <c r="CK107" s="1793"/>
      <c r="CL107" s="1793"/>
      <c r="CM107" s="1793"/>
      <c r="CN107" s="1793"/>
      <c r="CO107" s="1793"/>
      <c r="CP107" s="1793"/>
      <c r="CQ107" s="1793"/>
      <c r="CR107" s="1793"/>
      <c r="CS107" s="1793"/>
      <c r="CT107" s="1793"/>
      <c r="CU107" s="1793"/>
      <c r="CV107" s="1793"/>
      <c r="CW107" s="1793"/>
      <c r="CX107" s="1793"/>
      <c r="CY107" s="1793"/>
      <c r="CZ107" s="1793"/>
      <c r="DA107" s="1793"/>
      <c r="DB107" s="1793"/>
      <c r="DC107" s="1793"/>
      <c r="DD107" s="1793"/>
      <c r="DE107" s="1793"/>
      <c r="DF107" s="1793"/>
      <c r="DG107" s="1793"/>
      <c r="DH107" s="1793"/>
      <c r="DI107" s="1793"/>
      <c r="DJ107" s="1793"/>
      <c r="DK107" s="1793"/>
      <c r="DL107" s="1793"/>
      <c r="DM107" s="1793"/>
      <c r="DN107" s="1793"/>
      <c r="DO107" s="1793"/>
      <c r="DP107" s="1793"/>
      <c r="DQ107" s="1793"/>
      <c r="DR107" s="1793"/>
      <c r="DS107" s="1793"/>
      <c r="DT107" s="1793"/>
      <c r="DU107" s="1793"/>
      <c r="DV107" s="1793"/>
      <c r="DW107" s="1793"/>
      <c r="DX107" s="1793"/>
      <c r="DY107" s="1793"/>
      <c r="DZ107" s="1793"/>
      <c r="EA107" s="1793"/>
      <c r="EB107" s="1793"/>
      <c r="EC107" s="1793"/>
      <c r="ED107" s="1793"/>
      <c r="EE107" s="1793"/>
      <c r="EF107" s="1793"/>
      <c r="EG107" s="1793"/>
      <c r="EH107" s="1793"/>
      <c r="EI107" s="1793"/>
      <c r="EJ107" s="1793"/>
      <c r="EK107" s="1793"/>
      <c r="EL107" s="1793"/>
      <c r="EM107" s="1793"/>
      <c r="EN107" s="1793"/>
      <c r="EO107" s="1793"/>
      <c r="EP107" s="1793"/>
      <c r="EQ107" s="1793"/>
      <c r="ER107" s="1793"/>
      <c r="ES107" s="1793"/>
      <c r="ET107" s="1793"/>
      <c r="EU107" s="1793"/>
      <c r="EV107" s="1793"/>
      <c r="EW107" s="1793"/>
      <c r="EX107" s="1793"/>
      <c r="EY107" s="1793"/>
      <c r="EZ107" s="1793"/>
      <c r="FA107" s="1793"/>
      <c r="FB107" s="1793"/>
      <c r="FC107" s="1793"/>
      <c r="FD107" s="1793"/>
      <c r="FE107" s="1793"/>
    </row>
    <row r="108" spans="1:161" s="1555" customFormat="1" ht="67.5" customHeight="1" x14ac:dyDescent="0.2">
      <c r="A108" s="2338">
        <v>98</v>
      </c>
      <c r="B108" s="2339" t="s">
        <v>1575</v>
      </c>
      <c r="C108" s="1667" t="s">
        <v>1355</v>
      </c>
      <c r="D108" s="2343">
        <v>1802001</v>
      </c>
      <c r="E108" s="424" t="s">
        <v>116</v>
      </c>
      <c r="F108" s="443" t="s">
        <v>118</v>
      </c>
      <c r="G108" s="1790" t="s">
        <v>374</v>
      </c>
      <c r="H108" s="1790" t="s">
        <v>374</v>
      </c>
      <c r="I108" s="1792" t="s">
        <v>372</v>
      </c>
      <c r="J108" s="1792">
        <v>1</v>
      </c>
      <c r="K108" s="489">
        <v>41641</v>
      </c>
      <c r="L108" s="489">
        <v>41646</v>
      </c>
      <c r="M108" s="490">
        <f t="shared" si="13"/>
        <v>0.7142857142857143</v>
      </c>
      <c r="N108" s="73">
        <v>1</v>
      </c>
      <c r="O108" s="1674">
        <f t="shared" si="14"/>
        <v>1</v>
      </c>
      <c r="P108" s="1681">
        <f t="shared" si="11"/>
        <v>0.7142857142857143</v>
      </c>
      <c r="Q108" s="1676">
        <v>0</v>
      </c>
      <c r="R108" s="73">
        <v>0</v>
      </c>
      <c r="S108" s="1653" t="s">
        <v>1453</v>
      </c>
      <c r="T108" s="1779"/>
      <c r="U108" s="1779"/>
      <c r="V108" s="1779"/>
      <c r="W108" s="1779"/>
      <c r="X108" s="1779"/>
      <c r="Y108" s="1779"/>
      <c r="Z108" s="1779"/>
      <c r="AA108" s="1779"/>
      <c r="AB108" s="1779"/>
      <c r="AC108" s="1779"/>
      <c r="AD108" s="1779"/>
      <c r="AE108" s="1779"/>
      <c r="AF108" s="1779"/>
      <c r="AG108" s="1779"/>
      <c r="AH108" s="1779"/>
      <c r="AI108" s="1779"/>
      <c r="AJ108" s="1779"/>
      <c r="AK108" s="1779"/>
      <c r="AL108" s="1779"/>
      <c r="AM108" s="1779"/>
      <c r="AN108" s="1779"/>
      <c r="AO108" s="1779"/>
      <c r="AP108" s="1779"/>
      <c r="AQ108" s="1779"/>
      <c r="AR108" s="1779"/>
      <c r="AS108" s="1779"/>
      <c r="AT108" s="1779"/>
      <c r="AU108" s="1779"/>
      <c r="AV108" s="1779"/>
      <c r="AW108" s="1779"/>
      <c r="AX108" s="1779"/>
      <c r="AY108" s="1779"/>
      <c r="AZ108" s="1779"/>
      <c r="BA108" s="1779"/>
      <c r="BB108" s="1779"/>
      <c r="BC108" s="1779"/>
      <c r="BD108" s="1793"/>
      <c r="BE108" s="1793"/>
      <c r="BF108" s="1793"/>
      <c r="BG108" s="1793"/>
      <c r="BH108" s="1793"/>
      <c r="BI108" s="1793"/>
      <c r="BJ108" s="1793"/>
      <c r="BK108" s="1793"/>
      <c r="BL108" s="1793"/>
      <c r="BM108" s="1793"/>
      <c r="BN108" s="1793"/>
      <c r="BO108" s="1793"/>
      <c r="BP108" s="1793"/>
      <c r="BQ108" s="1793"/>
      <c r="BR108" s="1793"/>
      <c r="BS108" s="1793"/>
      <c r="BT108" s="1793"/>
      <c r="BU108" s="1793"/>
      <c r="BV108" s="1793"/>
      <c r="BW108" s="1793"/>
      <c r="BX108" s="1793"/>
      <c r="BY108" s="1793"/>
      <c r="BZ108" s="1793"/>
      <c r="CA108" s="1793"/>
      <c r="CB108" s="1793"/>
      <c r="CC108" s="1793"/>
      <c r="CD108" s="1793"/>
      <c r="CE108" s="1793"/>
      <c r="CF108" s="1793"/>
      <c r="CG108" s="1793"/>
      <c r="CH108" s="1793"/>
      <c r="CI108" s="1793"/>
      <c r="CJ108" s="1793"/>
      <c r="CK108" s="1793"/>
      <c r="CL108" s="1793"/>
      <c r="CM108" s="1793"/>
      <c r="CN108" s="1793"/>
      <c r="CO108" s="1793"/>
      <c r="CP108" s="1793"/>
      <c r="CQ108" s="1793"/>
      <c r="CR108" s="1793"/>
      <c r="CS108" s="1793"/>
      <c r="CT108" s="1793"/>
      <c r="CU108" s="1793"/>
      <c r="CV108" s="1793"/>
      <c r="CW108" s="1793"/>
      <c r="CX108" s="1793"/>
      <c r="CY108" s="1793"/>
      <c r="CZ108" s="1793"/>
      <c r="DA108" s="1793"/>
      <c r="DB108" s="1793"/>
      <c r="DC108" s="1793"/>
      <c r="DD108" s="1793"/>
      <c r="DE108" s="1793"/>
      <c r="DF108" s="1793"/>
      <c r="DG108" s="1793"/>
      <c r="DH108" s="1793"/>
      <c r="DI108" s="1793"/>
      <c r="DJ108" s="1793"/>
      <c r="DK108" s="1793"/>
      <c r="DL108" s="1793"/>
      <c r="DM108" s="1793"/>
      <c r="DN108" s="1793"/>
      <c r="DO108" s="1793"/>
      <c r="DP108" s="1793"/>
      <c r="DQ108" s="1793"/>
      <c r="DR108" s="1793"/>
      <c r="DS108" s="1793"/>
      <c r="DT108" s="1793"/>
      <c r="DU108" s="1793"/>
      <c r="DV108" s="1793"/>
      <c r="DW108" s="1793"/>
      <c r="DX108" s="1793"/>
      <c r="DY108" s="1793"/>
      <c r="DZ108" s="1793"/>
      <c r="EA108" s="1793"/>
      <c r="EB108" s="1793"/>
      <c r="EC108" s="1793"/>
      <c r="ED108" s="1793"/>
      <c r="EE108" s="1793"/>
      <c r="EF108" s="1793"/>
      <c r="EG108" s="1793"/>
      <c r="EH108" s="1793"/>
      <c r="EI108" s="1793"/>
      <c r="EJ108" s="1793"/>
      <c r="EK108" s="1793"/>
      <c r="EL108" s="1793"/>
      <c r="EM108" s="1793"/>
      <c r="EN108" s="1793"/>
      <c r="EO108" s="1793"/>
      <c r="EP108" s="1793"/>
      <c r="EQ108" s="1793"/>
      <c r="ER108" s="1793"/>
      <c r="ES108" s="1793"/>
      <c r="ET108" s="1793"/>
      <c r="EU108" s="1793"/>
      <c r="EV108" s="1793"/>
      <c r="EW108" s="1793"/>
      <c r="EX108" s="1793"/>
      <c r="EY108" s="1793"/>
      <c r="EZ108" s="1793"/>
      <c r="FA108" s="1793"/>
      <c r="FB108" s="1793"/>
      <c r="FC108" s="1793"/>
      <c r="FD108" s="1793"/>
      <c r="FE108" s="1793"/>
    </row>
    <row r="109" spans="1:161" s="1555" customFormat="1" ht="179.25" thickBot="1" x14ac:dyDescent="0.25">
      <c r="A109" s="2338">
        <v>99</v>
      </c>
      <c r="B109" s="2339" t="s">
        <v>1576</v>
      </c>
      <c r="C109" s="1667" t="s">
        <v>1355</v>
      </c>
      <c r="D109" s="2343">
        <v>1802001</v>
      </c>
      <c r="E109" s="424" t="s">
        <v>116</v>
      </c>
      <c r="F109" s="443" t="s">
        <v>118</v>
      </c>
      <c r="G109" s="1790" t="s">
        <v>602</v>
      </c>
      <c r="H109" s="1790" t="s">
        <v>579</v>
      </c>
      <c r="I109" s="1792" t="s">
        <v>573</v>
      </c>
      <c r="J109" s="1792">
        <v>3</v>
      </c>
      <c r="K109" s="489">
        <v>41671</v>
      </c>
      <c r="L109" s="489">
        <v>42004</v>
      </c>
      <c r="M109" s="490">
        <f t="shared" si="13"/>
        <v>47.571428571428569</v>
      </c>
      <c r="N109" s="73">
        <v>3</v>
      </c>
      <c r="O109" s="1674">
        <f t="shared" si="14"/>
        <v>1</v>
      </c>
      <c r="P109" s="1681">
        <f t="shared" si="11"/>
        <v>47.571428571428569</v>
      </c>
      <c r="Q109" s="1676">
        <f t="shared" si="12"/>
        <v>47.571428571428569</v>
      </c>
      <c r="R109" s="73">
        <v>0</v>
      </c>
      <c r="S109" s="1645" t="s">
        <v>1745</v>
      </c>
      <c r="T109" s="1798"/>
      <c r="U109" s="1645"/>
      <c r="V109" s="1645"/>
      <c r="W109" s="1645"/>
      <c r="X109" s="1645"/>
      <c r="Y109" s="1645"/>
      <c r="Z109" s="1645"/>
      <c r="AA109" s="1645"/>
      <c r="AB109" s="1645"/>
      <c r="AC109" s="1645"/>
      <c r="AD109" s="1645"/>
      <c r="AE109" s="1645"/>
      <c r="AF109" s="1645"/>
      <c r="AG109" s="1645"/>
      <c r="AH109" s="1645"/>
      <c r="AI109" s="1645"/>
      <c r="AJ109" s="1645"/>
      <c r="AK109" s="1645"/>
      <c r="AL109" s="1645"/>
      <c r="AM109" s="1645"/>
      <c r="AN109" s="1645"/>
      <c r="AO109" s="1645"/>
      <c r="AP109" s="1645"/>
      <c r="AQ109" s="1645"/>
      <c r="AR109" s="1645"/>
      <c r="AS109" s="1645"/>
      <c r="AT109" s="1645"/>
      <c r="AU109" s="1645"/>
      <c r="AV109" s="1645"/>
      <c r="AW109" s="1645"/>
      <c r="AX109" s="1645"/>
      <c r="AY109" s="1645"/>
      <c r="AZ109" s="1645"/>
      <c r="BA109" s="1645"/>
      <c r="BB109" s="1645"/>
      <c r="BC109" s="1645"/>
      <c r="BD109" s="2323"/>
      <c r="BE109" s="2323"/>
      <c r="BF109" s="2358"/>
      <c r="BG109" s="1793"/>
      <c r="BH109" s="1793"/>
      <c r="BI109" s="1793"/>
      <c r="BJ109" s="1793"/>
      <c r="BK109" s="1793"/>
      <c r="BL109" s="1793"/>
      <c r="BM109" s="1793"/>
      <c r="BN109" s="1793"/>
      <c r="BO109" s="1793"/>
      <c r="BP109" s="1793"/>
      <c r="BQ109" s="1793"/>
      <c r="BR109" s="1793"/>
      <c r="BS109" s="1793"/>
      <c r="BT109" s="1793"/>
      <c r="BU109" s="1793"/>
      <c r="BV109" s="1793"/>
      <c r="BW109" s="1793"/>
      <c r="BX109" s="1793"/>
      <c r="BY109" s="1793"/>
      <c r="BZ109" s="1793"/>
      <c r="CA109" s="1793"/>
      <c r="CB109" s="1793"/>
      <c r="CC109" s="1793"/>
      <c r="CD109" s="1793"/>
      <c r="CE109" s="1793"/>
      <c r="CF109" s="1793"/>
      <c r="CG109" s="1793"/>
      <c r="CH109" s="1793"/>
      <c r="CI109" s="1793"/>
      <c r="CJ109" s="1793"/>
      <c r="CK109" s="1793"/>
      <c r="CL109" s="1793"/>
      <c r="CM109" s="1793"/>
      <c r="CN109" s="1793"/>
      <c r="CO109" s="1793"/>
      <c r="CP109" s="1793"/>
      <c r="CQ109" s="1793"/>
      <c r="CR109" s="1793"/>
      <c r="CS109" s="1793"/>
      <c r="CT109" s="1793"/>
      <c r="CU109" s="1793"/>
      <c r="CV109" s="1793"/>
      <c r="CW109" s="1793"/>
      <c r="CX109" s="1793"/>
      <c r="CY109" s="1793"/>
      <c r="CZ109" s="1793"/>
      <c r="DA109" s="1793"/>
      <c r="DB109" s="1793"/>
      <c r="DC109" s="1793"/>
      <c r="DD109" s="1793"/>
      <c r="DE109" s="1793"/>
      <c r="DF109" s="1793"/>
      <c r="DG109" s="1793"/>
      <c r="DH109" s="1793"/>
      <c r="DI109" s="1793"/>
      <c r="DJ109" s="1793"/>
      <c r="DK109" s="1793"/>
      <c r="DL109" s="1793"/>
      <c r="DM109" s="1793"/>
      <c r="DN109" s="1793"/>
      <c r="DO109" s="1793"/>
      <c r="DP109" s="1793"/>
      <c r="DQ109" s="1793"/>
      <c r="DR109" s="1793"/>
      <c r="DS109" s="1793"/>
      <c r="DT109" s="1793"/>
      <c r="DU109" s="1793"/>
      <c r="DV109" s="1793"/>
      <c r="DW109" s="1793"/>
      <c r="DX109" s="1793"/>
      <c r="DY109" s="1793"/>
      <c r="DZ109" s="1793"/>
      <c r="EA109" s="1793"/>
      <c r="EB109" s="1793"/>
      <c r="EC109" s="1793"/>
      <c r="ED109" s="1793"/>
      <c r="EE109" s="1793"/>
      <c r="EF109" s="1793"/>
      <c r="EG109" s="1793"/>
      <c r="EH109" s="1793"/>
      <c r="EI109" s="1793"/>
      <c r="EJ109" s="1793"/>
      <c r="EK109" s="1793"/>
      <c r="EL109" s="1793"/>
      <c r="EM109" s="1793"/>
      <c r="EN109" s="1793"/>
      <c r="EO109" s="1793"/>
      <c r="EP109" s="1793"/>
      <c r="EQ109" s="1793"/>
      <c r="ER109" s="1793"/>
      <c r="ES109" s="1793"/>
      <c r="ET109" s="1793"/>
      <c r="EU109" s="1793"/>
      <c r="EV109" s="1793"/>
      <c r="EW109" s="1793"/>
      <c r="EX109" s="1793"/>
      <c r="EY109" s="1793"/>
      <c r="EZ109" s="1793"/>
      <c r="FA109" s="1793"/>
      <c r="FB109" s="1793"/>
      <c r="FC109" s="1793"/>
      <c r="FD109" s="1793"/>
      <c r="FE109" s="1793"/>
    </row>
    <row r="110" spans="1:161" s="1555" customFormat="1" ht="130.5" customHeight="1" thickBot="1" x14ac:dyDescent="0.25">
      <c r="A110" s="2338">
        <v>100</v>
      </c>
      <c r="B110" s="2339" t="s">
        <v>1577</v>
      </c>
      <c r="C110" s="1667" t="s">
        <v>1355</v>
      </c>
      <c r="D110" s="2343">
        <v>1704002</v>
      </c>
      <c r="E110" s="426" t="s">
        <v>598</v>
      </c>
      <c r="F110" s="443" t="s">
        <v>376</v>
      </c>
      <c r="G110" s="1701" t="s">
        <v>577</v>
      </c>
      <c r="H110" s="1701" t="s">
        <v>670</v>
      </c>
      <c r="I110" s="1697" t="s">
        <v>575</v>
      </c>
      <c r="J110" s="1697">
        <v>2</v>
      </c>
      <c r="K110" s="2324">
        <v>41641</v>
      </c>
      <c r="L110" s="2324">
        <v>41820</v>
      </c>
      <c r="M110" s="490">
        <f t="shared" si="13"/>
        <v>25.571428571428573</v>
      </c>
      <c r="N110" s="73">
        <v>2</v>
      </c>
      <c r="O110" s="1674">
        <f t="shared" si="14"/>
        <v>1</v>
      </c>
      <c r="P110" s="1681">
        <f t="shared" si="11"/>
        <v>25.571428571428573</v>
      </c>
      <c r="Q110" s="1676">
        <f t="shared" si="12"/>
        <v>25.571428571428573</v>
      </c>
      <c r="R110" s="73">
        <v>0</v>
      </c>
      <c r="S110" s="1656" t="s">
        <v>1721</v>
      </c>
      <c r="T110" s="1777"/>
      <c r="U110" s="1777"/>
      <c r="V110" s="1777"/>
      <c r="W110" s="1777"/>
      <c r="X110" s="1777"/>
      <c r="Y110" s="1777"/>
      <c r="Z110" s="1777"/>
      <c r="AA110" s="1777"/>
      <c r="AB110" s="1777"/>
      <c r="AC110" s="1777"/>
      <c r="AD110" s="1777"/>
      <c r="AE110" s="1777"/>
      <c r="AF110" s="1777"/>
      <c r="AG110" s="1777"/>
      <c r="AH110" s="1777"/>
      <c r="AI110" s="1777"/>
      <c r="AJ110" s="1777"/>
      <c r="AK110" s="1777"/>
      <c r="AL110" s="1777"/>
      <c r="AM110" s="1777"/>
      <c r="AN110" s="1777"/>
      <c r="AO110" s="1777"/>
      <c r="AP110" s="1777"/>
      <c r="AQ110" s="1777"/>
      <c r="AR110" s="1777"/>
      <c r="AS110" s="1777"/>
      <c r="AT110" s="1777"/>
      <c r="AU110" s="1777"/>
      <c r="AV110" s="1777"/>
      <c r="AW110" s="1777"/>
      <c r="AX110" s="1777"/>
      <c r="AY110" s="1777"/>
      <c r="AZ110" s="1777"/>
      <c r="BA110" s="1777"/>
      <c r="BB110" s="1777"/>
      <c r="BC110" s="1777"/>
      <c r="BD110" s="1793"/>
      <c r="BE110" s="1793"/>
      <c r="BF110" s="1793"/>
      <c r="BG110" s="2365" t="s">
        <v>683</v>
      </c>
      <c r="BH110" s="2366"/>
      <c r="BI110" s="2367"/>
      <c r="BJ110" s="2368"/>
      <c r="BK110" s="1793"/>
      <c r="BL110" s="1793"/>
      <c r="BM110" s="1793"/>
      <c r="BN110" s="1793"/>
      <c r="BO110" s="1793"/>
      <c r="BP110" s="1793"/>
      <c r="BQ110" s="1793"/>
      <c r="BR110" s="1793"/>
      <c r="BS110" s="1793"/>
      <c r="BT110" s="1793"/>
      <c r="BU110" s="1793"/>
      <c r="BV110" s="1793"/>
      <c r="BW110" s="1793"/>
      <c r="BX110" s="1793"/>
      <c r="BY110" s="1793"/>
      <c r="BZ110" s="1793"/>
      <c r="CA110" s="1793"/>
      <c r="CB110" s="1793"/>
      <c r="CC110" s="1793"/>
      <c r="CD110" s="1793"/>
      <c r="CE110" s="1793"/>
      <c r="CF110" s="1793"/>
      <c r="CG110" s="1793"/>
      <c r="CH110" s="1793"/>
      <c r="CI110" s="1793"/>
      <c r="CJ110" s="1793"/>
      <c r="CK110" s="1793"/>
      <c r="CL110" s="1793"/>
      <c r="CM110" s="1793"/>
      <c r="CN110" s="1793"/>
      <c r="CO110" s="1793"/>
      <c r="CP110" s="1793"/>
      <c r="CQ110" s="1793"/>
      <c r="CR110" s="1793"/>
      <c r="CS110" s="1793"/>
      <c r="CT110" s="1793"/>
      <c r="CU110" s="1793"/>
      <c r="CV110" s="1793"/>
      <c r="CW110" s="1793"/>
      <c r="CX110" s="1793"/>
      <c r="CY110" s="1793"/>
      <c r="CZ110" s="1793"/>
      <c r="DA110" s="1793"/>
      <c r="DB110" s="1793"/>
      <c r="DC110" s="1793"/>
      <c r="DD110" s="1793"/>
      <c r="DE110" s="1793"/>
      <c r="DF110" s="1793"/>
      <c r="DG110" s="1793"/>
      <c r="DH110" s="1793"/>
      <c r="DI110" s="1793"/>
      <c r="DJ110" s="1793"/>
      <c r="DK110" s="1793"/>
      <c r="DL110" s="1793"/>
      <c r="DM110" s="1793"/>
      <c r="DN110" s="1793"/>
      <c r="DO110" s="1793"/>
      <c r="DP110" s="1793"/>
      <c r="DQ110" s="1793"/>
      <c r="DR110" s="1793"/>
      <c r="DS110" s="1793"/>
      <c r="DT110" s="1793"/>
      <c r="DU110" s="1793"/>
      <c r="DV110" s="1793"/>
      <c r="DW110" s="1793"/>
      <c r="DX110" s="1793"/>
      <c r="DY110" s="1793"/>
      <c r="DZ110" s="1793"/>
      <c r="EA110" s="1793"/>
      <c r="EB110" s="1793"/>
      <c r="EC110" s="1793"/>
      <c r="ED110" s="1793"/>
      <c r="EE110" s="1793"/>
      <c r="EF110" s="1793"/>
      <c r="EG110" s="1793"/>
      <c r="EH110" s="1793"/>
      <c r="EI110" s="1793"/>
      <c r="EJ110" s="1793"/>
      <c r="EK110" s="1793"/>
      <c r="EL110" s="1793"/>
      <c r="EM110" s="1793"/>
      <c r="EN110" s="1793"/>
      <c r="EO110" s="1793"/>
      <c r="EP110" s="1793"/>
      <c r="EQ110" s="1793"/>
      <c r="ER110" s="1793"/>
      <c r="ES110" s="1793"/>
      <c r="ET110" s="1793"/>
      <c r="EU110" s="1793"/>
      <c r="EV110" s="1793"/>
      <c r="EW110" s="1793"/>
      <c r="EX110" s="1793"/>
      <c r="EY110" s="1793"/>
      <c r="EZ110" s="1793"/>
      <c r="FA110" s="1793"/>
      <c r="FB110" s="1793"/>
      <c r="FC110" s="1793"/>
      <c r="FD110" s="1793"/>
      <c r="FE110" s="1793"/>
    </row>
    <row r="111" spans="1:161" s="1555" customFormat="1" ht="172.5" customHeight="1" thickBot="1" x14ac:dyDescent="0.25">
      <c r="A111" s="2338">
        <v>101</v>
      </c>
      <c r="B111" s="2339" t="s">
        <v>1578</v>
      </c>
      <c r="C111" s="1667" t="s">
        <v>1355</v>
      </c>
      <c r="D111" s="2343">
        <v>1704002</v>
      </c>
      <c r="E111" s="424" t="s">
        <v>598</v>
      </c>
      <c r="F111" s="443" t="s">
        <v>376</v>
      </c>
      <c r="G111" s="1790" t="s">
        <v>379</v>
      </c>
      <c r="H111" s="1790" t="s">
        <v>381</v>
      </c>
      <c r="I111" s="1792" t="s">
        <v>341</v>
      </c>
      <c r="J111" s="1792">
        <v>1</v>
      </c>
      <c r="K111" s="489">
        <v>41641</v>
      </c>
      <c r="L111" s="489">
        <v>41670</v>
      </c>
      <c r="M111" s="490">
        <f t="shared" si="13"/>
        <v>4.1428571428571432</v>
      </c>
      <c r="N111" s="73">
        <v>1</v>
      </c>
      <c r="O111" s="1674">
        <f t="shared" si="14"/>
        <v>1</v>
      </c>
      <c r="P111" s="1681">
        <f t="shared" si="11"/>
        <v>4.1428571428571432</v>
      </c>
      <c r="Q111" s="1676">
        <f t="shared" si="12"/>
        <v>4.1428571428571432</v>
      </c>
      <c r="R111" s="73">
        <v>0</v>
      </c>
      <c r="S111" s="443" t="s">
        <v>1720</v>
      </c>
      <c r="T111" s="2369"/>
      <c r="U111" s="2369"/>
      <c r="V111" s="2369"/>
      <c r="W111" s="2369"/>
      <c r="X111" s="2369"/>
      <c r="Y111" s="2369"/>
      <c r="Z111" s="2369"/>
      <c r="AA111" s="2369"/>
      <c r="AB111" s="2369"/>
      <c r="AC111" s="2369"/>
      <c r="AD111" s="2369"/>
      <c r="AE111" s="2369"/>
      <c r="AF111" s="2369"/>
      <c r="AG111" s="2369"/>
      <c r="AH111" s="2369"/>
      <c r="AI111" s="2369"/>
      <c r="AJ111" s="2369"/>
      <c r="AK111" s="2369"/>
      <c r="AL111" s="2369"/>
      <c r="AM111" s="2369"/>
      <c r="AN111" s="2369"/>
      <c r="AO111" s="2369"/>
      <c r="AP111" s="2369"/>
      <c r="AQ111" s="2369"/>
      <c r="AR111" s="2369"/>
      <c r="AS111" s="2369"/>
      <c r="AT111" s="2369"/>
      <c r="AU111" s="2369"/>
      <c r="AV111" s="2369"/>
      <c r="AW111" s="2369"/>
      <c r="AX111" s="2369"/>
      <c r="AY111" s="2369"/>
      <c r="AZ111" s="2369"/>
      <c r="BA111" s="2369"/>
      <c r="BB111" s="2369"/>
      <c r="BC111" s="2369"/>
      <c r="BD111" s="1649" t="s">
        <v>1408</v>
      </c>
      <c r="BE111" s="1793"/>
      <c r="BF111" s="1793"/>
      <c r="BG111" s="1793"/>
      <c r="BH111" s="1793"/>
      <c r="BI111" s="1793"/>
      <c r="BJ111" s="1793"/>
      <c r="BK111" s="1793"/>
      <c r="BL111" s="1793"/>
      <c r="BM111" s="1793"/>
      <c r="BN111" s="1793"/>
      <c r="BO111" s="1793"/>
      <c r="BP111" s="1793"/>
      <c r="BQ111" s="1793"/>
      <c r="BR111" s="1793"/>
      <c r="BS111" s="1793"/>
      <c r="BT111" s="1793"/>
      <c r="BU111" s="1793"/>
      <c r="BV111" s="1793"/>
      <c r="BW111" s="1793"/>
      <c r="BX111" s="1793"/>
      <c r="BY111" s="1793"/>
      <c r="BZ111" s="1793"/>
      <c r="CA111" s="1793"/>
      <c r="CB111" s="1793"/>
      <c r="CC111" s="1793"/>
      <c r="CD111" s="1793"/>
      <c r="CE111" s="1793"/>
      <c r="CF111" s="1793"/>
      <c r="CG111" s="1793"/>
      <c r="CH111" s="1793"/>
      <c r="CI111" s="1793"/>
      <c r="CJ111" s="1793"/>
      <c r="CK111" s="1793"/>
      <c r="CL111" s="1793"/>
      <c r="CM111" s="1793"/>
      <c r="CN111" s="1793"/>
      <c r="CO111" s="1793"/>
      <c r="CP111" s="1793"/>
      <c r="CQ111" s="1793"/>
      <c r="CR111" s="1793"/>
      <c r="CS111" s="1793"/>
      <c r="CT111" s="1793"/>
      <c r="CU111" s="1793"/>
      <c r="CV111" s="1793"/>
      <c r="CW111" s="1793"/>
      <c r="CX111" s="1793"/>
      <c r="CY111" s="1793"/>
      <c r="CZ111" s="1793"/>
      <c r="DA111" s="1793"/>
      <c r="DB111" s="1793"/>
      <c r="DC111" s="1793"/>
      <c r="DD111" s="1793"/>
      <c r="DE111" s="1793"/>
      <c r="DF111" s="1793"/>
      <c r="DG111" s="1793"/>
      <c r="DH111" s="1793"/>
      <c r="DI111" s="1793"/>
      <c r="DJ111" s="1793"/>
      <c r="DK111" s="1793"/>
      <c r="DL111" s="1793"/>
      <c r="DM111" s="1793"/>
      <c r="DN111" s="1793"/>
      <c r="DO111" s="1793"/>
      <c r="DP111" s="1793"/>
      <c r="DQ111" s="1793"/>
      <c r="DR111" s="1793"/>
      <c r="DS111" s="1793"/>
      <c r="DT111" s="1793"/>
      <c r="DU111" s="1793"/>
      <c r="DV111" s="1793"/>
      <c r="DW111" s="1793"/>
      <c r="DX111" s="1793"/>
      <c r="DY111" s="1793"/>
      <c r="DZ111" s="1793"/>
      <c r="EA111" s="1793"/>
      <c r="EB111" s="1793"/>
      <c r="EC111" s="1793"/>
      <c r="ED111" s="1793"/>
      <c r="EE111" s="1793"/>
      <c r="EF111" s="1793"/>
      <c r="EG111" s="1793"/>
      <c r="EH111" s="1793"/>
      <c r="EI111" s="1793"/>
      <c r="EJ111" s="1793"/>
      <c r="EK111" s="1793"/>
      <c r="EL111" s="1793"/>
      <c r="EM111" s="1793"/>
      <c r="EN111" s="1793"/>
      <c r="EO111" s="1793"/>
      <c r="EP111" s="1793"/>
      <c r="EQ111" s="1793"/>
      <c r="ER111" s="1793"/>
      <c r="ES111" s="1793"/>
      <c r="ET111" s="1793"/>
      <c r="EU111" s="1793"/>
      <c r="EV111" s="1793"/>
      <c r="EW111" s="1793"/>
      <c r="EX111" s="1793"/>
      <c r="EY111" s="1793"/>
      <c r="EZ111" s="1793"/>
      <c r="FA111" s="1793"/>
      <c r="FB111" s="1793"/>
      <c r="FC111" s="1793"/>
      <c r="FD111" s="1793"/>
      <c r="FE111" s="1793"/>
    </row>
    <row r="112" spans="1:161" s="1555" customFormat="1" ht="114.75" customHeight="1" x14ac:dyDescent="0.2">
      <c r="A112" s="2338">
        <v>102</v>
      </c>
      <c r="B112" s="2339" t="s">
        <v>1579</v>
      </c>
      <c r="C112" s="1667" t="s">
        <v>1355</v>
      </c>
      <c r="D112" s="2343">
        <v>1704002</v>
      </c>
      <c r="E112" s="424" t="s">
        <v>598</v>
      </c>
      <c r="F112" s="443" t="s">
        <v>376</v>
      </c>
      <c r="G112" s="1790" t="s">
        <v>587</v>
      </c>
      <c r="H112" s="1790" t="s">
        <v>579</v>
      </c>
      <c r="I112" s="1792" t="s">
        <v>573</v>
      </c>
      <c r="J112" s="1792">
        <v>3</v>
      </c>
      <c r="K112" s="489">
        <v>41671</v>
      </c>
      <c r="L112" s="489">
        <v>42004</v>
      </c>
      <c r="M112" s="490">
        <f t="shared" si="13"/>
        <v>47.571428571428569</v>
      </c>
      <c r="N112" s="73">
        <v>3</v>
      </c>
      <c r="O112" s="1674">
        <f t="shared" si="14"/>
        <v>1</v>
      </c>
      <c r="P112" s="1681">
        <f t="shared" si="11"/>
        <v>47.571428571428569</v>
      </c>
      <c r="Q112" s="1676">
        <v>0</v>
      </c>
      <c r="R112" s="73">
        <v>0</v>
      </c>
      <c r="S112" s="2325" t="s">
        <v>1746</v>
      </c>
      <c r="T112" s="2370"/>
      <c r="U112" s="2370"/>
      <c r="V112" s="2370"/>
      <c r="W112" s="2370"/>
      <c r="X112" s="2370"/>
      <c r="Y112" s="2370"/>
      <c r="Z112" s="2370"/>
      <c r="AA112" s="2370"/>
      <c r="AB112" s="2370"/>
      <c r="AC112" s="2370"/>
      <c r="AD112" s="2370"/>
      <c r="AE112" s="2370"/>
      <c r="AF112" s="2370"/>
      <c r="AG112" s="2370"/>
      <c r="AH112" s="2370"/>
      <c r="AI112" s="2370"/>
      <c r="AJ112" s="2370"/>
      <c r="AK112" s="2370"/>
      <c r="AL112" s="2370"/>
      <c r="AM112" s="2370"/>
      <c r="AN112" s="2370"/>
      <c r="AO112" s="2370"/>
      <c r="AP112" s="2370"/>
      <c r="AQ112" s="2370"/>
      <c r="AR112" s="2370"/>
      <c r="AS112" s="2370"/>
      <c r="AT112" s="2370"/>
      <c r="AU112" s="2370"/>
      <c r="AV112" s="2370"/>
      <c r="AW112" s="2370"/>
      <c r="AX112" s="2370"/>
      <c r="AY112" s="2370"/>
      <c r="AZ112" s="2370"/>
      <c r="BA112" s="2370"/>
      <c r="BB112" s="2370"/>
      <c r="BC112" s="2370"/>
      <c r="BD112" s="1793"/>
      <c r="BE112" s="1793"/>
      <c r="BF112" s="1793"/>
      <c r="BG112" s="1793"/>
      <c r="BH112" s="1793"/>
      <c r="BI112" s="1793"/>
      <c r="BJ112" s="1793"/>
      <c r="BK112" s="1793"/>
      <c r="BL112" s="1793"/>
      <c r="BM112" s="1793"/>
      <c r="BN112" s="1793"/>
      <c r="BO112" s="1793"/>
      <c r="BP112" s="1793"/>
      <c r="BQ112" s="1793"/>
      <c r="BR112" s="1793"/>
      <c r="BS112" s="1793"/>
      <c r="BT112" s="1793"/>
      <c r="BU112" s="1793"/>
      <c r="BV112" s="1793"/>
      <c r="BW112" s="1793"/>
      <c r="BX112" s="1793"/>
      <c r="BY112" s="1793"/>
      <c r="BZ112" s="1793"/>
      <c r="CA112" s="1793"/>
      <c r="CB112" s="1793"/>
      <c r="CC112" s="1793"/>
      <c r="CD112" s="1793"/>
      <c r="CE112" s="1793"/>
      <c r="CF112" s="1793"/>
      <c r="CG112" s="1793"/>
      <c r="CH112" s="1793"/>
      <c r="CI112" s="1793"/>
      <c r="CJ112" s="1793"/>
      <c r="CK112" s="1793"/>
      <c r="CL112" s="1793"/>
      <c r="CM112" s="1793"/>
      <c r="CN112" s="1793"/>
      <c r="CO112" s="1793"/>
      <c r="CP112" s="1793"/>
      <c r="CQ112" s="1793"/>
      <c r="CR112" s="1793"/>
      <c r="CS112" s="1793"/>
      <c r="CT112" s="1793"/>
      <c r="CU112" s="1793"/>
      <c r="CV112" s="1793"/>
      <c r="CW112" s="1793"/>
      <c r="CX112" s="1793"/>
      <c r="CY112" s="1793"/>
      <c r="CZ112" s="1793"/>
      <c r="DA112" s="1793"/>
      <c r="DB112" s="1793"/>
      <c r="DC112" s="1793"/>
      <c r="DD112" s="1793"/>
      <c r="DE112" s="1793"/>
      <c r="DF112" s="1793"/>
      <c r="DG112" s="1793"/>
      <c r="DH112" s="1793"/>
      <c r="DI112" s="1793"/>
      <c r="DJ112" s="1793"/>
      <c r="DK112" s="1793"/>
      <c r="DL112" s="1793"/>
      <c r="DM112" s="1793"/>
      <c r="DN112" s="1793"/>
      <c r="DO112" s="1793"/>
      <c r="DP112" s="1793"/>
      <c r="DQ112" s="1793"/>
      <c r="DR112" s="1793"/>
      <c r="DS112" s="1793"/>
      <c r="DT112" s="1793"/>
      <c r="DU112" s="1793"/>
      <c r="DV112" s="1793"/>
      <c r="DW112" s="1793"/>
      <c r="DX112" s="1793"/>
      <c r="DY112" s="1793"/>
      <c r="DZ112" s="1793"/>
      <c r="EA112" s="1793"/>
      <c r="EB112" s="1793"/>
      <c r="EC112" s="1793"/>
      <c r="ED112" s="1793"/>
      <c r="EE112" s="1793"/>
      <c r="EF112" s="1793"/>
      <c r="EG112" s="1793"/>
      <c r="EH112" s="1793"/>
      <c r="EI112" s="1793"/>
      <c r="EJ112" s="1793"/>
      <c r="EK112" s="1793"/>
      <c r="EL112" s="1793"/>
      <c r="EM112" s="1793"/>
      <c r="EN112" s="1793"/>
      <c r="EO112" s="1793"/>
      <c r="EP112" s="1793"/>
      <c r="EQ112" s="1793"/>
      <c r="ER112" s="1793"/>
      <c r="ES112" s="1793"/>
      <c r="ET112" s="1793"/>
      <c r="EU112" s="1793"/>
      <c r="EV112" s="1793"/>
      <c r="EW112" s="1793"/>
      <c r="EX112" s="1793"/>
      <c r="EY112" s="1793"/>
      <c r="EZ112" s="1793"/>
      <c r="FA112" s="1793"/>
      <c r="FB112" s="1793"/>
      <c r="FC112" s="1793"/>
      <c r="FD112" s="1793"/>
      <c r="FE112" s="1793"/>
    </row>
    <row r="113" spans="1:161" s="1555" customFormat="1" ht="117.75" customHeight="1" x14ac:dyDescent="0.2">
      <c r="A113" s="2338">
        <v>103</v>
      </c>
      <c r="B113" s="2339" t="s">
        <v>1580</v>
      </c>
      <c r="C113" s="1667" t="s">
        <v>1355</v>
      </c>
      <c r="D113" s="2343">
        <v>1103002</v>
      </c>
      <c r="E113" s="1819" t="s">
        <v>475</v>
      </c>
      <c r="F113" s="1759" t="s">
        <v>382</v>
      </c>
      <c r="G113" s="1790" t="s">
        <v>383</v>
      </c>
      <c r="H113" s="1790" t="s">
        <v>381</v>
      </c>
      <c r="I113" s="1792" t="s">
        <v>372</v>
      </c>
      <c r="J113" s="1792">
        <v>1</v>
      </c>
      <c r="K113" s="489">
        <v>41641</v>
      </c>
      <c r="L113" s="489">
        <v>41670</v>
      </c>
      <c r="M113" s="490">
        <f t="shared" si="13"/>
        <v>4.1428571428571432</v>
      </c>
      <c r="N113" s="73">
        <v>1</v>
      </c>
      <c r="O113" s="1674">
        <f t="shared" si="14"/>
        <v>1</v>
      </c>
      <c r="P113" s="1681">
        <f t="shared" si="11"/>
        <v>4.1428571428571432</v>
      </c>
      <c r="Q113" s="1676">
        <v>0</v>
      </c>
      <c r="R113" s="73">
        <v>0</v>
      </c>
      <c r="S113" s="1653" t="s">
        <v>1454</v>
      </c>
      <c r="T113" s="1779"/>
      <c r="U113" s="1779"/>
      <c r="V113" s="1779"/>
      <c r="W113" s="1779"/>
      <c r="X113" s="1779"/>
      <c r="Y113" s="1779"/>
      <c r="Z113" s="1779"/>
      <c r="AA113" s="1779"/>
      <c r="AB113" s="1779"/>
      <c r="AC113" s="1779"/>
      <c r="AD113" s="1779"/>
      <c r="AE113" s="1779"/>
      <c r="AF113" s="1779"/>
      <c r="AG113" s="1779"/>
      <c r="AH113" s="1779"/>
      <c r="AI113" s="1779"/>
      <c r="AJ113" s="1779"/>
      <c r="AK113" s="1779"/>
      <c r="AL113" s="1779"/>
      <c r="AM113" s="1779"/>
      <c r="AN113" s="1779"/>
      <c r="AO113" s="1779"/>
      <c r="AP113" s="1779"/>
      <c r="AQ113" s="1779"/>
      <c r="AR113" s="1779"/>
      <c r="AS113" s="1779"/>
      <c r="AT113" s="1779"/>
      <c r="AU113" s="1779"/>
      <c r="AV113" s="1779"/>
      <c r="AW113" s="1779"/>
      <c r="AX113" s="1779"/>
      <c r="AY113" s="1779"/>
      <c r="AZ113" s="1779"/>
      <c r="BA113" s="1779"/>
      <c r="BB113" s="1779"/>
      <c r="BC113" s="1779"/>
      <c r="BD113" s="1793"/>
      <c r="BE113" s="1793"/>
      <c r="BF113" s="1793"/>
      <c r="BG113" s="1793"/>
      <c r="BH113" s="1793"/>
      <c r="BI113" s="1793"/>
      <c r="BJ113" s="1793"/>
      <c r="BK113" s="1793"/>
      <c r="BL113" s="1793"/>
      <c r="BM113" s="1793"/>
      <c r="BN113" s="1793"/>
      <c r="BO113" s="1793"/>
      <c r="BP113" s="1793"/>
      <c r="BQ113" s="1793"/>
      <c r="BR113" s="1793"/>
      <c r="BS113" s="1793"/>
      <c r="BT113" s="1793"/>
      <c r="BU113" s="1793"/>
      <c r="BV113" s="1793"/>
      <c r="BW113" s="1793"/>
      <c r="BX113" s="1793"/>
      <c r="BY113" s="1793"/>
      <c r="BZ113" s="1793"/>
      <c r="CA113" s="1793"/>
      <c r="CB113" s="1793"/>
      <c r="CC113" s="1793"/>
      <c r="CD113" s="1793"/>
      <c r="CE113" s="1793"/>
      <c r="CF113" s="1793"/>
      <c r="CG113" s="1793"/>
      <c r="CH113" s="1793"/>
      <c r="CI113" s="1793"/>
      <c r="CJ113" s="1793"/>
      <c r="CK113" s="1793"/>
      <c r="CL113" s="1793"/>
      <c r="CM113" s="1793"/>
      <c r="CN113" s="1793"/>
      <c r="CO113" s="1793"/>
      <c r="CP113" s="1793"/>
      <c r="CQ113" s="1793"/>
      <c r="CR113" s="1793"/>
      <c r="CS113" s="1793"/>
      <c r="CT113" s="1793"/>
      <c r="CU113" s="1793"/>
      <c r="CV113" s="1793"/>
      <c r="CW113" s="1793"/>
      <c r="CX113" s="1793"/>
      <c r="CY113" s="1793"/>
      <c r="CZ113" s="1793"/>
      <c r="DA113" s="1793"/>
      <c r="DB113" s="1793"/>
      <c r="DC113" s="1793"/>
      <c r="DD113" s="1793"/>
      <c r="DE113" s="1793"/>
      <c r="DF113" s="1793"/>
      <c r="DG113" s="1793"/>
      <c r="DH113" s="1793"/>
      <c r="DI113" s="1793"/>
      <c r="DJ113" s="1793"/>
      <c r="DK113" s="1793"/>
      <c r="DL113" s="1793"/>
      <c r="DM113" s="1793"/>
      <c r="DN113" s="1793"/>
      <c r="DO113" s="1793"/>
      <c r="DP113" s="1793"/>
      <c r="DQ113" s="1793"/>
      <c r="DR113" s="1793"/>
      <c r="DS113" s="1793"/>
      <c r="DT113" s="1793"/>
      <c r="DU113" s="1793"/>
      <c r="DV113" s="1793"/>
      <c r="DW113" s="1793"/>
      <c r="DX113" s="1793"/>
      <c r="DY113" s="1793"/>
      <c r="DZ113" s="1793"/>
      <c r="EA113" s="1793"/>
      <c r="EB113" s="1793"/>
      <c r="EC113" s="1793"/>
      <c r="ED113" s="1793"/>
      <c r="EE113" s="1793"/>
      <c r="EF113" s="1793"/>
      <c r="EG113" s="1793"/>
      <c r="EH113" s="1793"/>
      <c r="EI113" s="1793"/>
      <c r="EJ113" s="1793"/>
      <c r="EK113" s="1793"/>
      <c r="EL113" s="1793"/>
      <c r="EM113" s="1793"/>
      <c r="EN113" s="1793"/>
      <c r="EO113" s="1793"/>
      <c r="EP113" s="1793"/>
      <c r="EQ113" s="1793"/>
      <c r="ER113" s="1793"/>
      <c r="ES113" s="1793"/>
      <c r="ET113" s="1793"/>
      <c r="EU113" s="1793"/>
      <c r="EV113" s="1793"/>
      <c r="EW113" s="1793"/>
      <c r="EX113" s="1793"/>
      <c r="EY113" s="1793"/>
      <c r="EZ113" s="1793"/>
      <c r="FA113" s="1793"/>
      <c r="FB113" s="1793"/>
      <c r="FC113" s="1793"/>
      <c r="FD113" s="1793"/>
      <c r="FE113" s="1793"/>
    </row>
    <row r="114" spans="1:161" s="1555" customFormat="1" ht="69" customHeight="1" x14ac:dyDescent="0.2">
      <c r="A114" s="2338">
        <v>104</v>
      </c>
      <c r="B114" s="2339" t="s">
        <v>1581</v>
      </c>
      <c r="C114" s="1667" t="s">
        <v>1355</v>
      </c>
      <c r="D114" s="2343">
        <v>1103002</v>
      </c>
      <c r="E114" s="1820" t="s">
        <v>475</v>
      </c>
      <c r="F114" s="1759" t="s">
        <v>382</v>
      </c>
      <c r="G114" s="1790" t="s">
        <v>587</v>
      </c>
      <c r="H114" s="1790" t="s">
        <v>579</v>
      </c>
      <c r="I114" s="1792" t="s">
        <v>573</v>
      </c>
      <c r="J114" s="1792">
        <v>3</v>
      </c>
      <c r="K114" s="489">
        <v>41671</v>
      </c>
      <c r="L114" s="489">
        <v>42004</v>
      </c>
      <c r="M114" s="490">
        <f t="shared" si="13"/>
        <v>47.571428571428569</v>
      </c>
      <c r="N114" s="73">
        <v>3</v>
      </c>
      <c r="O114" s="1728"/>
      <c r="P114" s="1681">
        <f t="shared" si="11"/>
        <v>0</v>
      </c>
      <c r="Q114" s="1676">
        <f t="shared" si="12"/>
        <v>0</v>
      </c>
      <c r="R114" s="73">
        <v>0</v>
      </c>
      <c r="S114" s="2325" t="s">
        <v>1746</v>
      </c>
      <c r="T114" s="2370"/>
      <c r="U114" s="2370"/>
      <c r="V114" s="2370"/>
      <c r="W114" s="2370"/>
      <c r="X114" s="2370"/>
      <c r="Y114" s="2370"/>
      <c r="Z114" s="2370"/>
      <c r="AA114" s="2370"/>
      <c r="AB114" s="2370"/>
      <c r="AC114" s="2370"/>
      <c r="AD114" s="2370"/>
      <c r="AE114" s="2370"/>
      <c r="AF114" s="2370"/>
      <c r="AG114" s="2370"/>
      <c r="AH114" s="2370"/>
      <c r="AI114" s="2370"/>
      <c r="AJ114" s="2370"/>
      <c r="AK114" s="2370"/>
      <c r="AL114" s="2370"/>
      <c r="AM114" s="2370"/>
      <c r="AN114" s="2370"/>
      <c r="AO114" s="2370"/>
      <c r="AP114" s="2370"/>
      <c r="AQ114" s="2370"/>
      <c r="AR114" s="2370"/>
      <c r="AS114" s="2370"/>
      <c r="AT114" s="2370"/>
      <c r="AU114" s="2370"/>
      <c r="AV114" s="2370"/>
      <c r="AW114" s="2370"/>
      <c r="AX114" s="2370"/>
      <c r="AY114" s="2370"/>
      <c r="AZ114" s="2370"/>
      <c r="BA114" s="2370"/>
      <c r="BB114" s="2370"/>
      <c r="BC114" s="2370"/>
      <c r="BD114" s="1793"/>
      <c r="BE114" s="1793"/>
      <c r="BF114" s="1793"/>
      <c r="BG114" s="1793"/>
      <c r="BH114" s="1793"/>
      <c r="BI114" s="1793"/>
      <c r="BJ114" s="1793"/>
      <c r="BK114" s="1793"/>
      <c r="BL114" s="1793"/>
      <c r="BM114" s="1793"/>
      <c r="BN114" s="1793"/>
      <c r="BO114" s="1793"/>
      <c r="BP114" s="1793"/>
      <c r="BQ114" s="1793"/>
      <c r="BR114" s="1793"/>
      <c r="BS114" s="1793"/>
      <c r="BT114" s="1793"/>
      <c r="BU114" s="1793"/>
      <c r="BV114" s="1793"/>
      <c r="BW114" s="1793"/>
      <c r="BX114" s="1793"/>
      <c r="BY114" s="1793"/>
      <c r="BZ114" s="1793"/>
      <c r="CA114" s="1793"/>
      <c r="CB114" s="1793"/>
      <c r="CC114" s="1793"/>
      <c r="CD114" s="1793"/>
      <c r="CE114" s="1793"/>
      <c r="CF114" s="1793"/>
      <c r="CG114" s="1793"/>
      <c r="CH114" s="1793"/>
      <c r="CI114" s="1793"/>
      <c r="CJ114" s="1793"/>
      <c r="CK114" s="1793"/>
      <c r="CL114" s="1793"/>
      <c r="CM114" s="1793"/>
      <c r="CN114" s="1793"/>
      <c r="CO114" s="1793"/>
      <c r="CP114" s="1793"/>
      <c r="CQ114" s="1793"/>
      <c r="CR114" s="1793"/>
      <c r="CS114" s="1793"/>
      <c r="CT114" s="1793"/>
      <c r="CU114" s="1793"/>
      <c r="CV114" s="1793"/>
      <c r="CW114" s="1793"/>
      <c r="CX114" s="1793"/>
      <c r="CY114" s="1793"/>
      <c r="CZ114" s="1793"/>
      <c r="DA114" s="1793"/>
      <c r="DB114" s="1793"/>
      <c r="DC114" s="1793"/>
      <c r="DD114" s="1793"/>
      <c r="DE114" s="1793"/>
      <c r="DF114" s="1793"/>
      <c r="DG114" s="1793"/>
      <c r="DH114" s="1793"/>
      <c r="DI114" s="1793"/>
      <c r="DJ114" s="1793"/>
      <c r="DK114" s="1793"/>
      <c r="DL114" s="1793"/>
      <c r="DM114" s="1793"/>
      <c r="DN114" s="1793"/>
      <c r="DO114" s="1793"/>
      <c r="DP114" s="1793"/>
      <c r="DQ114" s="1793"/>
      <c r="DR114" s="1793"/>
      <c r="DS114" s="1793"/>
      <c r="DT114" s="1793"/>
      <c r="DU114" s="1793"/>
      <c r="DV114" s="1793"/>
      <c r="DW114" s="1793"/>
      <c r="DX114" s="1793"/>
      <c r="DY114" s="1793"/>
      <c r="DZ114" s="1793"/>
      <c r="EA114" s="1793"/>
      <c r="EB114" s="1793"/>
      <c r="EC114" s="1793"/>
      <c r="ED114" s="1793"/>
      <c r="EE114" s="1793"/>
      <c r="EF114" s="1793"/>
      <c r="EG114" s="1793"/>
      <c r="EH114" s="1793"/>
      <c r="EI114" s="1793"/>
      <c r="EJ114" s="1793"/>
      <c r="EK114" s="1793"/>
      <c r="EL114" s="1793"/>
      <c r="EM114" s="1793"/>
      <c r="EN114" s="1793"/>
      <c r="EO114" s="1793"/>
      <c r="EP114" s="1793"/>
      <c r="EQ114" s="1793"/>
      <c r="ER114" s="1793"/>
      <c r="ES114" s="1793"/>
      <c r="ET114" s="1793"/>
      <c r="EU114" s="1793"/>
      <c r="EV114" s="1793"/>
      <c r="EW114" s="1793"/>
      <c r="EX114" s="1793"/>
      <c r="EY114" s="1793"/>
      <c r="EZ114" s="1793"/>
      <c r="FA114" s="1793"/>
      <c r="FB114" s="1793"/>
      <c r="FC114" s="1793"/>
      <c r="FD114" s="1793"/>
      <c r="FE114" s="1793"/>
    </row>
    <row r="115" spans="1:161" s="1555" customFormat="1" ht="72.75" customHeight="1" x14ac:dyDescent="0.2">
      <c r="A115" s="2338">
        <v>105</v>
      </c>
      <c r="B115" s="2339" t="s">
        <v>1582</v>
      </c>
      <c r="C115" s="1667" t="s">
        <v>1355</v>
      </c>
      <c r="D115" s="2343">
        <v>1701007</v>
      </c>
      <c r="E115" s="1760" t="s">
        <v>476</v>
      </c>
      <c r="F115" s="1759" t="s">
        <v>385</v>
      </c>
      <c r="G115" s="1790" t="s">
        <v>386</v>
      </c>
      <c r="H115" s="1790" t="s">
        <v>383</v>
      </c>
      <c r="I115" s="1792" t="s">
        <v>372</v>
      </c>
      <c r="J115" s="1792">
        <v>1</v>
      </c>
      <c r="K115" s="489">
        <v>41641</v>
      </c>
      <c r="L115" s="489">
        <v>41670</v>
      </c>
      <c r="M115" s="490">
        <f t="shared" si="13"/>
        <v>4.1428571428571432</v>
      </c>
      <c r="N115" s="73">
        <v>1</v>
      </c>
      <c r="O115" s="1674">
        <f t="shared" si="14"/>
        <v>1</v>
      </c>
      <c r="P115" s="1681">
        <f t="shared" si="11"/>
        <v>4.1428571428571432</v>
      </c>
      <c r="Q115" s="1676">
        <v>0</v>
      </c>
      <c r="R115" s="73">
        <v>0</v>
      </c>
      <c r="S115" s="1653" t="s">
        <v>1454</v>
      </c>
      <c r="T115" s="1779"/>
      <c r="U115" s="1779"/>
      <c r="V115" s="1779"/>
      <c r="W115" s="1779"/>
      <c r="X115" s="1779"/>
      <c r="Y115" s="1779"/>
      <c r="Z115" s="1779"/>
      <c r="AA115" s="1779"/>
      <c r="AB115" s="1779"/>
      <c r="AC115" s="1779"/>
      <c r="AD115" s="1779"/>
      <c r="AE115" s="1779"/>
      <c r="AF115" s="1779"/>
      <c r="AG115" s="1779"/>
      <c r="AH115" s="1779"/>
      <c r="AI115" s="1779"/>
      <c r="AJ115" s="1779"/>
      <c r="AK115" s="1779"/>
      <c r="AL115" s="1779"/>
      <c r="AM115" s="1779"/>
      <c r="AN115" s="1779"/>
      <c r="AO115" s="1779"/>
      <c r="AP115" s="1779"/>
      <c r="AQ115" s="1779"/>
      <c r="AR115" s="1779"/>
      <c r="AS115" s="1779"/>
      <c r="AT115" s="1779"/>
      <c r="AU115" s="1779"/>
      <c r="AV115" s="1779"/>
      <c r="AW115" s="1779"/>
      <c r="AX115" s="1779"/>
      <c r="AY115" s="1779"/>
      <c r="AZ115" s="1779"/>
      <c r="BA115" s="1779"/>
      <c r="BB115" s="1779"/>
      <c r="BC115" s="1779"/>
      <c r="BD115" s="1793"/>
      <c r="BE115" s="1793"/>
      <c r="BF115" s="1793"/>
      <c r="BG115" s="1793"/>
      <c r="BH115" s="1793"/>
      <c r="BI115" s="1793"/>
      <c r="BJ115" s="1793"/>
      <c r="BK115" s="1793"/>
      <c r="BL115" s="1793"/>
      <c r="BM115" s="1793"/>
      <c r="BN115" s="1793"/>
      <c r="BO115" s="1793"/>
      <c r="BP115" s="1793"/>
      <c r="BQ115" s="1793"/>
      <c r="BR115" s="1793"/>
      <c r="BS115" s="1793"/>
      <c r="BT115" s="1793"/>
      <c r="BU115" s="1793"/>
      <c r="BV115" s="1793"/>
      <c r="BW115" s="1793"/>
      <c r="BX115" s="1793"/>
      <c r="BY115" s="1793"/>
      <c r="BZ115" s="1793"/>
      <c r="CA115" s="1793"/>
      <c r="CB115" s="1793"/>
      <c r="CC115" s="1793"/>
      <c r="CD115" s="1793"/>
      <c r="CE115" s="1793"/>
      <c r="CF115" s="1793"/>
      <c r="CG115" s="1793"/>
      <c r="CH115" s="1793"/>
      <c r="CI115" s="1793"/>
      <c r="CJ115" s="1793"/>
      <c r="CK115" s="1793"/>
      <c r="CL115" s="1793"/>
      <c r="CM115" s="1793"/>
      <c r="CN115" s="1793"/>
      <c r="CO115" s="1793"/>
      <c r="CP115" s="1793"/>
      <c r="CQ115" s="1793"/>
      <c r="CR115" s="1793"/>
      <c r="CS115" s="1793"/>
      <c r="CT115" s="1793"/>
      <c r="CU115" s="1793"/>
      <c r="CV115" s="1793"/>
      <c r="CW115" s="1793"/>
      <c r="CX115" s="1793"/>
      <c r="CY115" s="1793"/>
      <c r="CZ115" s="1793"/>
      <c r="DA115" s="1793"/>
      <c r="DB115" s="1793"/>
      <c r="DC115" s="1793"/>
      <c r="DD115" s="1793"/>
      <c r="DE115" s="1793"/>
      <c r="DF115" s="1793"/>
      <c r="DG115" s="1793"/>
      <c r="DH115" s="1793"/>
      <c r="DI115" s="1793"/>
      <c r="DJ115" s="1793"/>
      <c r="DK115" s="1793"/>
      <c r="DL115" s="1793"/>
      <c r="DM115" s="1793"/>
      <c r="DN115" s="1793"/>
      <c r="DO115" s="1793"/>
      <c r="DP115" s="1793"/>
      <c r="DQ115" s="1793"/>
      <c r="DR115" s="1793"/>
      <c r="DS115" s="1793"/>
      <c r="DT115" s="1793"/>
      <c r="DU115" s="1793"/>
      <c r="DV115" s="1793"/>
      <c r="DW115" s="1793"/>
      <c r="DX115" s="1793"/>
      <c r="DY115" s="1793"/>
      <c r="DZ115" s="1793"/>
      <c r="EA115" s="1793"/>
      <c r="EB115" s="1793"/>
      <c r="EC115" s="1793"/>
      <c r="ED115" s="1793"/>
      <c r="EE115" s="1793"/>
      <c r="EF115" s="1793"/>
      <c r="EG115" s="1793"/>
      <c r="EH115" s="1793"/>
      <c r="EI115" s="1793"/>
      <c r="EJ115" s="1793"/>
      <c r="EK115" s="1793"/>
      <c r="EL115" s="1793"/>
      <c r="EM115" s="1793"/>
      <c r="EN115" s="1793"/>
      <c r="EO115" s="1793"/>
      <c r="EP115" s="1793"/>
      <c r="EQ115" s="1793"/>
      <c r="ER115" s="1793"/>
      <c r="ES115" s="1793"/>
      <c r="ET115" s="1793"/>
      <c r="EU115" s="1793"/>
      <c r="EV115" s="1793"/>
      <c r="EW115" s="1793"/>
      <c r="EX115" s="1793"/>
      <c r="EY115" s="1793"/>
      <c r="EZ115" s="1793"/>
      <c r="FA115" s="1793"/>
      <c r="FB115" s="1793"/>
      <c r="FC115" s="1793"/>
      <c r="FD115" s="1793"/>
      <c r="FE115" s="1793"/>
    </row>
    <row r="116" spans="1:161" s="1555" customFormat="1" ht="72.75" customHeight="1" x14ac:dyDescent="0.2">
      <c r="A116" s="2338">
        <v>106</v>
      </c>
      <c r="B116" s="2339" t="s">
        <v>1583</v>
      </c>
      <c r="C116" s="1667" t="s">
        <v>1355</v>
      </c>
      <c r="D116" s="2343">
        <v>1701007</v>
      </c>
      <c r="E116" s="1760" t="s">
        <v>476</v>
      </c>
      <c r="F116" s="1759" t="s">
        <v>385</v>
      </c>
      <c r="G116" s="1790" t="s">
        <v>587</v>
      </c>
      <c r="H116" s="1790" t="s">
        <v>579</v>
      </c>
      <c r="I116" s="1792" t="s">
        <v>573</v>
      </c>
      <c r="J116" s="1792">
        <v>3</v>
      </c>
      <c r="K116" s="489">
        <v>41671</v>
      </c>
      <c r="L116" s="489">
        <v>42004</v>
      </c>
      <c r="M116" s="490">
        <f t="shared" si="13"/>
        <v>47.571428571428569</v>
      </c>
      <c r="N116" s="73">
        <v>3</v>
      </c>
      <c r="O116" s="1674">
        <f t="shared" si="14"/>
        <v>1</v>
      </c>
      <c r="P116" s="1681">
        <f t="shared" si="11"/>
        <v>47.571428571428569</v>
      </c>
      <c r="Q116" s="1676">
        <f t="shared" si="12"/>
        <v>47.571428571428569</v>
      </c>
      <c r="R116" s="73">
        <v>0</v>
      </c>
      <c r="S116" s="2325" t="s">
        <v>1746</v>
      </c>
      <c r="T116" s="2370"/>
      <c r="U116" s="2370"/>
      <c r="V116" s="2370"/>
      <c r="W116" s="2370"/>
      <c r="X116" s="2370"/>
      <c r="Y116" s="2370"/>
      <c r="Z116" s="2370"/>
      <c r="AA116" s="2370"/>
      <c r="AB116" s="2370"/>
      <c r="AC116" s="2370"/>
      <c r="AD116" s="2370"/>
      <c r="AE116" s="2370"/>
      <c r="AF116" s="2370"/>
      <c r="AG116" s="2370"/>
      <c r="AH116" s="2370"/>
      <c r="AI116" s="2370"/>
      <c r="AJ116" s="2370"/>
      <c r="AK116" s="2370"/>
      <c r="AL116" s="2370"/>
      <c r="AM116" s="2370"/>
      <c r="AN116" s="2370"/>
      <c r="AO116" s="2370"/>
      <c r="AP116" s="2370"/>
      <c r="AQ116" s="2370"/>
      <c r="AR116" s="2370"/>
      <c r="AS116" s="2370"/>
      <c r="AT116" s="2370"/>
      <c r="AU116" s="2370"/>
      <c r="AV116" s="2370"/>
      <c r="AW116" s="2370"/>
      <c r="AX116" s="2370"/>
      <c r="AY116" s="2370"/>
      <c r="AZ116" s="2370"/>
      <c r="BA116" s="2370"/>
      <c r="BB116" s="2370"/>
      <c r="BC116" s="2370"/>
      <c r="BD116" s="1793"/>
      <c r="BE116" s="1793"/>
      <c r="BF116" s="1793"/>
      <c r="BG116" s="1793"/>
      <c r="BH116" s="1793"/>
      <c r="BI116" s="1791"/>
      <c r="BJ116" s="1793"/>
      <c r="BK116" s="1793"/>
      <c r="BL116" s="1793"/>
      <c r="BM116" s="1793"/>
      <c r="BN116" s="1793"/>
      <c r="BO116" s="1793"/>
      <c r="BP116" s="1793"/>
      <c r="BQ116" s="1793"/>
      <c r="BR116" s="1793"/>
      <c r="BS116" s="1793"/>
      <c r="BT116" s="1793"/>
      <c r="BU116" s="1793"/>
      <c r="BV116" s="1793"/>
      <c r="BW116" s="1793"/>
      <c r="BX116" s="1793"/>
      <c r="BY116" s="1793"/>
      <c r="BZ116" s="1793"/>
      <c r="CA116" s="1793"/>
      <c r="CB116" s="1793"/>
      <c r="CC116" s="1793"/>
      <c r="CD116" s="1793"/>
      <c r="CE116" s="1793"/>
      <c r="CF116" s="1793"/>
      <c r="CG116" s="1793"/>
      <c r="CH116" s="1793"/>
      <c r="CI116" s="1793"/>
      <c r="CJ116" s="1793"/>
      <c r="CK116" s="1793"/>
      <c r="CL116" s="1793"/>
      <c r="CM116" s="1793"/>
      <c r="CN116" s="1793"/>
      <c r="CO116" s="1793"/>
      <c r="CP116" s="1793"/>
      <c r="CQ116" s="1793"/>
      <c r="CR116" s="1793"/>
      <c r="CS116" s="1793"/>
      <c r="CT116" s="1793"/>
      <c r="CU116" s="1793"/>
      <c r="CV116" s="1793"/>
      <c r="CW116" s="1793"/>
      <c r="CX116" s="1793"/>
      <c r="CY116" s="1793"/>
      <c r="CZ116" s="1793"/>
      <c r="DA116" s="1793"/>
      <c r="DB116" s="1793"/>
      <c r="DC116" s="1793"/>
      <c r="DD116" s="1793"/>
      <c r="DE116" s="1793"/>
      <c r="DF116" s="1793"/>
      <c r="DG116" s="1793"/>
      <c r="DH116" s="1793"/>
      <c r="DI116" s="1793"/>
      <c r="DJ116" s="1793"/>
      <c r="DK116" s="1793"/>
      <c r="DL116" s="1793"/>
      <c r="DM116" s="1793"/>
      <c r="DN116" s="1793"/>
      <c r="DO116" s="1793"/>
      <c r="DP116" s="1793"/>
      <c r="DQ116" s="1793"/>
      <c r="DR116" s="1793"/>
      <c r="DS116" s="1793"/>
      <c r="DT116" s="1793"/>
      <c r="DU116" s="1793"/>
      <c r="DV116" s="1793"/>
      <c r="DW116" s="1793"/>
      <c r="DX116" s="1793"/>
      <c r="DY116" s="1793"/>
      <c r="DZ116" s="1793"/>
      <c r="EA116" s="1793"/>
      <c r="EB116" s="1793"/>
      <c r="EC116" s="1793"/>
      <c r="ED116" s="1793"/>
      <c r="EE116" s="1793"/>
      <c r="EF116" s="1793"/>
      <c r="EG116" s="1793"/>
      <c r="EH116" s="1793"/>
      <c r="EI116" s="1793"/>
      <c r="EJ116" s="1793"/>
      <c r="EK116" s="1793"/>
      <c r="EL116" s="1793"/>
      <c r="EM116" s="1793"/>
      <c r="EN116" s="1793"/>
      <c r="EO116" s="1793"/>
      <c r="EP116" s="1793"/>
      <c r="EQ116" s="1793"/>
      <c r="ER116" s="1793"/>
      <c r="ES116" s="1793"/>
      <c r="ET116" s="1793"/>
      <c r="EU116" s="1793"/>
      <c r="EV116" s="1793"/>
      <c r="EW116" s="1793"/>
      <c r="EX116" s="1793"/>
      <c r="EY116" s="1793"/>
      <c r="EZ116" s="1793"/>
      <c r="FA116" s="1793"/>
      <c r="FB116" s="1793"/>
      <c r="FC116" s="1793"/>
      <c r="FD116" s="1793"/>
      <c r="FE116" s="1793"/>
    </row>
    <row r="117" spans="1:161" s="1555" customFormat="1" ht="111.6" customHeight="1" x14ac:dyDescent="0.2">
      <c r="A117" s="2338">
        <v>107</v>
      </c>
      <c r="B117" s="2339" t="s">
        <v>1584</v>
      </c>
      <c r="C117" s="1667" t="s">
        <v>1355</v>
      </c>
      <c r="D117" s="2344">
        <v>1801002</v>
      </c>
      <c r="E117" s="1758" t="s">
        <v>1687</v>
      </c>
      <c r="F117" s="1759" t="s">
        <v>121</v>
      </c>
      <c r="G117" s="1821" t="s">
        <v>161</v>
      </c>
      <c r="H117" s="1821" t="s">
        <v>536</v>
      </c>
      <c r="I117" s="1821" t="s">
        <v>227</v>
      </c>
      <c r="J117" s="1716">
        <v>1</v>
      </c>
      <c r="K117" s="2326">
        <v>41639</v>
      </c>
      <c r="L117" s="2326">
        <v>41728</v>
      </c>
      <c r="M117" s="1717">
        <f t="shared" si="13"/>
        <v>12.714285714285714</v>
      </c>
      <c r="N117" s="1716">
        <v>1</v>
      </c>
      <c r="O117" s="1674">
        <f t="shared" si="14"/>
        <v>1</v>
      </c>
      <c r="P117" s="1681">
        <f t="shared" si="11"/>
        <v>12.714285714285714</v>
      </c>
      <c r="Q117" s="1676">
        <v>0</v>
      </c>
      <c r="R117" s="73">
        <v>0</v>
      </c>
      <c r="S117" s="1645" t="s">
        <v>1411</v>
      </c>
      <c r="T117" s="1771"/>
      <c r="U117" s="1771"/>
      <c r="V117" s="1771"/>
      <c r="W117" s="1771"/>
      <c r="X117" s="1771"/>
      <c r="Y117" s="1771"/>
      <c r="Z117" s="1771"/>
      <c r="AA117" s="1771"/>
      <c r="AB117" s="1771"/>
      <c r="AC117" s="1771"/>
      <c r="AD117" s="1771"/>
      <c r="AE117" s="1771"/>
      <c r="AF117" s="1771"/>
      <c r="AG117" s="1771"/>
      <c r="AH117" s="1771"/>
      <c r="AI117" s="1771"/>
      <c r="AJ117" s="1771"/>
      <c r="AK117" s="1771"/>
      <c r="AL117" s="1771"/>
      <c r="AM117" s="1771"/>
      <c r="AN117" s="1771"/>
      <c r="AO117" s="1771"/>
      <c r="AP117" s="1771"/>
      <c r="AQ117" s="1771"/>
      <c r="AR117" s="1771"/>
      <c r="AS117" s="1771"/>
      <c r="AT117" s="1771"/>
      <c r="AU117" s="1771"/>
      <c r="AV117" s="1771"/>
      <c r="AW117" s="1771"/>
      <c r="AX117" s="1771"/>
      <c r="AY117" s="1771"/>
      <c r="AZ117" s="1771"/>
      <c r="BA117" s="1771"/>
      <c r="BB117" s="1771"/>
      <c r="BC117" s="1771"/>
      <c r="BD117" s="1793"/>
      <c r="BE117" s="1793"/>
      <c r="BF117" s="1793"/>
      <c r="BG117" s="1793"/>
      <c r="BH117" s="1793"/>
      <c r="BI117" s="1793"/>
      <c r="BJ117" s="1793"/>
      <c r="BK117" s="1793"/>
      <c r="BL117" s="1793"/>
      <c r="BM117" s="1793"/>
      <c r="BN117" s="1793"/>
      <c r="BO117" s="1793"/>
      <c r="BP117" s="1793"/>
      <c r="BQ117" s="1793"/>
      <c r="BR117" s="1793"/>
      <c r="BS117" s="1793"/>
      <c r="BT117" s="1793"/>
      <c r="BU117" s="1793"/>
      <c r="BV117" s="1793"/>
      <c r="BW117" s="1793"/>
      <c r="BX117" s="1793"/>
      <c r="BY117" s="1793"/>
      <c r="BZ117" s="1793"/>
      <c r="CA117" s="1793"/>
      <c r="CB117" s="1793"/>
      <c r="CC117" s="1793"/>
      <c r="CD117" s="1793"/>
      <c r="CE117" s="1793"/>
      <c r="CF117" s="1793"/>
      <c r="CG117" s="1793"/>
      <c r="CH117" s="1793"/>
      <c r="CI117" s="1793"/>
      <c r="CJ117" s="1793"/>
      <c r="CK117" s="1793"/>
      <c r="CL117" s="1793"/>
      <c r="CM117" s="1793"/>
      <c r="CN117" s="1793"/>
      <c r="CO117" s="1793"/>
      <c r="CP117" s="1793"/>
      <c r="CQ117" s="1793"/>
      <c r="CR117" s="1793"/>
      <c r="CS117" s="1793"/>
      <c r="CT117" s="1793"/>
      <c r="CU117" s="1793"/>
      <c r="CV117" s="1793"/>
      <c r="CW117" s="1793"/>
      <c r="CX117" s="1793"/>
      <c r="CY117" s="1793"/>
      <c r="CZ117" s="1793"/>
      <c r="DA117" s="1793"/>
      <c r="DB117" s="1793"/>
      <c r="DC117" s="1793"/>
      <c r="DD117" s="1793"/>
      <c r="DE117" s="1793"/>
      <c r="DF117" s="1793"/>
      <c r="DG117" s="1793"/>
      <c r="DH117" s="1793"/>
      <c r="DI117" s="1793"/>
      <c r="DJ117" s="1793"/>
      <c r="DK117" s="1793"/>
      <c r="DL117" s="1793"/>
      <c r="DM117" s="1793"/>
      <c r="DN117" s="1793"/>
      <c r="DO117" s="1793"/>
      <c r="DP117" s="1793"/>
      <c r="DQ117" s="1793"/>
      <c r="DR117" s="1793"/>
      <c r="DS117" s="1793"/>
      <c r="DT117" s="1793"/>
      <c r="DU117" s="1793"/>
      <c r="DV117" s="1793"/>
      <c r="DW117" s="1793"/>
      <c r="DX117" s="1793"/>
      <c r="DY117" s="1793"/>
      <c r="DZ117" s="1793"/>
      <c r="EA117" s="1793"/>
      <c r="EB117" s="1793"/>
      <c r="EC117" s="1793"/>
      <c r="ED117" s="1793"/>
      <c r="EE117" s="1793"/>
      <c r="EF117" s="1793"/>
      <c r="EG117" s="1793"/>
      <c r="EH117" s="1793"/>
      <c r="EI117" s="1793"/>
      <c r="EJ117" s="1793"/>
      <c r="EK117" s="1793"/>
      <c r="EL117" s="1793"/>
      <c r="EM117" s="1793"/>
      <c r="EN117" s="1793"/>
      <c r="EO117" s="1793"/>
      <c r="EP117" s="1793"/>
      <c r="EQ117" s="1793"/>
      <c r="ER117" s="1793"/>
      <c r="ES117" s="1793"/>
      <c r="ET117" s="1793"/>
      <c r="EU117" s="1793"/>
      <c r="EV117" s="1793"/>
      <c r="EW117" s="1793"/>
      <c r="EX117" s="1793"/>
      <c r="EY117" s="1793"/>
      <c r="EZ117" s="1793"/>
      <c r="FA117" s="1793"/>
      <c r="FB117" s="1793"/>
      <c r="FC117" s="1793"/>
      <c r="FD117" s="1793"/>
      <c r="FE117" s="1793"/>
    </row>
    <row r="118" spans="1:161" s="1555" customFormat="1" ht="156" customHeight="1" x14ac:dyDescent="0.2">
      <c r="A118" s="2338">
        <v>108</v>
      </c>
      <c r="B118" s="2339" t="s">
        <v>1585</v>
      </c>
      <c r="C118" s="1667" t="s">
        <v>1355</v>
      </c>
      <c r="D118" s="2344">
        <v>1801002</v>
      </c>
      <c r="E118" s="265" t="s">
        <v>1688</v>
      </c>
      <c r="F118" s="1759" t="s">
        <v>123</v>
      </c>
      <c r="G118" s="1821" t="s">
        <v>535</v>
      </c>
      <c r="H118" s="1821" t="s">
        <v>151</v>
      </c>
      <c r="I118" s="444" t="s">
        <v>163</v>
      </c>
      <c r="J118" s="1716">
        <v>1</v>
      </c>
      <c r="K118" s="2326">
        <v>41547</v>
      </c>
      <c r="L118" s="2326">
        <v>41659</v>
      </c>
      <c r="M118" s="1717">
        <f t="shared" si="13"/>
        <v>16</v>
      </c>
      <c r="N118" s="1716">
        <v>1</v>
      </c>
      <c r="O118" s="1674">
        <f t="shared" si="14"/>
        <v>1</v>
      </c>
      <c r="P118" s="1681">
        <f t="shared" si="11"/>
        <v>16</v>
      </c>
      <c r="Q118" s="1676">
        <v>0</v>
      </c>
      <c r="R118" s="73">
        <v>0</v>
      </c>
      <c r="S118" s="1645" t="s">
        <v>637</v>
      </c>
      <c r="T118" s="1771"/>
      <c r="U118" s="1771"/>
      <c r="V118" s="1771"/>
      <c r="W118" s="1771"/>
      <c r="X118" s="1771"/>
      <c r="Y118" s="1771"/>
      <c r="Z118" s="1771"/>
      <c r="AA118" s="1771"/>
      <c r="AB118" s="1771"/>
      <c r="AC118" s="1771"/>
      <c r="AD118" s="1771"/>
      <c r="AE118" s="1771"/>
      <c r="AF118" s="1771"/>
      <c r="AG118" s="1771"/>
      <c r="AH118" s="1771"/>
      <c r="AI118" s="1771"/>
      <c r="AJ118" s="1771"/>
      <c r="AK118" s="1771"/>
      <c r="AL118" s="1771"/>
      <c r="AM118" s="1771"/>
      <c r="AN118" s="1771"/>
      <c r="AO118" s="1771"/>
      <c r="AP118" s="1771"/>
      <c r="AQ118" s="1771"/>
      <c r="AR118" s="1771"/>
      <c r="AS118" s="1771"/>
      <c r="AT118" s="1771"/>
      <c r="AU118" s="1771"/>
      <c r="AV118" s="1771"/>
      <c r="AW118" s="1771"/>
      <c r="AX118" s="1771"/>
      <c r="AY118" s="1771"/>
      <c r="AZ118" s="1771"/>
      <c r="BA118" s="1771"/>
      <c r="BB118" s="1771"/>
      <c r="BC118" s="1771"/>
      <c r="BD118" s="1793"/>
      <c r="BE118" s="1793"/>
      <c r="BF118" s="1793"/>
      <c r="BG118" s="1793"/>
      <c r="BH118" s="1793"/>
      <c r="BI118" s="1793"/>
      <c r="BJ118" s="1793"/>
      <c r="BK118" s="1793"/>
      <c r="BL118" s="1793"/>
      <c r="BM118" s="1793"/>
      <c r="BN118" s="1793"/>
      <c r="BO118" s="1793"/>
      <c r="BP118" s="1793"/>
      <c r="BQ118" s="1793"/>
      <c r="BR118" s="1793"/>
      <c r="BS118" s="1793"/>
      <c r="BT118" s="1793"/>
      <c r="BU118" s="1793"/>
      <c r="BV118" s="1793"/>
      <c r="BW118" s="1793"/>
      <c r="BX118" s="1793"/>
      <c r="BY118" s="1793"/>
      <c r="BZ118" s="1793"/>
      <c r="CA118" s="1793"/>
      <c r="CB118" s="1793"/>
      <c r="CC118" s="1793"/>
      <c r="CD118" s="1793"/>
      <c r="CE118" s="1793"/>
      <c r="CF118" s="1793"/>
      <c r="CG118" s="1793"/>
      <c r="CH118" s="1793"/>
      <c r="CI118" s="1793"/>
      <c r="CJ118" s="1793"/>
      <c r="CK118" s="1793"/>
      <c r="CL118" s="1793"/>
      <c r="CM118" s="1793"/>
      <c r="CN118" s="1793"/>
      <c r="CO118" s="1793"/>
      <c r="CP118" s="1793"/>
      <c r="CQ118" s="1793"/>
      <c r="CR118" s="1793"/>
      <c r="CS118" s="1793"/>
      <c r="CT118" s="1793"/>
      <c r="CU118" s="1793"/>
      <c r="CV118" s="1793"/>
      <c r="CW118" s="1793"/>
      <c r="CX118" s="1793"/>
      <c r="CY118" s="1793"/>
      <c r="CZ118" s="1793"/>
      <c r="DA118" s="1793"/>
      <c r="DB118" s="1793"/>
      <c r="DC118" s="1793"/>
      <c r="DD118" s="1793"/>
      <c r="DE118" s="1793"/>
      <c r="DF118" s="1793"/>
      <c r="DG118" s="1793"/>
      <c r="DH118" s="1793"/>
      <c r="DI118" s="1793"/>
      <c r="DJ118" s="1793"/>
      <c r="DK118" s="1793"/>
      <c r="DL118" s="1793"/>
      <c r="DM118" s="1793"/>
      <c r="DN118" s="1793"/>
      <c r="DO118" s="1793"/>
      <c r="DP118" s="1793"/>
      <c r="DQ118" s="1793"/>
      <c r="DR118" s="1793"/>
      <c r="DS118" s="1793"/>
      <c r="DT118" s="1793"/>
      <c r="DU118" s="1793"/>
      <c r="DV118" s="1793"/>
      <c r="DW118" s="1793"/>
      <c r="DX118" s="1793"/>
      <c r="DY118" s="1793"/>
      <c r="DZ118" s="1793"/>
      <c r="EA118" s="1793"/>
      <c r="EB118" s="1793"/>
      <c r="EC118" s="1793"/>
      <c r="ED118" s="1793"/>
      <c r="EE118" s="1793"/>
      <c r="EF118" s="1793"/>
      <c r="EG118" s="1793"/>
      <c r="EH118" s="1793"/>
      <c r="EI118" s="1793"/>
      <c r="EJ118" s="1793"/>
      <c r="EK118" s="1793"/>
      <c r="EL118" s="1793"/>
      <c r="EM118" s="1793"/>
      <c r="EN118" s="1793"/>
      <c r="EO118" s="1793"/>
      <c r="EP118" s="1793"/>
      <c r="EQ118" s="1793"/>
      <c r="ER118" s="1793"/>
      <c r="ES118" s="1793"/>
      <c r="ET118" s="1793"/>
      <c r="EU118" s="1793"/>
      <c r="EV118" s="1793"/>
      <c r="EW118" s="1793"/>
      <c r="EX118" s="1793"/>
      <c r="EY118" s="1793"/>
      <c r="EZ118" s="1793"/>
      <c r="FA118" s="1793"/>
      <c r="FB118" s="1793"/>
      <c r="FC118" s="1793"/>
      <c r="FD118" s="1793"/>
      <c r="FE118" s="1793"/>
    </row>
    <row r="119" spans="1:161" s="1555" customFormat="1" ht="63" customHeight="1" x14ac:dyDescent="0.2">
      <c r="A119" s="2338">
        <v>109</v>
      </c>
      <c r="B119" s="2339" t="s">
        <v>1586</v>
      </c>
      <c r="C119" s="1667" t="s">
        <v>1355</v>
      </c>
      <c r="D119" s="2343">
        <v>1103002</v>
      </c>
      <c r="E119" s="426" t="s">
        <v>479</v>
      </c>
      <c r="F119" s="1759" t="s">
        <v>388</v>
      </c>
      <c r="G119" s="1790" t="s">
        <v>386</v>
      </c>
      <c r="H119" s="1790" t="s">
        <v>383</v>
      </c>
      <c r="I119" s="1792" t="s">
        <v>372</v>
      </c>
      <c r="J119" s="1792">
        <v>1</v>
      </c>
      <c r="K119" s="489">
        <v>41641</v>
      </c>
      <c r="L119" s="489">
        <v>41670</v>
      </c>
      <c r="M119" s="490">
        <f t="shared" si="13"/>
        <v>4.1428571428571432</v>
      </c>
      <c r="N119" s="73">
        <v>1</v>
      </c>
      <c r="O119" s="1674">
        <f t="shared" si="14"/>
        <v>1</v>
      </c>
      <c r="P119" s="1681">
        <f t="shared" ref="P119:P182" si="15">+M119*O119</f>
        <v>4.1428571428571432</v>
      </c>
      <c r="Q119" s="1676">
        <v>0</v>
      </c>
      <c r="R119" s="73">
        <v>0</v>
      </c>
      <c r="S119" s="1653" t="s">
        <v>1722</v>
      </c>
      <c r="T119" s="1779"/>
      <c r="U119" s="1779"/>
      <c r="V119" s="1779"/>
      <c r="W119" s="1779"/>
      <c r="X119" s="1779"/>
      <c r="Y119" s="1779"/>
      <c r="Z119" s="1779"/>
      <c r="AA119" s="1779"/>
      <c r="AB119" s="1779"/>
      <c r="AC119" s="1779"/>
      <c r="AD119" s="1779"/>
      <c r="AE119" s="1779"/>
      <c r="AF119" s="1779"/>
      <c r="AG119" s="1779"/>
      <c r="AH119" s="1779"/>
      <c r="AI119" s="1779"/>
      <c r="AJ119" s="1779"/>
      <c r="AK119" s="1779"/>
      <c r="AL119" s="1779"/>
      <c r="AM119" s="1779"/>
      <c r="AN119" s="1779"/>
      <c r="AO119" s="1779"/>
      <c r="AP119" s="1779"/>
      <c r="AQ119" s="1779"/>
      <c r="AR119" s="1779"/>
      <c r="AS119" s="1779"/>
      <c r="AT119" s="1779"/>
      <c r="AU119" s="1779"/>
      <c r="AV119" s="1779"/>
      <c r="AW119" s="1779"/>
      <c r="AX119" s="1779"/>
      <c r="AY119" s="1779"/>
      <c r="AZ119" s="1779"/>
      <c r="BA119" s="1779"/>
      <c r="BB119" s="1779"/>
      <c r="BC119" s="1779"/>
      <c r="BD119" s="1793"/>
      <c r="BE119" s="1793"/>
      <c r="BF119" s="1793"/>
      <c r="BG119" s="1793"/>
      <c r="BH119" s="1793"/>
      <c r="BI119" s="1793"/>
      <c r="BJ119" s="1793"/>
      <c r="BK119" s="1793"/>
      <c r="BL119" s="1793"/>
      <c r="BM119" s="1793"/>
      <c r="BN119" s="1793"/>
      <c r="BO119" s="1793"/>
      <c r="BP119" s="1793"/>
      <c r="BQ119" s="1793"/>
      <c r="BR119" s="1793"/>
      <c r="BS119" s="1793"/>
      <c r="BT119" s="1793"/>
      <c r="BU119" s="1793"/>
      <c r="BV119" s="1793"/>
      <c r="BW119" s="1793"/>
      <c r="BX119" s="1793"/>
      <c r="BY119" s="1793"/>
      <c r="BZ119" s="1793"/>
      <c r="CA119" s="1793"/>
      <c r="CB119" s="1793"/>
      <c r="CC119" s="1793"/>
      <c r="CD119" s="1793"/>
      <c r="CE119" s="1793"/>
      <c r="CF119" s="1793"/>
      <c r="CG119" s="1793"/>
      <c r="CH119" s="1793"/>
      <c r="CI119" s="1793"/>
      <c r="CJ119" s="1793"/>
      <c r="CK119" s="1793"/>
      <c r="CL119" s="1793"/>
      <c r="CM119" s="1793"/>
      <c r="CN119" s="1793"/>
      <c r="CO119" s="1793"/>
      <c r="CP119" s="1793"/>
      <c r="CQ119" s="1793"/>
      <c r="CR119" s="1793"/>
      <c r="CS119" s="1793"/>
      <c r="CT119" s="1793"/>
      <c r="CU119" s="1793"/>
      <c r="CV119" s="1793"/>
      <c r="CW119" s="1793"/>
      <c r="CX119" s="1793"/>
      <c r="CY119" s="1793"/>
      <c r="CZ119" s="1793"/>
      <c r="DA119" s="1793"/>
      <c r="DB119" s="1793"/>
      <c r="DC119" s="1793"/>
      <c r="DD119" s="1793"/>
      <c r="DE119" s="1793"/>
      <c r="DF119" s="1793"/>
      <c r="DG119" s="1793"/>
      <c r="DH119" s="1793"/>
      <c r="DI119" s="1793"/>
      <c r="DJ119" s="1793"/>
      <c r="DK119" s="1793"/>
      <c r="DL119" s="1793"/>
      <c r="DM119" s="1793"/>
      <c r="DN119" s="1793"/>
      <c r="DO119" s="1793"/>
      <c r="DP119" s="1793"/>
      <c r="DQ119" s="1793"/>
      <c r="DR119" s="1793"/>
      <c r="DS119" s="1793"/>
      <c r="DT119" s="1793"/>
      <c r="DU119" s="1793"/>
      <c r="DV119" s="1793"/>
      <c r="DW119" s="1793"/>
      <c r="DX119" s="1793"/>
      <c r="DY119" s="1793"/>
      <c r="DZ119" s="1793"/>
      <c r="EA119" s="1793"/>
      <c r="EB119" s="1793"/>
      <c r="EC119" s="1793"/>
      <c r="ED119" s="1793"/>
      <c r="EE119" s="1793"/>
      <c r="EF119" s="1793"/>
      <c r="EG119" s="1793"/>
      <c r="EH119" s="1793"/>
      <c r="EI119" s="1793"/>
      <c r="EJ119" s="1793"/>
      <c r="EK119" s="1793"/>
      <c r="EL119" s="1793"/>
      <c r="EM119" s="1793"/>
      <c r="EN119" s="1793"/>
      <c r="EO119" s="1793"/>
      <c r="EP119" s="1793"/>
      <c r="EQ119" s="1793"/>
      <c r="ER119" s="1793"/>
      <c r="ES119" s="1793"/>
      <c r="ET119" s="1793"/>
      <c r="EU119" s="1793"/>
      <c r="EV119" s="1793"/>
      <c r="EW119" s="1793"/>
      <c r="EX119" s="1793"/>
      <c r="EY119" s="1793"/>
      <c r="EZ119" s="1793"/>
      <c r="FA119" s="1793"/>
      <c r="FB119" s="1793"/>
      <c r="FC119" s="1793"/>
      <c r="FD119" s="1793"/>
      <c r="FE119" s="1793"/>
    </row>
    <row r="120" spans="1:161" s="1555" customFormat="1" ht="67.5" customHeight="1" x14ac:dyDescent="0.2">
      <c r="A120" s="2338">
        <v>110</v>
      </c>
      <c r="B120" s="2339" t="s">
        <v>1587</v>
      </c>
      <c r="C120" s="1667" t="s">
        <v>1355</v>
      </c>
      <c r="D120" s="2343">
        <v>1103002</v>
      </c>
      <c r="E120" s="426" t="s">
        <v>479</v>
      </c>
      <c r="F120" s="1759" t="s">
        <v>388</v>
      </c>
      <c r="G120" s="1790" t="s">
        <v>587</v>
      </c>
      <c r="H120" s="1790" t="s">
        <v>579</v>
      </c>
      <c r="I120" s="1792" t="s">
        <v>573</v>
      </c>
      <c r="J120" s="1792">
        <v>3</v>
      </c>
      <c r="K120" s="489">
        <v>41671</v>
      </c>
      <c r="L120" s="489">
        <v>42004</v>
      </c>
      <c r="M120" s="490">
        <f t="shared" si="13"/>
        <v>47.571428571428569</v>
      </c>
      <c r="N120" s="73">
        <v>3</v>
      </c>
      <c r="O120" s="1674">
        <f t="shared" si="14"/>
        <v>1</v>
      </c>
      <c r="P120" s="1681">
        <f t="shared" si="15"/>
        <v>47.571428571428569</v>
      </c>
      <c r="Q120" s="1676">
        <f t="shared" si="12"/>
        <v>47.571428571428569</v>
      </c>
      <c r="R120" s="73">
        <v>0</v>
      </c>
      <c r="S120" s="2325" t="s">
        <v>1746</v>
      </c>
      <c r="T120" s="2370"/>
      <c r="U120" s="2370"/>
      <c r="V120" s="2370"/>
      <c r="W120" s="2370"/>
      <c r="X120" s="2370"/>
      <c r="Y120" s="2370"/>
      <c r="Z120" s="2370"/>
      <c r="AA120" s="2370"/>
      <c r="AB120" s="2370"/>
      <c r="AC120" s="2370"/>
      <c r="AD120" s="2370"/>
      <c r="AE120" s="2370"/>
      <c r="AF120" s="2370"/>
      <c r="AG120" s="2370"/>
      <c r="AH120" s="2370"/>
      <c r="AI120" s="2370"/>
      <c r="AJ120" s="2370"/>
      <c r="AK120" s="2370"/>
      <c r="AL120" s="2370"/>
      <c r="AM120" s="2370"/>
      <c r="AN120" s="2370"/>
      <c r="AO120" s="2370"/>
      <c r="AP120" s="2370"/>
      <c r="AQ120" s="2370"/>
      <c r="AR120" s="2370"/>
      <c r="AS120" s="2370"/>
      <c r="AT120" s="2370"/>
      <c r="AU120" s="2370"/>
      <c r="AV120" s="2370"/>
      <c r="AW120" s="2370"/>
      <c r="AX120" s="2370"/>
      <c r="AY120" s="2370"/>
      <c r="AZ120" s="2370"/>
      <c r="BA120" s="2370"/>
      <c r="BB120" s="2370"/>
      <c r="BC120" s="2370"/>
      <c r="BD120" s="1793"/>
      <c r="BE120" s="1793"/>
      <c r="BF120" s="1793"/>
      <c r="BG120" s="1793"/>
      <c r="BH120" s="1793"/>
      <c r="BI120" s="1793"/>
      <c r="BJ120" s="1793"/>
      <c r="BK120" s="1793"/>
      <c r="BL120" s="1793"/>
      <c r="BM120" s="1793"/>
      <c r="BN120" s="1793"/>
      <c r="BO120" s="1793"/>
      <c r="BP120" s="1793"/>
      <c r="BQ120" s="1793"/>
      <c r="BR120" s="1793"/>
      <c r="BS120" s="1793"/>
      <c r="BT120" s="1793"/>
      <c r="BU120" s="1793"/>
      <c r="BV120" s="1793"/>
      <c r="BW120" s="1793"/>
      <c r="BX120" s="1793"/>
      <c r="BY120" s="1793"/>
      <c r="BZ120" s="1793"/>
      <c r="CA120" s="1793"/>
      <c r="CB120" s="1793"/>
      <c r="CC120" s="1793"/>
      <c r="CD120" s="1793"/>
      <c r="CE120" s="1793"/>
      <c r="CF120" s="1793"/>
      <c r="CG120" s="1793"/>
      <c r="CH120" s="1793"/>
      <c r="CI120" s="1793"/>
      <c r="CJ120" s="1793"/>
      <c r="CK120" s="1793"/>
      <c r="CL120" s="1793"/>
      <c r="CM120" s="1793"/>
      <c r="CN120" s="1793"/>
      <c r="CO120" s="1793"/>
      <c r="CP120" s="1793"/>
      <c r="CQ120" s="1793"/>
      <c r="CR120" s="1793"/>
      <c r="CS120" s="1793"/>
      <c r="CT120" s="1793"/>
      <c r="CU120" s="1793"/>
      <c r="CV120" s="1793"/>
      <c r="CW120" s="1793"/>
      <c r="CX120" s="1793"/>
      <c r="CY120" s="1793"/>
      <c r="CZ120" s="1793"/>
      <c r="DA120" s="1793"/>
      <c r="DB120" s="1793"/>
      <c r="DC120" s="1793"/>
      <c r="DD120" s="1793"/>
      <c r="DE120" s="1793"/>
      <c r="DF120" s="1793"/>
      <c r="DG120" s="1793"/>
      <c r="DH120" s="1793"/>
      <c r="DI120" s="1793"/>
      <c r="DJ120" s="1793"/>
      <c r="DK120" s="1793"/>
      <c r="DL120" s="1793"/>
      <c r="DM120" s="1793"/>
      <c r="DN120" s="1793"/>
      <c r="DO120" s="1793"/>
      <c r="DP120" s="1793"/>
      <c r="DQ120" s="1793"/>
      <c r="DR120" s="1793"/>
      <c r="DS120" s="1793"/>
      <c r="DT120" s="1793"/>
      <c r="DU120" s="1793"/>
      <c r="DV120" s="1793"/>
      <c r="DW120" s="1793"/>
      <c r="DX120" s="1793"/>
      <c r="DY120" s="1793"/>
      <c r="DZ120" s="1793"/>
      <c r="EA120" s="1793"/>
      <c r="EB120" s="1793"/>
      <c r="EC120" s="1793"/>
      <c r="ED120" s="1793"/>
      <c r="EE120" s="1793"/>
      <c r="EF120" s="1793"/>
      <c r="EG120" s="1793"/>
      <c r="EH120" s="1793"/>
      <c r="EI120" s="1793"/>
      <c r="EJ120" s="1793"/>
      <c r="EK120" s="1793"/>
      <c r="EL120" s="1793"/>
      <c r="EM120" s="1793"/>
      <c r="EN120" s="1793"/>
      <c r="EO120" s="1793"/>
      <c r="EP120" s="1793"/>
      <c r="EQ120" s="1793"/>
      <c r="ER120" s="1793"/>
      <c r="ES120" s="1793"/>
      <c r="ET120" s="1793"/>
      <c r="EU120" s="1793"/>
      <c r="EV120" s="1793"/>
      <c r="EW120" s="1793"/>
      <c r="EX120" s="1793"/>
      <c r="EY120" s="1793"/>
      <c r="EZ120" s="1793"/>
      <c r="FA120" s="1793"/>
      <c r="FB120" s="1793"/>
      <c r="FC120" s="1793"/>
      <c r="FD120" s="1793"/>
      <c r="FE120" s="1793"/>
    </row>
    <row r="121" spans="1:161" s="1555" customFormat="1" ht="69" customHeight="1" x14ac:dyDescent="0.2">
      <c r="A121" s="2338">
        <v>111</v>
      </c>
      <c r="B121" s="2339" t="s">
        <v>1588</v>
      </c>
      <c r="C121" s="1667" t="s">
        <v>1355</v>
      </c>
      <c r="D121" s="2343">
        <v>1406003</v>
      </c>
      <c r="E121" s="1760" t="s">
        <v>480</v>
      </c>
      <c r="F121" s="1759" t="s">
        <v>126</v>
      </c>
      <c r="G121" s="1790" t="s">
        <v>386</v>
      </c>
      <c r="H121" s="1790" t="s">
        <v>383</v>
      </c>
      <c r="I121" s="1792" t="s">
        <v>372</v>
      </c>
      <c r="J121" s="1792">
        <v>1</v>
      </c>
      <c r="K121" s="489">
        <v>41641</v>
      </c>
      <c r="L121" s="489">
        <v>41670</v>
      </c>
      <c r="M121" s="490">
        <f t="shared" si="13"/>
        <v>4.1428571428571432</v>
      </c>
      <c r="N121" s="73">
        <v>1</v>
      </c>
      <c r="O121" s="1674">
        <f t="shared" si="14"/>
        <v>1</v>
      </c>
      <c r="P121" s="1681">
        <f t="shared" si="15"/>
        <v>4.1428571428571432</v>
      </c>
      <c r="Q121" s="1676">
        <v>0</v>
      </c>
      <c r="R121" s="73">
        <v>0</v>
      </c>
      <c r="S121" s="1645" t="s">
        <v>1723</v>
      </c>
      <c r="T121" s="1771"/>
      <c r="U121" s="1771"/>
      <c r="V121" s="1771"/>
      <c r="W121" s="1771"/>
      <c r="X121" s="1771"/>
      <c r="Y121" s="1771"/>
      <c r="Z121" s="1771"/>
      <c r="AA121" s="1771"/>
      <c r="AB121" s="1771"/>
      <c r="AC121" s="1771"/>
      <c r="AD121" s="1771"/>
      <c r="AE121" s="1771"/>
      <c r="AF121" s="1771"/>
      <c r="AG121" s="1771"/>
      <c r="AH121" s="1771"/>
      <c r="AI121" s="1771"/>
      <c r="AJ121" s="1771"/>
      <c r="AK121" s="1771"/>
      <c r="AL121" s="1771"/>
      <c r="AM121" s="1771"/>
      <c r="AN121" s="1771"/>
      <c r="AO121" s="1771"/>
      <c r="AP121" s="1771"/>
      <c r="AQ121" s="1771"/>
      <c r="AR121" s="1771"/>
      <c r="AS121" s="1771"/>
      <c r="AT121" s="1771"/>
      <c r="AU121" s="1771"/>
      <c r="AV121" s="1771"/>
      <c r="AW121" s="1771"/>
      <c r="AX121" s="1771"/>
      <c r="AY121" s="1771"/>
      <c r="AZ121" s="1771"/>
      <c r="BA121" s="1771"/>
      <c r="BB121" s="1771"/>
      <c r="BC121" s="1771"/>
      <c r="BD121" s="1793"/>
      <c r="BE121" s="1793"/>
      <c r="BF121" s="1793"/>
      <c r="BG121" s="1793"/>
      <c r="BH121" s="1793"/>
      <c r="BI121" s="1793"/>
      <c r="BJ121" s="1793"/>
      <c r="BK121" s="1793"/>
      <c r="BL121" s="1793"/>
      <c r="BM121" s="1793"/>
      <c r="BN121" s="1793"/>
      <c r="BO121" s="1793"/>
      <c r="BP121" s="1793"/>
      <c r="BQ121" s="1793"/>
      <c r="BR121" s="1793"/>
      <c r="BS121" s="1793"/>
      <c r="BT121" s="1793"/>
      <c r="BU121" s="1793"/>
      <c r="BV121" s="1793"/>
      <c r="BW121" s="1793"/>
      <c r="BX121" s="1793"/>
      <c r="BY121" s="1793"/>
      <c r="BZ121" s="1793"/>
      <c r="CA121" s="1793"/>
      <c r="CB121" s="1793"/>
      <c r="CC121" s="1793"/>
      <c r="CD121" s="1793"/>
      <c r="CE121" s="1793"/>
      <c r="CF121" s="1793"/>
      <c r="CG121" s="1793"/>
      <c r="CH121" s="1793"/>
      <c r="CI121" s="1793"/>
      <c r="CJ121" s="1793"/>
      <c r="CK121" s="1793"/>
      <c r="CL121" s="1793"/>
      <c r="CM121" s="1793"/>
      <c r="CN121" s="1793"/>
      <c r="CO121" s="1793"/>
      <c r="CP121" s="1793"/>
      <c r="CQ121" s="1793"/>
      <c r="CR121" s="1793"/>
      <c r="CS121" s="1793"/>
      <c r="CT121" s="1793"/>
      <c r="CU121" s="1793"/>
      <c r="CV121" s="1793"/>
      <c r="CW121" s="1793"/>
      <c r="CX121" s="1793"/>
      <c r="CY121" s="1793"/>
      <c r="CZ121" s="1793"/>
      <c r="DA121" s="1793"/>
      <c r="DB121" s="1793"/>
      <c r="DC121" s="1793"/>
      <c r="DD121" s="1793"/>
      <c r="DE121" s="1793"/>
      <c r="DF121" s="1793"/>
      <c r="DG121" s="1793"/>
      <c r="DH121" s="1793"/>
      <c r="DI121" s="1793"/>
      <c r="DJ121" s="1793"/>
      <c r="DK121" s="1793"/>
      <c r="DL121" s="1793"/>
      <c r="DM121" s="1793"/>
      <c r="DN121" s="1793"/>
      <c r="DO121" s="1793"/>
      <c r="DP121" s="1793"/>
      <c r="DQ121" s="1793"/>
      <c r="DR121" s="1793"/>
      <c r="DS121" s="1793"/>
      <c r="DT121" s="1793"/>
      <c r="DU121" s="1793"/>
      <c r="DV121" s="1793"/>
      <c r="DW121" s="1793"/>
      <c r="DX121" s="1793"/>
      <c r="DY121" s="1793"/>
      <c r="DZ121" s="1793"/>
      <c r="EA121" s="1793"/>
      <c r="EB121" s="1793"/>
      <c r="EC121" s="1793"/>
      <c r="ED121" s="1793"/>
      <c r="EE121" s="1793"/>
      <c r="EF121" s="1793"/>
      <c r="EG121" s="1793"/>
      <c r="EH121" s="1793"/>
      <c r="EI121" s="1793"/>
      <c r="EJ121" s="1793"/>
      <c r="EK121" s="1793"/>
      <c r="EL121" s="1793"/>
      <c r="EM121" s="1793"/>
      <c r="EN121" s="1793"/>
      <c r="EO121" s="1793"/>
      <c r="EP121" s="1793"/>
      <c r="EQ121" s="1793"/>
      <c r="ER121" s="1793"/>
      <c r="ES121" s="1793"/>
      <c r="ET121" s="1793"/>
      <c r="EU121" s="1793"/>
      <c r="EV121" s="1793"/>
      <c r="EW121" s="1793"/>
      <c r="EX121" s="1793"/>
      <c r="EY121" s="1793"/>
      <c r="EZ121" s="1793"/>
      <c r="FA121" s="1793"/>
      <c r="FB121" s="1793"/>
      <c r="FC121" s="1793"/>
      <c r="FD121" s="1793"/>
      <c r="FE121" s="1793"/>
    </row>
    <row r="122" spans="1:161" s="1555" customFormat="1" ht="60.75" customHeight="1" x14ac:dyDescent="0.2">
      <c r="A122" s="2338">
        <v>112</v>
      </c>
      <c r="B122" s="2339" t="s">
        <v>1589</v>
      </c>
      <c r="C122" s="1667" t="s">
        <v>1355</v>
      </c>
      <c r="D122" s="2343">
        <v>1406003</v>
      </c>
      <c r="E122" s="426" t="s">
        <v>480</v>
      </c>
      <c r="F122" s="1759" t="s">
        <v>126</v>
      </c>
      <c r="G122" s="1790" t="s">
        <v>587</v>
      </c>
      <c r="H122" s="1790" t="s">
        <v>579</v>
      </c>
      <c r="I122" s="1792" t="s">
        <v>573</v>
      </c>
      <c r="J122" s="1792">
        <v>3</v>
      </c>
      <c r="K122" s="489">
        <v>41671</v>
      </c>
      <c r="L122" s="489">
        <v>42004</v>
      </c>
      <c r="M122" s="490">
        <f t="shared" si="13"/>
        <v>47.571428571428569</v>
      </c>
      <c r="N122" s="73">
        <v>3</v>
      </c>
      <c r="O122" s="1674">
        <f t="shared" si="14"/>
        <v>1</v>
      </c>
      <c r="P122" s="1681">
        <f t="shared" si="15"/>
        <v>47.571428571428569</v>
      </c>
      <c r="Q122" s="1676">
        <f t="shared" si="12"/>
        <v>47.571428571428569</v>
      </c>
      <c r="R122" s="73">
        <v>0</v>
      </c>
      <c r="S122" s="2325" t="s">
        <v>1746</v>
      </c>
      <c r="T122" s="2370"/>
      <c r="U122" s="2370"/>
      <c r="V122" s="2370"/>
      <c r="W122" s="2370"/>
      <c r="X122" s="2370"/>
      <c r="Y122" s="2370"/>
      <c r="Z122" s="2370"/>
      <c r="AA122" s="2370"/>
      <c r="AB122" s="2370"/>
      <c r="AC122" s="2370"/>
      <c r="AD122" s="2370"/>
      <c r="AE122" s="2370"/>
      <c r="AF122" s="2370"/>
      <c r="AG122" s="2370"/>
      <c r="AH122" s="2370"/>
      <c r="AI122" s="2370"/>
      <c r="AJ122" s="2370"/>
      <c r="AK122" s="2370"/>
      <c r="AL122" s="2370"/>
      <c r="AM122" s="2370"/>
      <c r="AN122" s="2370"/>
      <c r="AO122" s="2370"/>
      <c r="AP122" s="2370"/>
      <c r="AQ122" s="2370"/>
      <c r="AR122" s="2370"/>
      <c r="AS122" s="2370"/>
      <c r="AT122" s="2370"/>
      <c r="AU122" s="2370"/>
      <c r="AV122" s="2370"/>
      <c r="AW122" s="2370"/>
      <c r="AX122" s="2370"/>
      <c r="AY122" s="2370"/>
      <c r="AZ122" s="2370"/>
      <c r="BA122" s="2370"/>
      <c r="BB122" s="2370"/>
      <c r="BC122" s="2370"/>
      <c r="BD122" s="1793"/>
      <c r="BE122" s="1793"/>
      <c r="BF122" s="1793"/>
      <c r="BG122" s="1793"/>
      <c r="BH122" s="1793"/>
      <c r="BI122" s="1793"/>
      <c r="BJ122" s="1793"/>
      <c r="BK122" s="1793"/>
      <c r="BL122" s="1793"/>
      <c r="BM122" s="1793"/>
      <c r="BN122" s="1793"/>
      <c r="BO122" s="1793"/>
      <c r="BP122" s="1793"/>
      <c r="BQ122" s="1793"/>
      <c r="BR122" s="1793"/>
      <c r="BS122" s="1793"/>
      <c r="BT122" s="1793"/>
      <c r="BU122" s="1793"/>
      <c r="BV122" s="1793"/>
      <c r="BW122" s="1793"/>
      <c r="BX122" s="1793"/>
      <c r="BY122" s="1793"/>
      <c r="BZ122" s="1793"/>
      <c r="CA122" s="1793"/>
      <c r="CB122" s="1793"/>
      <c r="CC122" s="1793"/>
      <c r="CD122" s="1793"/>
      <c r="CE122" s="1793"/>
      <c r="CF122" s="1793"/>
      <c r="CG122" s="1793"/>
      <c r="CH122" s="1793"/>
      <c r="CI122" s="1793"/>
      <c r="CJ122" s="1793"/>
      <c r="CK122" s="1793"/>
      <c r="CL122" s="1793"/>
      <c r="CM122" s="1793"/>
      <c r="CN122" s="1793"/>
      <c r="CO122" s="1793"/>
      <c r="CP122" s="1793"/>
      <c r="CQ122" s="1793"/>
      <c r="CR122" s="1793"/>
      <c r="CS122" s="1793"/>
      <c r="CT122" s="1793"/>
      <c r="CU122" s="1793"/>
      <c r="CV122" s="1793"/>
      <c r="CW122" s="1793"/>
      <c r="CX122" s="1793"/>
      <c r="CY122" s="1793"/>
      <c r="CZ122" s="1793"/>
      <c r="DA122" s="1793"/>
      <c r="DB122" s="1793"/>
      <c r="DC122" s="1793"/>
      <c r="DD122" s="1793"/>
      <c r="DE122" s="1793"/>
      <c r="DF122" s="1793"/>
      <c r="DG122" s="1793"/>
      <c r="DH122" s="1793"/>
      <c r="DI122" s="1793"/>
      <c r="DJ122" s="1793"/>
      <c r="DK122" s="1793"/>
      <c r="DL122" s="1793"/>
      <c r="DM122" s="1793"/>
      <c r="DN122" s="1793"/>
      <c r="DO122" s="1793"/>
      <c r="DP122" s="1793"/>
      <c r="DQ122" s="1793"/>
      <c r="DR122" s="1793"/>
      <c r="DS122" s="1793"/>
      <c r="DT122" s="1793"/>
      <c r="DU122" s="1793"/>
      <c r="DV122" s="1793"/>
      <c r="DW122" s="1793"/>
      <c r="DX122" s="1793"/>
      <c r="DY122" s="1793"/>
      <c r="DZ122" s="1793"/>
      <c r="EA122" s="1793"/>
      <c r="EB122" s="1793"/>
      <c r="EC122" s="1793"/>
      <c r="ED122" s="1793"/>
      <c r="EE122" s="1793"/>
      <c r="EF122" s="1793"/>
      <c r="EG122" s="1793"/>
      <c r="EH122" s="1793"/>
      <c r="EI122" s="1793"/>
      <c r="EJ122" s="1793"/>
      <c r="EK122" s="1793"/>
      <c r="EL122" s="1793"/>
      <c r="EM122" s="1793"/>
      <c r="EN122" s="1793"/>
      <c r="EO122" s="1793"/>
      <c r="EP122" s="1793"/>
      <c r="EQ122" s="1793"/>
      <c r="ER122" s="1793"/>
      <c r="ES122" s="1793"/>
      <c r="ET122" s="1793"/>
      <c r="EU122" s="1793"/>
      <c r="EV122" s="1793"/>
      <c r="EW122" s="1793"/>
      <c r="EX122" s="1793"/>
      <c r="EY122" s="1793"/>
      <c r="EZ122" s="1793"/>
      <c r="FA122" s="1793"/>
      <c r="FB122" s="1793"/>
      <c r="FC122" s="1793"/>
      <c r="FD122" s="1793"/>
      <c r="FE122" s="1793"/>
    </row>
    <row r="123" spans="1:161" s="1555" customFormat="1" ht="95.25" customHeight="1" x14ac:dyDescent="0.2">
      <c r="A123" s="2338">
        <v>113</v>
      </c>
      <c r="B123" s="2339" t="s">
        <v>1590</v>
      </c>
      <c r="C123" s="1667" t="s">
        <v>1355</v>
      </c>
      <c r="D123" s="2343">
        <v>1406003</v>
      </c>
      <c r="E123" s="426" t="s">
        <v>481</v>
      </c>
      <c r="F123" s="1759" t="s">
        <v>390</v>
      </c>
      <c r="G123" s="1790" t="s">
        <v>386</v>
      </c>
      <c r="H123" s="1790" t="s">
        <v>393</v>
      </c>
      <c r="I123" s="1792" t="s">
        <v>372</v>
      </c>
      <c r="J123" s="1792">
        <v>1</v>
      </c>
      <c r="K123" s="489">
        <v>41641</v>
      </c>
      <c r="L123" s="489">
        <v>41670</v>
      </c>
      <c r="M123" s="490">
        <f t="shared" si="13"/>
        <v>4.1428571428571432</v>
      </c>
      <c r="N123" s="73">
        <v>1</v>
      </c>
      <c r="O123" s="1674">
        <f t="shared" si="14"/>
        <v>1</v>
      </c>
      <c r="P123" s="1681">
        <f t="shared" si="15"/>
        <v>4.1428571428571432</v>
      </c>
      <c r="Q123" s="1676">
        <v>0</v>
      </c>
      <c r="R123" s="73">
        <v>0</v>
      </c>
      <c r="S123" s="1653" t="s">
        <v>1455</v>
      </c>
      <c r="T123" s="1779"/>
      <c r="U123" s="1779"/>
      <c r="V123" s="1779"/>
      <c r="W123" s="1779"/>
      <c r="X123" s="1779"/>
      <c r="Y123" s="1779"/>
      <c r="Z123" s="1779"/>
      <c r="AA123" s="1779"/>
      <c r="AB123" s="1779"/>
      <c r="AC123" s="1779"/>
      <c r="AD123" s="1779"/>
      <c r="AE123" s="1779"/>
      <c r="AF123" s="1779"/>
      <c r="AG123" s="1779"/>
      <c r="AH123" s="1779"/>
      <c r="AI123" s="1779"/>
      <c r="AJ123" s="1779"/>
      <c r="AK123" s="1779"/>
      <c r="AL123" s="1779"/>
      <c r="AM123" s="1779"/>
      <c r="AN123" s="1779"/>
      <c r="AO123" s="1779"/>
      <c r="AP123" s="1779"/>
      <c r="AQ123" s="1779"/>
      <c r="AR123" s="1779"/>
      <c r="AS123" s="1779"/>
      <c r="AT123" s="1779"/>
      <c r="AU123" s="1779"/>
      <c r="AV123" s="1779"/>
      <c r="AW123" s="1779"/>
      <c r="AX123" s="1779"/>
      <c r="AY123" s="1779"/>
      <c r="AZ123" s="1779"/>
      <c r="BA123" s="1779"/>
      <c r="BB123" s="1779"/>
      <c r="BC123" s="1779"/>
      <c r="BD123" s="1793"/>
      <c r="BE123" s="1793"/>
      <c r="BF123" s="1793"/>
      <c r="BG123" s="1793"/>
      <c r="BH123" s="1793"/>
      <c r="BI123" s="1793"/>
      <c r="BJ123" s="1793"/>
      <c r="BK123" s="1793"/>
      <c r="BL123" s="1793"/>
      <c r="BM123" s="1793"/>
      <c r="BN123" s="1793"/>
      <c r="BO123" s="1793"/>
      <c r="BP123" s="1793"/>
      <c r="BQ123" s="1793"/>
      <c r="BR123" s="1793"/>
      <c r="BS123" s="1793"/>
      <c r="BT123" s="1793"/>
      <c r="BU123" s="1793"/>
      <c r="BV123" s="1793"/>
      <c r="BW123" s="1793"/>
      <c r="BX123" s="1793"/>
      <c r="BY123" s="1793"/>
      <c r="BZ123" s="1793"/>
      <c r="CA123" s="1793"/>
      <c r="CB123" s="1793"/>
      <c r="CC123" s="1793"/>
      <c r="CD123" s="1793"/>
      <c r="CE123" s="1793"/>
      <c r="CF123" s="1793"/>
      <c r="CG123" s="1793"/>
      <c r="CH123" s="1793"/>
      <c r="CI123" s="1793"/>
      <c r="CJ123" s="1793"/>
      <c r="CK123" s="1793"/>
      <c r="CL123" s="1793"/>
      <c r="CM123" s="1793"/>
      <c r="CN123" s="1793"/>
      <c r="CO123" s="1793"/>
      <c r="CP123" s="1793"/>
      <c r="CQ123" s="1793"/>
      <c r="CR123" s="1793"/>
      <c r="CS123" s="1793"/>
      <c r="CT123" s="1793"/>
      <c r="CU123" s="1793"/>
      <c r="CV123" s="1793"/>
      <c r="CW123" s="1793"/>
      <c r="CX123" s="1793"/>
      <c r="CY123" s="1793"/>
      <c r="CZ123" s="1793"/>
      <c r="DA123" s="1793"/>
      <c r="DB123" s="1793"/>
      <c r="DC123" s="1793"/>
      <c r="DD123" s="1793"/>
      <c r="DE123" s="1793"/>
      <c r="DF123" s="1793"/>
      <c r="DG123" s="1793"/>
      <c r="DH123" s="1793"/>
      <c r="DI123" s="1793"/>
      <c r="DJ123" s="1793"/>
      <c r="DK123" s="1793"/>
      <c r="DL123" s="1793"/>
      <c r="DM123" s="1793"/>
      <c r="DN123" s="1793"/>
      <c r="DO123" s="1793"/>
      <c r="DP123" s="1793"/>
      <c r="DQ123" s="1793"/>
      <c r="DR123" s="1793"/>
      <c r="DS123" s="1793"/>
      <c r="DT123" s="1793"/>
      <c r="DU123" s="1793"/>
      <c r="DV123" s="1793"/>
      <c r="DW123" s="1793"/>
      <c r="DX123" s="1793"/>
      <c r="DY123" s="1793"/>
      <c r="DZ123" s="1793"/>
      <c r="EA123" s="1793"/>
      <c r="EB123" s="1793"/>
      <c r="EC123" s="1793"/>
      <c r="ED123" s="1793"/>
      <c r="EE123" s="1793"/>
      <c r="EF123" s="1793"/>
      <c r="EG123" s="1793"/>
      <c r="EH123" s="1793"/>
      <c r="EI123" s="1793"/>
      <c r="EJ123" s="1793"/>
      <c r="EK123" s="1793"/>
      <c r="EL123" s="1793"/>
      <c r="EM123" s="1793"/>
      <c r="EN123" s="1793"/>
      <c r="EO123" s="1793"/>
      <c r="EP123" s="1793"/>
      <c r="EQ123" s="1793"/>
      <c r="ER123" s="1793"/>
      <c r="ES123" s="1793"/>
      <c r="ET123" s="1793"/>
      <c r="EU123" s="1793"/>
      <c r="EV123" s="1793"/>
      <c r="EW123" s="1793"/>
      <c r="EX123" s="1793"/>
      <c r="EY123" s="1793"/>
      <c r="EZ123" s="1793"/>
      <c r="FA123" s="1793"/>
      <c r="FB123" s="1793"/>
      <c r="FC123" s="1793"/>
      <c r="FD123" s="1793"/>
      <c r="FE123" s="1793"/>
    </row>
    <row r="124" spans="1:161" s="1555" customFormat="1" ht="114" customHeight="1" x14ac:dyDescent="0.2">
      <c r="A124" s="2338">
        <v>114</v>
      </c>
      <c r="B124" s="2339" t="s">
        <v>1591</v>
      </c>
      <c r="C124" s="1667" t="s">
        <v>1355</v>
      </c>
      <c r="D124" s="2343">
        <v>1406003</v>
      </c>
      <c r="E124" s="426" t="s">
        <v>481</v>
      </c>
      <c r="F124" s="1759" t="s">
        <v>390</v>
      </c>
      <c r="G124" s="1790" t="s">
        <v>587</v>
      </c>
      <c r="H124" s="1790" t="s">
        <v>579</v>
      </c>
      <c r="I124" s="1792" t="s">
        <v>573</v>
      </c>
      <c r="J124" s="1792">
        <v>3</v>
      </c>
      <c r="K124" s="489">
        <v>41671</v>
      </c>
      <c r="L124" s="489">
        <v>42004</v>
      </c>
      <c r="M124" s="490">
        <f t="shared" si="13"/>
        <v>47.571428571428569</v>
      </c>
      <c r="N124" s="73">
        <v>3</v>
      </c>
      <c r="O124" s="1674">
        <f t="shared" si="14"/>
        <v>1</v>
      </c>
      <c r="P124" s="1681">
        <f t="shared" si="15"/>
        <v>47.571428571428569</v>
      </c>
      <c r="Q124" s="1676">
        <f t="shared" si="12"/>
        <v>47.571428571428569</v>
      </c>
      <c r="R124" s="73">
        <v>0</v>
      </c>
      <c r="S124" s="2325" t="s">
        <v>1746</v>
      </c>
      <c r="T124" s="2370"/>
      <c r="U124" s="2370"/>
      <c r="V124" s="2370"/>
      <c r="W124" s="2370"/>
      <c r="X124" s="2370"/>
      <c r="Y124" s="2370"/>
      <c r="Z124" s="2370"/>
      <c r="AA124" s="2370"/>
      <c r="AB124" s="2370"/>
      <c r="AC124" s="2370"/>
      <c r="AD124" s="2370"/>
      <c r="AE124" s="2370"/>
      <c r="AF124" s="2370"/>
      <c r="AG124" s="2370"/>
      <c r="AH124" s="2370"/>
      <c r="AI124" s="2370"/>
      <c r="AJ124" s="2370"/>
      <c r="AK124" s="2370"/>
      <c r="AL124" s="2370"/>
      <c r="AM124" s="2370"/>
      <c r="AN124" s="2370"/>
      <c r="AO124" s="2370"/>
      <c r="AP124" s="2370"/>
      <c r="AQ124" s="2370"/>
      <c r="AR124" s="2370"/>
      <c r="AS124" s="2370"/>
      <c r="AT124" s="2370"/>
      <c r="AU124" s="2370"/>
      <c r="AV124" s="2370"/>
      <c r="AW124" s="2370"/>
      <c r="AX124" s="2370"/>
      <c r="AY124" s="2370"/>
      <c r="AZ124" s="2370"/>
      <c r="BA124" s="2370"/>
      <c r="BB124" s="2370"/>
      <c r="BC124" s="2370"/>
      <c r="BD124" s="1793"/>
      <c r="BE124" s="1793"/>
      <c r="BF124" s="1793"/>
      <c r="BG124" s="1793"/>
      <c r="BH124" s="1793"/>
      <c r="BI124" s="1793"/>
      <c r="BJ124" s="1793"/>
      <c r="BK124" s="1793"/>
      <c r="BL124" s="1793"/>
      <c r="BM124" s="1793"/>
      <c r="BN124" s="1793"/>
      <c r="BO124" s="1793"/>
      <c r="BP124" s="1793"/>
      <c r="BQ124" s="1793"/>
      <c r="BR124" s="1793"/>
      <c r="BS124" s="1793"/>
      <c r="BT124" s="1793"/>
      <c r="BU124" s="1793"/>
      <c r="BV124" s="1793"/>
      <c r="BW124" s="1793"/>
      <c r="BX124" s="1793"/>
      <c r="BY124" s="1793"/>
      <c r="BZ124" s="1793"/>
      <c r="CA124" s="1793"/>
      <c r="CB124" s="1793"/>
      <c r="CC124" s="1793"/>
      <c r="CD124" s="1793"/>
      <c r="CE124" s="1793"/>
      <c r="CF124" s="1793"/>
      <c r="CG124" s="1793"/>
      <c r="CH124" s="1793"/>
      <c r="CI124" s="1793"/>
      <c r="CJ124" s="1793"/>
      <c r="CK124" s="1793"/>
      <c r="CL124" s="1793"/>
      <c r="CM124" s="1793"/>
      <c r="CN124" s="1793"/>
      <c r="CO124" s="1793"/>
      <c r="CP124" s="1793"/>
      <c r="CQ124" s="1793"/>
      <c r="CR124" s="1793"/>
      <c r="CS124" s="1793"/>
      <c r="CT124" s="1793"/>
      <c r="CU124" s="1793"/>
      <c r="CV124" s="1793"/>
      <c r="CW124" s="1793"/>
      <c r="CX124" s="1793"/>
      <c r="CY124" s="1793"/>
      <c r="CZ124" s="1793"/>
      <c r="DA124" s="1793"/>
      <c r="DB124" s="1793"/>
      <c r="DC124" s="1793"/>
      <c r="DD124" s="1793"/>
      <c r="DE124" s="1793"/>
      <c r="DF124" s="1793"/>
      <c r="DG124" s="1793"/>
      <c r="DH124" s="1793"/>
      <c r="DI124" s="1793"/>
      <c r="DJ124" s="1793"/>
      <c r="DK124" s="1793"/>
      <c r="DL124" s="1793"/>
      <c r="DM124" s="1793"/>
      <c r="DN124" s="1793"/>
      <c r="DO124" s="1793"/>
      <c r="DP124" s="1793"/>
      <c r="DQ124" s="1793"/>
      <c r="DR124" s="1793"/>
      <c r="DS124" s="1793"/>
      <c r="DT124" s="1793"/>
      <c r="DU124" s="1793"/>
      <c r="DV124" s="1793"/>
      <c r="DW124" s="1793"/>
      <c r="DX124" s="1793"/>
      <c r="DY124" s="1793"/>
      <c r="DZ124" s="1793"/>
      <c r="EA124" s="1793"/>
      <c r="EB124" s="1793"/>
      <c r="EC124" s="1793"/>
      <c r="ED124" s="1793"/>
      <c r="EE124" s="1793"/>
      <c r="EF124" s="1793"/>
      <c r="EG124" s="1793"/>
      <c r="EH124" s="1793"/>
      <c r="EI124" s="1793"/>
      <c r="EJ124" s="1793"/>
      <c r="EK124" s="1793"/>
      <c r="EL124" s="1793"/>
      <c r="EM124" s="1793"/>
      <c r="EN124" s="1793"/>
      <c r="EO124" s="1793"/>
      <c r="EP124" s="1793"/>
      <c r="EQ124" s="1793"/>
      <c r="ER124" s="1793"/>
      <c r="ES124" s="1793"/>
      <c r="ET124" s="1793"/>
      <c r="EU124" s="1793"/>
      <c r="EV124" s="1793"/>
      <c r="EW124" s="1793"/>
      <c r="EX124" s="1793"/>
      <c r="EY124" s="1793"/>
      <c r="EZ124" s="1793"/>
      <c r="FA124" s="1793"/>
      <c r="FB124" s="1793"/>
      <c r="FC124" s="1793"/>
      <c r="FD124" s="1793"/>
      <c r="FE124" s="1793"/>
    </row>
    <row r="125" spans="1:161" s="1555" customFormat="1" ht="198.6" customHeight="1" x14ac:dyDescent="0.2">
      <c r="A125" s="2338">
        <v>115</v>
      </c>
      <c r="B125" s="2339" t="s">
        <v>1592</v>
      </c>
      <c r="C125" s="1667" t="s">
        <v>1355</v>
      </c>
      <c r="D125" s="2342">
        <v>1103002</v>
      </c>
      <c r="E125" s="1760" t="s">
        <v>1689</v>
      </c>
      <c r="F125" s="1759" t="s">
        <v>1690</v>
      </c>
      <c r="G125" s="1821" t="s">
        <v>144</v>
      </c>
      <c r="H125" s="1821" t="s">
        <v>146</v>
      </c>
      <c r="I125" s="1821" t="s">
        <v>147</v>
      </c>
      <c r="J125" s="449">
        <v>174</v>
      </c>
      <c r="K125" s="2327">
        <v>41640</v>
      </c>
      <c r="L125" s="2327">
        <v>41820</v>
      </c>
      <c r="M125" s="1718">
        <f>ROUND(((L125-K125)/7),0)</f>
        <v>26</v>
      </c>
      <c r="N125" s="73">
        <v>174</v>
      </c>
      <c r="O125" s="1674">
        <f t="shared" si="14"/>
        <v>1</v>
      </c>
      <c r="P125" s="1681">
        <f t="shared" si="15"/>
        <v>26</v>
      </c>
      <c r="Q125" s="1676">
        <f t="shared" si="12"/>
        <v>26</v>
      </c>
      <c r="R125" s="73">
        <v>0</v>
      </c>
      <c r="S125" s="1650" t="s">
        <v>1343</v>
      </c>
      <c r="T125" s="1780"/>
      <c r="U125" s="1780"/>
      <c r="V125" s="1780"/>
      <c r="W125" s="1780"/>
      <c r="X125" s="1780"/>
      <c r="Y125" s="1780"/>
      <c r="Z125" s="1780"/>
      <c r="AA125" s="1780"/>
      <c r="AB125" s="1780"/>
      <c r="AC125" s="1780"/>
      <c r="AD125" s="1780"/>
      <c r="AE125" s="1780"/>
      <c r="AF125" s="1780"/>
      <c r="AG125" s="1780"/>
      <c r="AH125" s="1780"/>
      <c r="AI125" s="1780"/>
      <c r="AJ125" s="1780"/>
      <c r="AK125" s="1780"/>
      <c r="AL125" s="1780"/>
      <c r="AM125" s="1780"/>
      <c r="AN125" s="1780"/>
      <c r="AO125" s="1780"/>
      <c r="AP125" s="1780"/>
      <c r="AQ125" s="1780"/>
      <c r="AR125" s="1780"/>
      <c r="AS125" s="1780"/>
      <c r="AT125" s="1780"/>
      <c r="AU125" s="1780"/>
      <c r="AV125" s="1780"/>
      <c r="AW125" s="1780"/>
      <c r="AX125" s="1780"/>
      <c r="AY125" s="1780"/>
      <c r="AZ125" s="1780"/>
      <c r="BA125" s="1780"/>
      <c r="BB125" s="1780"/>
      <c r="BC125" s="1780"/>
      <c r="BD125" s="1793"/>
      <c r="BE125" s="1793"/>
      <c r="BF125" s="1793"/>
      <c r="BG125" s="1793"/>
      <c r="BH125" s="1793"/>
      <c r="BI125" s="1793"/>
      <c r="BJ125" s="1793"/>
      <c r="BK125" s="1793"/>
      <c r="BL125" s="1793"/>
      <c r="BM125" s="1793"/>
      <c r="BN125" s="1793"/>
      <c r="BO125" s="1793"/>
      <c r="BP125" s="1793"/>
      <c r="BQ125" s="1793"/>
      <c r="BR125" s="1793"/>
      <c r="BS125" s="1793"/>
      <c r="BT125" s="1793"/>
      <c r="BU125" s="1793"/>
      <c r="BV125" s="1793"/>
      <c r="BW125" s="1793"/>
      <c r="BX125" s="1793"/>
      <c r="BY125" s="1793"/>
      <c r="BZ125" s="1793"/>
      <c r="CA125" s="1793"/>
      <c r="CB125" s="1793"/>
      <c r="CC125" s="1793"/>
      <c r="CD125" s="1793"/>
      <c r="CE125" s="1793"/>
      <c r="CF125" s="1793"/>
      <c r="CG125" s="1793"/>
      <c r="CH125" s="1793"/>
      <c r="CI125" s="1793"/>
      <c r="CJ125" s="1793"/>
      <c r="CK125" s="1793"/>
      <c r="CL125" s="1793"/>
      <c r="CM125" s="1793"/>
      <c r="CN125" s="1793"/>
      <c r="CO125" s="1793"/>
      <c r="CP125" s="1793"/>
      <c r="CQ125" s="1793"/>
      <c r="CR125" s="1793"/>
      <c r="CS125" s="1793"/>
      <c r="CT125" s="1793"/>
      <c r="CU125" s="1793"/>
      <c r="CV125" s="1793"/>
      <c r="CW125" s="1793"/>
      <c r="CX125" s="1793"/>
      <c r="CY125" s="1793"/>
      <c r="CZ125" s="1793"/>
      <c r="DA125" s="1793"/>
      <c r="DB125" s="1793"/>
      <c r="DC125" s="1793"/>
      <c r="DD125" s="1793"/>
      <c r="DE125" s="1793"/>
      <c r="DF125" s="1793"/>
      <c r="DG125" s="1793"/>
      <c r="DH125" s="1793"/>
      <c r="DI125" s="1793"/>
      <c r="DJ125" s="1793"/>
      <c r="DK125" s="1793"/>
      <c r="DL125" s="1793"/>
      <c r="DM125" s="1793"/>
      <c r="DN125" s="1793"/>
      <c r="DO125" s="1793"/>
      <c r="DP125" s="1793"/>
      <c r="DQ125" s="1793"/>
      <c r="DR125" s="1793"/>
      <c r="DS125" s="1793"/>
      <c r="DT125" s="1793"/>
      <c r="DU125" s="1793"/>
      <c r="DV125" s="1793"/>
      <c r="DW125" s="1793"/>
      <c r="DX125" s="1793"/>
      <c r="DY125" s="1793"/>
      <c r="DZ125" s="1793"/>
      <c r="EA125" s="1793"/>
      <c r="EB125" s="1793"/>
      <c r="EC125" s="1793"/>
      <c r="ED125" s="1793"/>
      <c r="EE125" s="1793"/>
      <c r="EF125" s="1793"/>
      <c r="EG125" s="1793"/>
      <c r="EH125" s="1793"/>
      <c r="EI125" s="1793"/>
      <c r="EJ125" s="1793"/>
      <c r="EK125" s="1793"/>
      <c r="EL125" s="1793"/>
      <c r="EM125" s="1793"/>
      <c r="EN125" s="1793"/>
      <c r="EO125" s="1793"/>
      <c r="EP125" s="1793"/>
      <c r="EQ125" s="1793"/>
      <c r="ER125" s="1793"/>
      <c r="ES125" s="1793"/>
      <c r="ET125" s="1793"/>
      <c r="EU125" s="1793"/>
      <c r="EV125" s="1793"/>
      <c r="EW125" s="1793"/>
      <c r="EX125" s="1793"/>
      <c r="EY125" s="1793"/>
      <c r="EZ125" s="1793"/>
      <c r="FA125" s="1793"/>
      <c r="FB125" s="1793"/>
      <c r="FC125" s="1793"/>
      <c r="FD125" s="1793"/>
      <c r="FE125" s="1793"/>
    </row>
    <row r="126" spans="1:161" s="1555" customFormat="1" ht="93" customHeight="1" x14ac:dyDescent="0.2">
      <c r="A126" s="2338">
        <v>116</v>
      </c>
      <c r="B126" s="2339" t="s">
        <v>1593</v>
      </c>
      <c r="C126" s="1667" t="s">
        <v>1355</v>
      </c>
      <c r="D126" s="2342">
        <v>1103002</v>
      </c>
      <c r="E126" s="1760" t="s">
        <v>1689</v>
      </c>
      <c r="F126" s="1759" t="s">
        <v>1690</v>
      </c>
      <c r="G126" s="1821" t="s">
        <v>540</v>
      </c>
      <c r="H126" s="1821" t="s">
        <v>148</v>
      </c>
      <c r="I126" s="1822" t="s">
        <v>149</v>
      </c>
      <c r="J126" s="449">
        <v>6</v>
      </c>
      <c r="K126" s="2327">
        <v>41671</v>
      </c>
      <c r="L126" s="2327">
        <v>41851</v>
      </c>
      <c r="M126" s="1718">
        <f>ROUND(((L126-K126)/7),0)</f>
        <v>26</v>
      </c>
      <c r="N126" s="73">
        <v>6</v>
      </c>
      <c r="O126" s="1674">
        <f t="shared" si="14"/>
        <v>1</v>
      </c>
      <c r="P126" s="1681">
        <f t="shared" si="15"/>
        <v>26</v>
      </c>
      <c r="Q126" s="1676">
        <f t="shared" si="12"/>
        <v>26</v>
      </c>
      <c r="R126" s="73">
        <v>0</v>
      </c>
      <c r="S126" s="1650" t="s">
        <v>1344</v>
      </c>
      <c r="T126" s="1780"/>
      <c r="U126" s="1780"/>
      <c r="V126" s="1780"/>
      <c r="W126" s="1780"/>
      <c r="X126" s="1780"/>
      <c r="Y126" s="1780"/>
      <c r="Z126" s="1780"/>
      <c r="AA126" s="1780"/>
      <c r="AB126" s="1780"/>
      <c r="AC126" s="1780"/>
      <c r="AD126" s="1780"/>
      <c r="AE126" s="1780"/>
      <c r="AF126" s="1780"/>
      <c r="AG126" s="1780"/>
      <c r="AH126" s="1780"/>
      <c r="AI126" s="1780"/>
      <c r="AJ126" s="1780"/>
      <c r="AK126" s="1780"/>
      <c r="AL126" s="1780"/>
      <c r="AM126" s="1780"/>
      <c r="AN126" s="1780"/>
      <c r="AO126" s="1780"/>
      <c r="AP126" s="1780"/>
      <c r="AQ126" s="1780"/>
      <c r="AR126" s="1780"/>
      <c r="AS126" s="1780"/>
      <c r="AT126" s="1780"/>
      <c r="AU126" s="1780"/>
      <c r="AV126" s="1780"/>
      <c r="AW126" s="1780"/>
      <c r="AX126" s="1780"/>
      <c r="AY126" s="1780"/>
      <c r="AZ126" s="1780"/>
      <c r="BA126" s="1780"/>
      <c r="BB126" s="1780"/>
      <c r="BC126" s="1780"/>
      <c r="BD126" s="1793"/>
      <c r="BE126" s="1793"/>
      <c r="BF126" s="1793"/>
      <c r="BG126" s="1793"/>
      <c r="BH126" s="1793"/>
      <c r="BI126" s="1793"/>
      <c r="BJ126" s="1793"/>
      <c r="BK126" s="1793"/>
      <c r="BL126" s="1793"/>
      <c r="BM126" s="1793"/>
      <c r="BN126" s="1793"/>
      <c r="BO126" s="1793"/>
      <c r="BP126" s="1793"/>
      <c r="BQ126" s="1793"/>
      <c r="BR126" s="1793"/>
      <c r="BS126" s="1793"/>
      <c r="BT126" s="1793"/>
      <c r="BU126" s="1793"/>
      <c r="BV126" s="1793"/>
      <c r="BW126" s="1793"/>
      <c r="BX126" s="1793"/>
      <c r="BY126" s="1793"/>
      <c r="BZ126" s="1793"/>
      <c r="CA126" s="1793"/>
      <c r="CB126" s="1793"/>
      <c r="CC126" s="1793"/>
      <c r="CD126" s="1793"/>
      <c r="CE126" s="1793"/>
      <c r="CF126" s="1793"/>
      <c r="CG126" s="1793"/>
      <c r="CH126" s="1793"/>
      <c r="CI126" s="1793"/>
      <c r="CJ126" s="1793"/>
      <c r="CK126" s="1793"/>
      <c r="CL126" s="1793"/>
      <c r="CM126" s="1793"/>
      <c r="CN126" s="1793"/>
      <c r="CO126" s="1793"/>
      <c r="CP126" s="1793"/>
      <c r="CQ126" s="1793"/>
      <c r="CR126" s="1793"/>
      <c r="CS126" s="1793"/>
      <c r="CT126" s="1793"/>
      <c r="CU126" s="1793"/>
      <c r="CV126" s="1793"/>
      <c r="CW126" s="1793"/>
      <c r="CX126" s="1793"/>
      <c r="CY126" s="1793"/>
      <c r="CZ126" s="1793"/>
      <c r="DA126" s="1793"/>
      <c r="DB126" s="1793"/>
      <c r="DC126" s="1793"/>
      <c r="DD126" s="1793"/>
      <c r="DE126" s="1793"/>
      <c r="DF126" s="1793"/>
      <c r="DG126" s="1793"/>
      <c r="DH126" s="1793"/>
      <c r="DI126" s="1793"/>
      <c r="DJ126" s="1793"/>
      <c r="DK126" s="1793"/>
      <c r="DL126" s="1793"/>
      <c r="DM126" s="1793"/>
      <c r="DN126" s="1793"/>
      <c r="DO126" s="1793"/>
      <c r="DP126" s="1793"/>
      <c r="DQ126" s="1793"/>
      <c r="DR126" s="1793"/>
      <c r="DS126" s="1793"/>
      <c r="DT126" s="1793"/>
      <c r="DU126" s="1793"/>
      <c r="DV126" s="1793"/>
      <c r="DW126" s="1793"/>
      <c r="DX126" s="1793"/>
      <c r="DY126" s="1793"/>
      <c r="DZ126" s="1793"/>
      <c r="EA126" s="1793"/>
      <c r="EB126" s="1793"/>
      <c r="EC126" s="1793"/>
      <c r="ED126" s="1793"/>
      <c r="EE126" s="1793"/>
      <c r="EF126" s="1793"/>
      <c r="EG126" s="1793"/>
      <c r="EH126" s="1793"/>
      <c r="EI126" s="1793"/>
      <c r="EJ126" s="1793"/>
      <c r="EK126" s="1793"/>
      <c r="EL126" s="1793"/>
      <c r="EM126" s="1793"/>
      <c r="EN126" s="1793"/>
      <c r="EO126" s="1793"/>
      <c r="EP126" s="1793"/>
      <c r="EQ126" s="1793"/>
      <c r="ER126" s="1793"/>
      <c r="ES126" s="1793"/>
      <c r="ET126" s="1793"/>
      <c r="EU126" s="1793"/>
      <c r="EV126" s="1793"/>
      <c r="EW126" s="1793"/>
      <c r="EX126" s="1793"/>
      <c r="EY126" s="1793"/>
      <c r="EZ126" s="1793"/>
      <c r="FA126" s="1793"/>
      <c r="FB126" s="1793"/>
      <c r="FC126" s="1793"/>
      <c r="FD126" s="1793"/>
      <c r="FE126" s="1793"/>
    </row>
    <row r="127" spans="1:161" s="1555" customFormat="1" ht="140.25" customHeight="1" x14ac:dyDescent="0.2">
      <c r="A127" s="2338">
        <v>117</v>
      </c>
      <c r="B127" s="2339" t="s">
        <v>1594</v>
      </c>
      <c r="C127" s="1667" t="s">
        <v>1355</v>
      </c>
      <c r="D127" s="2342">
        <v>1102002</v>
      </c>
      <c r="E127" s="1760" t="s">
        <v>1691</v>
      </c>
      <c r="F127" s="1759" t="s">
        <v>66</v>
      </c>
      <c r="G127" s="1719" t="s">
        <v>310</v>
      </c>
      <c r="H127" s="443" t="s">
        <v>238</v>
      </c>
      <c r="I127" s="1792" t="s">
        <v>239</v>
      </c>
      <c r="J127" s="449">
        <v>1</v>
      </c>
      <c r="K127" s="1720">
        <v>41671</v>
      </c>
      <c r="L127" s="1720">
        <v>41789</v>
      </c>
      <c r="M127" s="1718">
        <f>ROUND(((L127-K127)/7),0)</f>
        <v>17</v>
      </c>
      <c r="N127" s="73">
        <v>1</v>
      </c>
      <c r="O127" s="1674">
        <f t="shared" si="14"/>
        <v>1</v>
      </c>
      <c r="P127" s="1681">
        <f t="shared" si="15"/>
        <v>17</v>
      </c>
      <c r="Q127" s="1676">
        <f t="shared" si="12"/>
        <v>17</v>
      </c>
      <c r="R127" s="73">
        <v>0</v>
      </c>
      <c r="S127" s="1657" t="s">
        <v>1413</v>
      </c>
      <c r="T127" s="1781"/>
      <c r="U127" s="1781"/>
      <c r="V127" s="1781"/>
      <c r="W127" s="1781"/>
      <c r="X127" s="1781"/>
      <c r="Y127" s="1781"/>
      <c r="Z127" s="1781"/>
      <c r="AA127" s="1781"/>
      <c r="AB127" s="1781"/>
      <c r="AC127" s="1781"/>
      <c r="AD127" s="1781"/>
      <c r="AE127" s="1781"/>
      <c r="AF127" s="1781"/>
      <c r="AG127" s="1781"/>
      <c r="AH127" s="1781"/>
      <c r="AI127" s="1781"/>
      <c r="AJ127" s="1781"/>
      <c r="AK127" s="1781"/>
      <c r="AL127" s="1781"/>
      <c r="AM127" s="1781"/>
      <c r="AN127" s="1781"/>
      <c r="AO127" s="1781"/>
      <c r="AP127" s="1781"/>
      <c r="AQ127" s="1781"/>
      <c r="AR127" s="1781"/>
      <c r="AS127" s="1781"/>
      <c r="AT127" s="1781"/>
      <c r="AU127" s="1781"/>
      <c r="AV127" s="1781"/>
      <c r="AW127" s="1781"/>
      <c r="AX127" s="1781"/>
      <c r="AY127" s="1781"/>
      <c r="AZ127" s="1781"/>
      <c r="BA127" s="1781"/>
      <c r="BB127" s="1781"/>
      <c r="BC127" s="1781"/>
      <c r="BD127" s="1793"/>
      <c r="BE127" s="1793"/>
      <c r="BF127" s="1793"/>
      <c r="BG127" s="1793"/>
      <c r="BH127" s="2371"/>
      <c r="BI127" s="2371"/>
      <c r="BJ127" s="2371"/>
      <c r="BK127" s="1793"/>
      <c r="BL127" s="1793"/>
      <c r="BM127" s="1793"/>
      <c r="BN127" s="1793"/>
      <c r="BO127" s="1793"/>
      <c r="BP127" s="1793"/>
      <c r="BQ127" s="1793"/>
      <c r="BR127" s="1793"/>
      <c r="BS127" s="1793"/>
      <c r="BT127" s="1793"/>
      <c r="BU127" s="1793"/>
      <c r="BV127" s="1793"/>
      <c r="BW127" s="1793"/>
      <c r="BX127" s="1793"/>
      <c r="BY127" s="1793"/>
      <c r="BZ127" s="1793"/>
      <c r="CA127" s="1793"/>
      <c r="CB127" s="1793"/>
      <c r="CC127" s="1793"/>
      <c r="CD127" s="1793"/>
      <c r="CE127" s="1793"/>
      <c r="CF127" s="1793"/>
      <c r="CG127" s="1793"/>
      <c r="CH127" s="1793"/>
      <c r="CI127" s="1793"/>
      <c r="CJ127" s="1793"/>
      <c r="CK127" s="1793"/>
      <c r="CL127" s="1793"/>
      <c r="CM127" s="1793"/>
      <c r="CN127" s="1793"/>
      <c r="CO127" s="1793"/>
      <c r="CP127" s="1793"/>
      <c r="CQ127" s="1793"/>
      <c r="CR127" s="1793"/>
      <c r="CS127" s="1793"/>
      <c r="CT127" s="1793"/>
      <c r="CU127" s="1793"/>
      <c r="CV127" s="1793"/>
      <c r="CW127" s="1793"/>
      <c r="CX127" s="1793"/>
      <c r="CY127" s="1793"/>
      <c r="CZ127" s="1793"/>
      <c r="DA127" s="1793"/>
      <c r="DB127" s="1793"/>
      <c r="DC127" s="1793"/>
      <c r="DD127" s="1793"/>
      <c r="DE127" s="1793"/>
      <c r="DF127" s="1793"/>
      <c r="DG127" s="1793"/>
      <c r="DH127" s="1793"/>
      <c r="DI127" s="1793"/>
      <c r="DJ127" s="1793"/>
      <c r="DK127" s="1793"/>
      <c r="DL127" s="1793"/>
      <c r="DM127" s="1793"/>
      <c r="DN127" s="1793"/>
      <c r="DO127" s="1793"/>
      <c r="DP127" s="1793"/>
      <c r="DQ127" s="1793"/>
      <c r="DR127" s="1793"/>
      <c r="DS127" s="1793"/>
      <c r="DT127" s="1793"/>
      <c r="DU127" s="1793"/>
      <c r="DV127" s="1793"/>
      <c r="DW127" s="1793"/>
      <c r="DX127" s="1793"/>
      <c r="DY127" s="1793"/>
      <c r="DZ127" s="1793"/>
      <c r="EA127" s="1793"/>
      <c r="EB127" s="1793"/>
      <c r="EC127" s="1793"/>
      <c r="ED127" s="1793"/>
      <c r="EE127" s="1793"/>
      <c r="EF127" s="1793"/>
      <c r="EG127" s="1793"/>
      <c r="EH127" s="1793"/>
      <c r="EI127" s="1793"/>
      <c r="EJ127" s="1793"/>
      <c r="EK127" s="1793"/>
      <c r="EL127" s="1793"/>
      <c r="EM127" s="1793"/>
      <c r="EN127" s="1793"/>
      <c r="EO127" s="1793"/>
      <c r="EP127" s="1793"/>
      <c r="EQ127" s="1793"/>
      <c r="ER127" s="1793"/>
      <c r="ES127" s="1793"/>
      <c r="ET127" s="1793"/>
      <c r="EU127" s="1793"/>
      <c r="EV127" s="1793"/>
      <c r="EW127" s="1793"/>
      <c r="EX127" s="1793"/>
      <c r="EY127" s="1793"/>
      <c r="EZ127" s="1793"/>
      <c r="FA127" s="1793"/>
      <c r="FB127" s="1793"/>
      <c r="FC127" s="1793"/>
      <c r="FD127" s="1793"/>
      <c r="FE127" s="1793"/>
    </row>
    <row r="128" spans="1:161" s="1555" customFormat="1" ht="140.25" customHeight="1" x14ac:dyDescent="0.2">
      <c r="A128" s="2338">
        <v>118</v>
      </c>
      <c r="B128" s="2339" t="s">
        <v>1595</v>
      </c>
      <c r="C128" s="1667" t="s">
        <v>1355</v>
      </c>
      <c r="D128" s="2342">
        <v>1102002</v>
      </c>
      <c r="E128" s="1760" t="s">
        <v>1691</v>
      </c>
      <c r="F128" s="1759" t="s">
        <v>66</v>
      </c>
      <c r="G128" s="1635" t="s">
        <v>311</v>
      </c>
      <c r="H128" s="443" t="s">
        <v>240</v>
      </c>
      <c r="I128" s="443" t="s">
        <v>241</v>
      </c>
      <c r="J128" s="449">
        <v>1</v>
      </c>
      <c r="K128" s="1720">
        <v>41671</v>
      </c>
      <c r="L128" s="1720">
        <v>41789</v>
      </c>
      <c r="M128" s="1723">
        <f t="shared" ref="M128:M143" si="16">+(L128-K128)/7</f>
        <v>16.857142857142858</v>
      </c>
      <c r="N128" s="73">
        <v>1</v>
      </c>
      <c r="O128" s="1674">
        <f t="shared" si="14"/>
        <v>1</v>
      </c>
      <c r="P128" s="1681">
        <f t="shared" si="15"/>
        <v>16.857142857142858</v>
      </c>
      <c r="Q128" s="1676">
        <f t="shared" si="12"/>
        <v>16.857142857142858</v>
      </c>
      <c r="R128" s="73">
        <v>0</v>
      </c>
      <c r="S128" s="1657" t="s">
        <v>1414</v>
      </c>
      <c r="T128" s="1781"/>
      <c r="U128" s="1781"/>
      <c r="V128" s="1781"/>
      <c r="W128" s="1781"/>
      <c r="X128" s="1781"/>
      <c r="Y128" s="1781"/>
      <c r="Z128" s="1781"/>
      <c r="AA128" s="1781"/>
      <c r="AB128" s="1781"/>
      <c r="AC128" s="1781"/>
      <c r="AD128" s="1781"/>
      <c r="AE128" s="1781"/>
      <c r="AF128" s="1781"/>
      <c r="AG128" s="1781"/>
      <c r="AH128" s="1781"/>
      <c r="AI128" s="1781"/>
      <c r="AJ128" s="1781"/>
      <c r="AK128" s="1781"/>
      <c r="AL128" s="1781"/>
      <c r="AM128" s="1781"/>
      <c r="AN128" s="1781"/>
      <c r="AO128" s="1781"/>
      <c r="AP128" s="1781"/>
      <c r="AQ128" s="1781"/>
      <c r="AR128" s="1781"/>
      <c r="AS128" s="1781"/>
      <c r="AT128" s="1781"/>
      <c r="AU128" s="1781"/>
      <c r="AV128" s="1781"/>
      <c r="AW128" s="1781"/>
      <c r="AX128" s="1781"/>
      <c r="AY128" s="1781"/>
      <c r="AZ128" s="1781"/>
      <c r="BA128" s="1781"/>
      <c r="BB128" s="1781"/>
      <c r="BC128" s="1781"/>
      <c r="BD128" s="1793"/>
      <c r="BE128" s="1793"/>
      <c r="BF128" s="1793"/>
      <c r="BG128" s="1793"/>
      <c r="BH128" s="1793"/>
      <c r="BI128" s="2371"/>
      <c r="BJ128" s="2371"/>
      <c r="BK128" s="1793"/>
      <c r="BL128" s="1793"/>
      <c r="BM128" s="1793"/>
      <c r="BN128" s="1793"/>
      <c r="BO128" s="1793"/>
      <c r="BP128" s="1793"/>
      <c r="BQ128" s="1793"/>
      <c r="BR128" s="1793"/>
      <c r="BS128" s="1793"/>
      <c r="BT128" s="1793"/>
      <c r="BU128" s="1793"/>
      <c r="BV128" s="1793"/>
      <c r="BW128" s="1793"/>
      <c r="BX128" s="1793"/>
      <c r="BY128" s="1793"/>
      <c r="BZ128" s="1793"/>
      <c r="CA128" s="1793"/>
      <c r="CB128" s="1793"/>
      <c r="CC128" s="1793"/>
      <c r="CD128" s="1793"/>
      <c r="CE128" s="1793"/>
      <c r="CF128" s="1793"/>
      <c r="CG128" s="1793"/>
      <c r="CH128" s="1793"/>
      <c r="CI128" s="1793"/>
      <c r="CJ128" s="1793"/>
      <c r="CK128" s="1793"/>
      <c r="CL128" s="1793"/>
      <c r="CM128" s="1793"/>
      <c r="CN128" s="1793"/>
      <c r="CO128" s="1793"/>
      <c r="CP128" s="1793"/>
      <c r="CQ128" s="1793"/>
      <c r="CR128" s="1793"/>
      <c r="CS128" s="1793"/>
      <c r="CT128" s="1793"/>
      <c r="CU128" s="1793"/>
      <c r="CV128" s="1793"/>
      <c r="CW128" s="1793"/>
      <c r="CX128" s="1793"/>
      <c r="CY128" s="1793"/>
      <c r="CZ128" s="1793"/>
      <c r="DA128" s="1793"/>
      <c r="DB128" s="1793"/>
      <c r="DC128" s="1793"/>
      <c r="DD128" s="1793"/>
      <c r="DE128" s="1793"/>
      <c r="DF128" s="1793"/>
      <c r="DG128" s="1793"/>
      <c r="DH128" s="1793"/>
      <c r="DI128" s="1793"/>
      <c r="DJ128" s="1793"/>
      <c r="DK128" s="1793"/>
      <c r="DL128" s="1793"/>
      <c r="DM128" s="1793"/>
      <c r="DN128" s="1793"/>
      <c r="DO128" s="1793"/>
      <c r="DP128" s="1793"/>
      <c r="DQ128" s="1793"/>
      <c r="DR128" s="1793"/>
      <c r="DS128" s="1793"/>
      <c r="DT128" s="1793"/>
      <c r="DU128" s="1793"/>
      <c r="DV128" s="1793"/>
      <c r="DW128" s="1793"/>
      <c r="DX128" s="1793"/>
      <c r="DY128" s="1793"/>
      <c r="DZ128" s="1793"/>
      <c r="EA128" s="1793"/>
      <c r="EB128" s="1793"/>
      <c r="EC128" s="1793"/>
      <c r="ED128" s="1793"/>
      <c r="EE128" s="1793"/>
      <c r="EF128" s="1793"/>
      <c r="EG128" s="1793"/>
      <c r="EH128" s="1793"/>
      <c r="EI128" s="1793"/>
      <c r="EJ128" s="1793"/>
      <c r="EK128" s="1793"/>
      <c r="EL128" s="1793"/>
      <c r="EM128" s="1793"/>
      <c r="EN128" s="1793"/>
      <c r="EO128" s="1793"/>
      <c r="EP128" s="1793"/>
      <c r="EQ128" s="1793"/>
      <c r="ER128" s="1793"/>
      <c r="ES128" s="1793"/>
      <c r="ET128" s="1793"/>
      <c r="EU128" s="1793"/>
      <c r="EV128" s="1793"/>
      <c r="EW128" s="1793"/>
      <c r="EX128" s="1793"/>
      <c r="EY128" s="1793"/>
      <c r="EZ128" s="1793"/>
      <c r="FA128" s="1793"/>
      <c r="FB128" s="1793"/>
      <c r="FC128" s="1793"/>
      <c r="FD128" s="1793"/>
      <c r="FE128" s="1793"/>
    </row>
    <row r="129" spans="1:161" s="1555" customFormat="1" ht="108" x14ac:dyDescent="0.2">
      <c r="A129" s="2338">
        <v>119</v>
      </c>
      <c r="B129" s="2339" t="s">
        <v>1596</v>
      </c>
      <c r="C129" s="1667" t="s">
        <v>1355</v>
      </c>
      <c r="D129" s="2342">
        <v>1102002</v>
      </c>
      <c r="E129" s="1760" t="s">
        <v>1691</v>
      </c>
      <c r="F129" s="1759" t="s">
        <v>66</v>
      </c>
      <c r="G129" s="1635" t="s">
        <v>312</v>
      </c>
      <c r="H129" s="1635" t="s">
        <v>243</v>
      </c>
      <c r="I129" s="1792" t="s">
        <v>244</v>
      </c>
      <c r="J129" s="1823">
        <v>0.9</v>
      </c>
      <c r="K129" s="2328">
        <v>41791</v>
      </c>
      <c r="L129" s="2324">
        <v>41912</v>
      </c>
      <c r="M129" s="1723">
        <f t="shared" si="16"/>
        <v>17.285714285714285</v>
      </c>
      <c r="N129" s="1831">
        <v>0.9</v>
      </c>
      <c r="O129" s="1674">
        <f t="shared" si="14"/>
        <v>1</v>
      </c>
      <c r="P129" s="1681">
        <f t="shared" si="15"/>
        <v>17.285714285714285</v>
      </c>
      <c r="Q129" s="1676">
        <f t="shared" si="12"/>
        <v>17.285714285714285</v>
      </c>
      <c r="R129" s="73">
        <v>0</v>
      </c>
      <c r="S129" s="1648" t="s">
        <v>1773</v>
      </c>
      <c r="T129" s="1782"/>
      <c r="U129" s="1782"/>
      <c r="V129" s="1782"/>
      <c r="W129" s="1782"/>
      <c r="X129" s="1782"/>
      <c r="Y129" s="1782"/>
      <c r="Z129" s="1782"/>
      <c r="AA129" s="1782"/>
      <c r="AB129" s="1782"/>
      <c r="AC129" s="1782"/>
      <c r="AD129" s="1782"/>
      <c r="AE129" s="1782"/>
      <c r="AF129" s="1782"/>
      <c r="AG129" s="1782"/>
      <c r="AH129" s="1782"/>
      <c r="AI129" s="1782"/>
      <c r="AJ129" s="1782"/>
      <c r="AK129" s="1782"/>
      <c r="AL129" s="1782"/>
      <c r="AM129" s="1782"/>
      <c r="AN129" s="1782"/>
      <c r="AO129" s="1782"/>
      <c r="AP129" s="1782"/>
      <c r="AQ129" s="1782"/>
      <c r="AR129" s="1782"/>
      <c r="AS129" s="1782"/>
      <c r="AT129" s="1782"/>
      <c r="AU129" s="1782"/>
      <c r="AV129" s="1782"/>
      <c r="AW129" s="1782"/>
      <c r="AX129" s="1782"/>
      <c r="AY129" s="1782"/>
      <c r="AZ129" s="1782"/>
      <c r="BA129" s="1782"/>
      <c r="BB129" s="1782"/>
      <c r="BC129" s="1782"/>
      <c r="BD129" s="1793"/>
      <c r="BE129" s="1793"/>
      <c r="BF129" s="1793"/>
      <c r="BG129" s="1793"/>
      <c r="BH129" s="1793"/>
      <c r="BI129" s="1793"/>
      <c r="BJ129" s="1793"/>
      <c r="BK129" s="1793"/>
      <c r="BL129" s="1793"/>
      <c r="BM129" s="1793"/>
      <c r="BN129" s="1793"/>
      <c r="BO129" s="1793"/>
      <c r="BP129" s="1793"/>
      <c r="BQ129" s="1793"/>
      <c r="BR129" s="1793"/>
      <c r="BS129" s="1793"/>
      <c r="BT129" s="1793"/>
      <c r="BU129" s="1793"/>
      <c r="BV129" s="1793"/>
      <c r="BW129" s="1793"/>
      <c r="BX129" s="1793"/>
      <c r="BY129" s="1793"/>
      <c r="BZ129" s="1793"/>
      <c r="CA129" s="1793"/>
      <c r="CB129" s="1793"/>
      <c r="CC129" s="1793"/>
      <c r="CD129" s="1793"/>
      <c r="CE129" s="1793"/>
      <c r="CF129" s="1793"/>
      <c r="CG129" s="1793"/>
      <c r="CH129" s="1793"/>
      <c r="CI129" s="1793"/>
      <c r="CJ129" s="1793"/>
      <c r="CK129" s="1793"/>
      <c r="CL129" s="1793"/>
      <c r="CM129" s="1793"/>
      <c r="CN129" s="1793"/>
      <c r="CO129" s="1793"/>
      <c r="CP129" s="1793"/>
      <c r="CQ129" s="1793"/>
      <c r="CR129" s="1793"/>
      <c r="CS129" s="1793"/>
      <c r="CT129" s="1793"/>
      <c r="CU129" s="1793"/>
      <c r="CV129" s="1793"/>
      <c r="CW129" s="1793"/>
      <c r="CX129" s="1793"/>
      <c r="CY129" s="1793"/>
      <c r="CZ129" s="1793"/>
      <c r="DA129" s="1793"/>
      <c r="DB129" s="1793"/>
      <c r="DC129" s="1793"/>
      <c r="DD129" s="1793"/>
      <c r="DE129" s="1793"/>
      <c r="DF129" s="1793"/>
      <c r="DG129" s="1793"/>
      <c r="DH129" s="1793"/>
      <c r="DI129" s="1793"/>
      <c r="DJ129" s="1793"/>
      <c r="DK129" s="1793"/>
      <c r="DL129" s="1793"/>
      <c r="DM129" s="1793"/>
      <c r="DN129" s="1793"/>
      <c r="DO129" s="1793"/>
      <c r="DP129" s="1793"/>
      <c r="DQ129" s="1793"/>
      <c r="DR129" s="1793"/>
      <c r="DS129" s="1793"/>
      <c r="DT129" s="1793"/>
      <c r="DU129" s="1793"/>
      <c r="DV129" s="1793"/>
      <c r="DW129" s="1793"/>
      <c r="DX129" s="1793"/>
      <c r="DY129" s="1793"/>
      <c r="DZ129" s="1793"/>
      <c r="EA129" s="1793"/>
      <c r="EB129" s="1793"/>
      <c r="EC129" s="1793"/>
      <c r="ED129" s="1793"/>
      <c r="EE129" s="1793"/>
      <c r="EF129" s="1793"/>
      <c r="EG129" s="1793"/>
      <c r="EH129" s="1793"/>
      <c r="EI129" s="1793"/>
      <c r="EJ129" s="1793"/>
      <c r="EK129" s="1793"/>
      <c r="EL129" s="1793"/>
      <c r="EM129" s="1793"/>
      <c r="EN129" s="1793"/>
      <c r="EO129" s="1793"/>
      <c r="EP129" s="1793"/>
      <c r="EQ129" s="1793"/>
      <c r="ER129" s="1793"/>
      <c r="ES129" s="1793"/>
      <c r="ET129" s="1793"/>
      <c r="EU129" s="1793"/>
      <c r="EV129" s="1793"/>
      <c r="EW129" s="1793"/>
      <c r="EX129" s="1793"/>
      <c r="EY129" s="1793"/>
      <c r="EZ129" s="1793"/>
      <c r="FA129" s="1793"/>
      <c r="FB129" s="1793"/>
      <c r="FC129" s="1793"/>
      <c r="FD129" s="1793"/>
      <c r="FE129" s="1793"/>
    </row>
    <row r="130" spans="1:161" s="1555" customFormat="1" ht="293.25" x14ac:dyDescent="0.2">
      <c r="A130" s="2338">
        <v>120</v>
      </c>
      <c r="B130" s="2339" t="s">
        <v>1597</v>
      </c>
      <c r="C130" s="1667" t="s">
        <v>1355</v>
      </c>
      <c r="D130" s="2342">
        <v>1102002</v>
      </c>
      <c r="E130" s="1760" t="s">
        <v>1691</v>
      </c>
      <c r="F130" s="1759" t="s">
        <v>66</v>
      </c>
      <c r="G130" s="1635" t="s">
        <v>328</v>
      </c>
      <c r="H130" s="1635" t="s">
        <v>246</v>
      </c>
      <c r="I130" s="449" t="s">
        <v>246</v>
      </c>
      <c r="J130" s="449">
        <v>1</v>
      </c>
      <c r="K130" s="1720">
        <v>41671</v>
      </c>
      <c r="L130" s="1720">
        <v>41789</v>
      </c>
      <c r="M130" s="1723">
        <f t="shared" si="16"/>
        <v>16.857142857142858</v>
      </c>
      <c r="N130" s="73">
        <v>1</v>
      </c>
      <c r="O130" s="1674">
        <f t="shared" si="14"/>
        <v>1</v>
      </c>
      <c r="P130" s="1681">
        <f t="shared" si="15"/>
        <v>16.857142857142858</v>
      </c>
      <c r="Q130" s="1676">
        <f t="shared" si="12"/>
        <v>16.857142857142858</v>
      </c>
      <c r="R130" s="73">
        <v>0</v>
      </c>
      <c r="S130" s="1657" t="s">
        <v>1456</v>
      </c>
      <c r="T130" s="1781"/>
      <c r="U130" s="1781"/>
      <c r="V130" s="1781"/>
      <c r="W130" s="1781"/>
      <c r="X130" s="1781"/>
      <c r="Y130" s="1781"/>
      <c r="Z130" s="1781"/>
      <c r="AA130" s="1781"/>
      <c r="AB130" s="1781"/>
      <c r="AC130" s="1781"/>
      <c r="AD130" s="1781"/>
      <c r="AE130" s="1781"/>
      <c r="AF130" s="1781"/>
      <c r="AG130" s="1781"/>
      <c r="AH130" s="1781"/>
      <c r="AI130" s="1781"/>
      <c r="AJ130" s="1781"/>
      <c r="AK130" s="1781"/>
      <c r="AL130" s="1781"/>
      <c r="AM130" s="1781"/>
      <c r="AN130" s="1781"/>
      <c r="AO130" s="1781"/>
      <c r="AP130" s="1781"/>
      <c r="AQ130" s="1781"/>
      <c r="AR130" s="1781"/>
      <c r="AS130" s="1781"/>
      <c r="AT130" s="1781"/>
      <c r="AU130" s="1781"/>
      <c r="AV130" s="1781"/>
      <c r="AW130" s="1781"/>
      <c r="AX130" s="1781"/>
      <c r="AY130" s="1781"/>
      <c r="AZ130" s="1781"/>
      <c r="BA130" s="1781"/>
      <c r="BB130" s="1781"/>
      <c r="BC130" s="1781"/>
      <c r="BD130" s="1793"/>
      <c r="BE130" s="1793"/>
      <c r="BF130" s="1793"/>
      <c r="BG130" s="1793"/>
      <c r="BH130" s="1793"/>
      <c r="BI130" s="2372"/>
      <c r="BJ130" s="2372"/>
      <c r="BK130" s="2372"/>
      <c r="BL130" s="1793"/>
      <c r="BM130" s="1793"/>
      <c r="BN130" s="1793"/>
      <c r="BO130" s="1793"/>
      <c r="BP130" s="1793"/>
      <c r="BQ130" s="1793"/>
      <c r="BR130" s="1793"/>
      <c r="BS130" s="1793"/>
      <c r="BT130" s="1793"/>
      <c r="BU130" s="1793"/>
      <c r="BV130" s="1793"/>
      <c r="BW130" s="1793"/>
      <c r="BX130" s="1793"/>
      <c r="BY130" s="1793"/>
      <c r="BZ130" s="1793"/>
      <c r="CA130" s="1793"/>
      <c r="CB130" s="1793"/>
      <c r="CC130" s="1793"/>
      <c r="CD130" s="1793"/>
      <c r="CE130" s="1793"/>
      <c r="CF130" s="1793"/>
      <c r="CG130" s="1793"/>
      <c r="CH130" s="1793"/>
      <c r="CI130" s="1793"/>
      <c r="CJ130" s="1793"/>
      <c r="CK130" s="1793"/>
      <c r="CL130" s="1793"/>
      <c r="CM130" s="1793"/>
      <c r="CN130" s="1793"/>
      <c r="CO130" s="1793"/>
      <c r="CP130" s="1793"/>
      <c r="CQ130" s="1793"/>
      <c r="CR130" s="1793"/>
      <c r="CS130" s="1793"/>
      <c r="CT130" s="1793"/>
      <c r="CU130" s="1793"/>
      <c r="CV130" s="1793"/>
      <c r="CW130" s="1793"/>
      <c r="CX130" s="1793"/>
      <c r="CY130" s="1793"/>
      <c r="CZ130" s="1793"/>
      <c r="DA130" s="1793"/>
      <c r="DB130" s="1793"/>
      <c r="DC130" s="1793"/>
      <c r="DD130" s="1793"/>
      <c r="DE130" s="1793"/>
      <c r="DF130" s="1793"/>
      <c r="DG130" s="1793"/>
      <c r="DH130" s="1793"/>
      <c r="DI130" s="1793"/>
      <c r="DJ130" s="1793"/>
      <c r="DK130" s="1793"/>
      <c r="DL130" s="1793"/>
      <c r="DM130" s="1793"/>
      <c r="DN130" s="1793"/>
      <c r="DO130" s="1793"/>
      <c r="DP130" s="1793"/>
      <c r="DQ130" s="1793"/>
      <c r="DR130" s="1793"/>
      <c r="DS130" s="1793"/>
      <c r="DT130" s="1793"/>
      <c r="DU130" s="1793"/>
      <c r="DV130" s="1793"/>
      <c r="DW130" s="1793"/>
      <c r="DX130" s="1793"/>
      <c r="DY130" s="1793"/>
      <c r="DZ130" s="1793"/>
      <c r="EA130" s="1793"/>
      <c r="EB130" s="1793"/>
      <c r="EC130" s="1793"/>
      <c r="ED130" s="1793"/>
      <c r="EE130" s="1793"/>
      <c r="EF130" s="1793"/>
      <c r="EG130" s="1793"/>
      <c r="EH130" s="1793"/>
      <c r="EI130" s="1793"/>
      <c r="EJ130" s="1793"/>
      <c r="EK130" s="1793"/>
      <c r="EL130" s="1793"/>
      <c r="EM130" s="1793"/>
      <c r="EN130" s="1793"/>
      <c r="EO130" s="1793"/>
      <c r="EP130" s="1793"/>
      <c r="EQ130" s="1793"/>
      <c r="ER130" s="1793"/>
      <c r="ES130" s="1793"/>
      <c r="ET130" s="1793"/>
      <c r="EU130" s="1793"/>
      <c r="EV130" s="1793"/>
      <c r="EW130" s="1793"/>
      <c r="EX130" s="1793"/>
      <c r="EY130" s="1793"/>
      <c r="EZ130" s="1793"/>
      <c r="FA130" s="1793"/>
      <c r="FB130" s="1793"/>
      <c r="FC130" s="1793"/>
      <c r="FD130" s="1793"/>
      <c r="FE130" s="1793"/>
    </row>
    <row r="131" spans="1:161" s="1555" customFormat="1" ht="165.75" x14ac:dyDescent="0.2">
      <c r="A131" s="2338">
        <v>121</v>
      </c>
      <c r="B131" s="2339" t="s">
        <v>1598</v>
      </c>
      <c r="C131" s="1667" t="s">
        <v>1355</v>
      </c>
      <c r="D131" s="2342">
        <v>1102002</v>
      </c>
      <c r="E131" s="1760" t="s">
        <v>1691</v>
      </c>
      <c r="F131" s="1759" t="s">
        <v>66</v>
      </c>
      <c r="G131" s="1719" t="s">
        <v>314</v>
      </c>
      <c r="H131" s="1719" t="s">
        <v>248</v>
      </c>
      <c r="I131" s="1792" t="s">
        <v>543</v>
      </c>
      <c r="J131" s="449">
        <v>1</v>
      </c>
      <c r="K131" s="1720">
        <v>41791</v>
      </c>
      <c r="L131" s="1720">
        <v>42004</v>
      </c>
      <c r="M131" s="1723">
        <f t="shared" si="16"/>
        <v>30.428571428571427</v>
      </c>
      <c r="N131" s="1721">
        <v>1</v>
      </c>
      <c r="O131" s="1674">
        <f t="shared" si="14"/>
        <v>1</v>
      </c>
      <c r="P131" s="1681">
        <f t="shared" si="15"/>
        <v>30.428571428571427</v>
      </c>
      <c r="Q131" s="1676">
        <f t="shared" si="12"/>
        <v>30.428571428571427</v>
      </c>
      <c r="R131" s="73">
        <v>0</v>
      </c>
      <c r="S131" s="1650" t="s">
        <v>1457</v>
      </c>
      <c r="T131" s="1780"/>
      <c r="U131" s="1780"/>
      <c r="V131" s="1780"/>
      <c r="W131" s="1780"/>
      <c r="X131" s="1780"/>
      <c r="Y131" s="1780"/>
      <c r="Z131" s="1780"/>
      <c r="AA131" s="1780"/>
      <c r="AB131" s="1780"/>
      <c r="AC131" s="1780"/>
      <c r="AD131" s="1780"/>
      <c r="AE131" s="1780"/>
      <c r="AF131" s="1780"/>
      <c r="AG131" s="1780"/>
      <c r="AH131" s="1780"/>
      <c r="AI131" s="1780"/>
      <c r="AJ131" s="1780"/>
      <c r="AK131" s="1780"/>
      <c r="AL131" s="1780"/>
      <c r="AM131" s="1780"/>
      <c r="AN131" s="1780"/>
      <c r="AO131" s="1780"/>
      <c r="AP131" s="1780"/>
      <c r="AQ131" s="1780"/>
      <c r="AR131" s="1780"/>
      <c r="AS131" s="1780"/>
      <c r="AT131" s="1780"/>
      <c r="AU131" s="1780"/>
      <c r="AV131" s="1780"/>
      <c r="AW131" s="1780"/>
      <c r="AX131" s="1780"/>
      <c r="AY131" s="1780"/>
      <c r="AZ131" s="1780"/>
      <c r="BA131" s="1780"/>
      <c r="BB131" s="1780"/>
      <c r="BC131" s="1780"/>
      <c r="BD131" s="1793"/>
      <c r="BE131" s="1793"/>
      <c r="BF131" s="1793"/>
      <c r="BG131" s="1793"/>
      <c r="BH131" s="1793"/>
      <c r="BI131" s="1793"/>
      <c r="BJ131" s="1793"/>
      <c r="BK131" s="1793"/>
      <c r="BL131" s="1793"/>
      <c r="BM131" s="1793"/>
      <c r="BN131" s="1793"/>
      <c r="BO131" s="1793"/>
      <c r="BP131" s="1793"/>
      <c r="BQ131" s="1793"/>
      <c r="BR131" s="1793"/>
      <c r="BS131" s="1793"/>
      <c r="BT131" s="1793"/>
      <c r="BU131" s="1793"/>
      <c r="BV131" s="1793"/>
      <c r="BW131" s="1793"/>
      <c r="BX131" s="1793"/>
      <c r="BY131" s="1793"/>
      <c r="BZ131" s="1793"/>
      <c r="CA131" s="1793"/>
      <c r="CB131" s="1793"/>
      <c r="CC131" s="1793"/>
      <c r="CD131" s="1793"/>
      <c r="CE131" s="1793"/>
      <c r="CF131" s="1793"/>
      <c r="CG131" s="1793"/>
      <c r="CH131" s="1793"/>
      <c r="CI131" s="1793"/>
      <c r="CJ131" s="1793"/>
      <c r="CK131" s="1793"/>
      <c r="CL131" s="1793"/>
      <c r="CM131" s="1793"/>
      <c r="CN131" s="1793"/>
      <c r="CO131" s="1793"/>
      <c r="CP131" s="1793"/>
      <c r="CQ131" s="1793"/>
      <c r="CR131" s="1793"/>
      <c r="CS131" s="1793"/>
      <c r="CT131" s="1793"/>
      <c r="CU131" s="1793"/>
      <c r="CV131" s="1793"/>
      <c r="CW131" s="1793"/>
      <c r="CX131" s="1793"/>
      <c r="CY131" s="1793"/>
      <c r="CZ131" s="1793"/>
      <c r="DA131" s="1793"/>
      <c r="DB131" s="1793"/>
      <c r="DC131" s="1793"/>
      <c r="DD131" s="1793"/>
      <c r="DE131" s="1793"/>
      <c r="DF131" s="1793"/>
      <c r="DG131" s="1793"/>
      <c r="DH131" s="1793"/>
      <c r="DI131" s="1793"/>
      <c r="DJ131" s="1793"/>
      <c r="DK131" s="1793"/>
      <c r="DL131" s="1793"/>
      <c r="DM131" s="1793"/>
      <c r="DN131" s="1793"/>
      <c r="DO131" s="1793"/>
      <c r="DP131" s="1793"/>
      <c r="DQ131" s="1793"/>
      <c r="DR131" s="1793"/>
      <c r="DS131" s="1793"/>
      <c r="DT131" s="1793"/>
      <c r="DU131" s="1793"/>
      <c r="DV131" s="1793"/>
      <c r="DW131" s="1793"/>
      <c r="DX131" s="1793"/>
      <c r="DY131" s="1793"/>
      <c r="DZ131" s="1793"/>
      <c r="EA131" s="1793"/>
      <c r="EB131" s="1793"/>
      <c r="EC131" s="1793"/>
      <c r="ED131" s="1793"/>
      <c r="EE131" s="1793"/>
      <c r="EF131" s="1793"/>
      <c r="EG131" s="1793"/>
      <c r="EH131" s="1793"/>
      <c r="EI131" s="1793"/>
      <c r="EJ131" s="1793"/>
      <c r="EK131" s="1793"/>
      <c r="EL131" s="1793"/>
      <c r="EM131" s="1793"/>
      <c r="EN131" s="1793"/>
      <c r="EO131" s="1793"/>
      <c r="EP131" s="1793"/>
      <c r="EQ131" s="1793"/>
      <c r="ER131" s="1793"/>
      <c r="ES131" s="1793"/>
      <c r="ET131" s="1793"/>
      <c r="EU131" s="1793"/>
      <c r="EV131" s="1793"/>
      <c r="EW131" s="1793"/>
      <c r="EX131" s="1793"/>
      <c r="EY131" s="1793"/>
      <c r="EZ131" s="1793"/>
      <c r="FA131" s="1793"/>
      <c r="FB131" s="1793"/>
      <c r="FC131" s="1793"/>
      <c r="FD131" s="1793"/>
      <c r="FE131" s="1793"/>
    </row>
    <row r="132" spans="1:161" s="1555" customFormat="1" ht="127.5" x14ac:dyDescent="0.2">
      <c r="A132" s="2338">
        <v>122</v>
      </c>
      <c r="B132" s="2339" t="s">
        <v>1599</v>
      </c>
      <c r="C132" s="1667" t="s">
        <v>1355</v>
      </c>
      <c r="D132" s="2342">
        <v>1102002</v>
      </c>
      <c r="E132" s="1760" t="s">
        <v>1691</v>
      </c>
      <c r="F132" s="1759" t="s">
        <v>66</v>
      </c>
      <c r="G132" s="1719" t="s">
        <v>315</v>
      </c>
      <c r="H132" s="443" t="s">
        <v>238</v>
      </c>
      <c r="I132" s="449" t="s">
        <v>238</v>
      </c>
      <c r="J132" s="449">
        <v>1</v>
      </c>
      <c r="K132" s="1720">
        <v>41671</v>
      </c>
      <c r="L132" s="1720">
        <v>41789</v>
      </c>
      <c r="M132" s="1723">
        <f t="shared" si="16"/>
        <v>16.857142857142858</v>
      </c>
      <c r="N132" s="73">
        <v>1</v>
      </c>
      <c r="O132" s="1674">
        <f t="shared" si="14"/>
        <v>1</v>
      </c>
      <c r="P132" s="1681">
        <f t="shared" si="15"/>
        <v>16.857142857142858</v>
      </c>
      <c r="Q132" s="1676">
        <f t="shared" si="12"/>
        <v>16.857142857142858</v>
      </c>
      <c r="R132" s="73">
        <v>0</v>
      </c>
      <c r="S132" s="1657" t="s">
        <v>1458</v>
      </c>
      <c r="T132" s="1781"/>
      <c r="U132" s="1781"/>
      <c r="V132" s="1781"/>
      <c r="W132" s="1781"/>
      <c r="X132" s="1781"/>
      <c r="Y132" s="1781"/>
      <c r="Z132" s="1781"/>
      <c r="AA132" s="1781"/>
      <c r="AB132" s="1781"/>
      <c r="AC132" s="1781"/>
      <c r="AD132" s="1781"/>
      <c r="AE132" s="1781"/>
      <c r="AF132" s="1781"/>
      <c r="AG132" s="1781"/>
      <c r="AH132" s="1781"/>
      <c r="AI132" s="1781"/>
      <c r="AJ132" s="1781"/>
      <c r="AK132" s="1781"/>
      <c r="AL132" s="1781"/>
      <c r="AM132" s="1781"/>
      <c r="AN132" s="1781"/>
      <c r="AO132" s="1781"/>
      <c r="AP132" s="1781"/>
      <c r="AQ132" s="1781"/>
      <c r="AR132" s="1781"/>
      <c r="AS132" s="1781"/>
      <c r="AT132" s="1781"/>
      <c r="AU132" s="1781"/>
      <c r="AV132" s="1781"/>
      <c r="AW132" s="1781"/>
      <c r="AX132" s="1781"/>
      <c r="AY132" s="1781"/>
      <c r="AZ132" s="1781"/>
      <c r="BA132" s="1781"/>
      <c r="BB132" s="1781"/>
      <c r="BC132" s="1781"/>
      <c r="BD132" s="1793"/>
      <c r="BE132" s="1793"/>
      <c r="BF132" s="1793"/>
      <c r="BG132" s="1793"/>
      <c r="BH132" s="1793"/>
      <c r="BI132" s="1793"/>
      <c r="BJ132" s="1793"/>
      <c r="BK132" s="1793"/>
      <c r="BL132" s="1793"/>
      <c r="BM132" s="1793"/>
      <c r="BN132" s="1793"/>
      <c r="BO132" s="1793"/>
      <c r="BP132" s="1793"/>
      <c r="BQ132" s="1793"/>
      <c r="BR132" s="1793"/>
      <c r="BS132" s="1793"/>
      <c r="BT132" s="1793"/>
      <c r="BU132" s="1793"/>
      <c r="BV132" s="1793"/>
      <c r="BW132" s="1793"/>
      <c r="BX132" s="1793"/>
      <c r="BY132" s="1793"/>
      <c r="BZ132" s="1793"/>
      <c r="CA132" s="1793"/>
      <c r="CB132" s="1793"/>
      <c r="CC132" s="1793"/>
      <c r="CD132" s="1793"/>
      <c r="CE132" s="1793"/>
      <c r="CF132" s="1793"/>
      <c r="CG132" s="1793"/>
      <c r="CH132" s="1793"/>
      <c r="CI132" s="1793"/>
      <c r="CJ132" s="1793"/>
      <c r="CK132" s="1793"/>
      <c r="CL132" s="1793"/>
      <c r="CM132" s="1793"/>
      <c r="CN132" s="1793"/>
      <c r="CO132" s="1793"/>
      <c r="CP132" s="1793"/>
      <c r="CQ132" s="1793"/>
      <c r="CR132" s="1793"/>
      <c r="CS132" s="1793"/>
      <c r="CT132" s="1793"/>
      <c r="CU132" s="1793"/>
      <c r="CV132" s="1793"/>
      <c r="CW132" s="1793"/>
      <c r="CX132" s="1793"/>
      <c r="CY132" s="1793"/>
      <c r="CZ132" s="1793"/>
      <c r="DA132" s="1793"/>
      <c r="DB132" s="1793"/>
      <c r="DC132" s="1793"/>
      <c r="DD132" s="1793"/>
      <c r="DE132" s="1793"/>
      <c r="DF132" s="1793"/>
      <c r="DG132" s="1793"/>
      <c r="DH132" s="1793"/>
      <c r="DI132" s="1793"/>
      <c r="DJ132" s="1793"/>
      <c r="DK132" s="1793"/>
      <c r="DL132" s="1793"/>
      <c r="DM132" s="1793"/>
      <c r="DN132" s="1793"/>
      <c r="DO132" s="1793"/>
      <c r="DP132" s="1793"/>
      <c r="DQ132" s="1793"/>
      <c r="DR132" s="1793"/>
      <c r="DS132" s="1793"/>
      <c r="DT132" s="1793"/>
      <c r="DU132" s="1793"/>
      <c r="DV132" s="1793"/>
      <c r="DW132" s="1793"/>
      <c r="DX132" s="1793"/>
      <c r="DY132" s="1793"/>
      <c r="DZ132" s="1793"/>
      <c r="EA132" s="1793"/>
      <c r="EB132" s="1793"/>
      <c r="EC132" s="1793"/>
      <c r="ED132" s="1793"/>
      <c r="EE132" s="1793"/>
      <c r="EF132" s="1793"/>
      <c r="EG132" s="1793"/>
      <c r="EH132" s="1793"/>
      <c r="EI132" s="1793"/>
      <c r="EJ132" s="1793"/>
      <c r="EK132" s="1793"/>
      <c r="EL132" s="1793"/>
      <c r="EM132" s="1793"/>
      <c r="EN132" s="1793"/>
      <c r="EO132" s="1793"/>
      <c r="EP132" s="1793"/>
      <c r="EQ132" s="1793"/>
      <c r="ER132" s="1793"/>
      <c r="ES132" s="1793"/>
      <c r="ET132" s="1793"/>
      <c r="EU132" s="1793"/>
      <c r="EV132" s="1793"/>
      <c r="EW132" s="1793"/>
      <c r="EX132" s="1793"/>
      <c r="EY132" s="1793"/>
      <c r="EZ132" s="1793"/>
      <c r="FA132" s="1793"/>
      <c r="FB132" s="1793"/>
      <c r="FC132" s="1793"/>
      <c r="FD132" s="1793"/>
      <c r="FE132" s="1793"/>
    </row>
    <row r="133" spans="1:161" s="1555" customFormat="1" ht="108" x14ac:dyDescent="0.2">
      <c r="A133" s="2338">
        <v>123</v>
      </c>
      <c r="B133" s="2339" t="s">
        <v>1600</v>
      </c>
      <c r="C133" s="1667" t="s">
        <v>1355</v>
      </c>
      <c r="D133" s="2342">
        <v>1102002</v>
      </c>
      <c r="E133" s="1760" t="s">
        <v>1691</v>
      </c>
      <c r="F133" s="1759" t="s">
        <v>66</v>
      </c>
      <c r="G133" s="1719" t="s">
        <v>316</v>
      </c>
      <c r="H133" s="1824" t="s">
        <v>253</v>
      </c>
      <c r="I133" s="1792" t="s">
        <v>254</v>
      </c>
      <c r="J133" s="1718">
        <v>5</v>
      </c>
      <c r="K133" s="1720">
        <v>41821</v>
      </c>
      <c r="L133" s="1720">
        <v>41882</v>
      </c>
      <c r="M133" s="1723">
        <f t="shared" si="16"/>
        <v>8.7142857142857135</v>
      </c>
      <c r="N133" s="73">
        <v>5</v>
      </c>
      <c r="O133" s="1674">
        <f t="shared" si="14"/>
        <v>1</v>
      </c>
      <c r="P133" s="1681">
        <f t="shared" si="15"/>
        <v>8.7142857142857135</v>
      </c>
      <c r="Q133" s="1676">
        <f t="shared" si="12"/>
        <v>8.7142857142857135</v>
      </c>
      <c r="R133" s="73">
        <v>0</v>
      </c>
      <c r="S133" s="1648" t="s">
        <v>1773</v>
      </c>
      <c r="T133" s="1773"/>
      <c r="U133" s="1773"/>
      <c r="V133" s="1773"/>
      <c r="W133" s="1773"/>
      <c r="X133" s="1773"/>
      <c r="Y133" s="1773"/>
      <c r="Z133" s="1773"/>
      <c r="AA133" s="1773"/>
      <c r="AB133" s="1773"/>
      <c r="AC133" s="1773"/>
      <c r="AD133" s="1773"/>
      <c r="AE133" s="1773"/>
      <c r="AF133" s="1773"/>
      <c r="AG133" s="1773"/>
      <c r="AH133" s="1773"/>
      <c r="AI133" s="1773"/>
      <c r="AJ133" s="1773"/>
      <c r="AK133" s="1773"/>
      <c r="AL133" s="1773"/>
      <c r="AM133" s="1773"/>
      <c r="AN133" s="1773"/>
      <c r="AO133" s="1773"/>
      <c r="AP133" s="1773"/>
      <c r="AQ133" s="1773"/>
      <c r="AR133" s="1773"/>
      <c r="AS133" s="1773"/>
      <c r="AT133" s="1773"/>
      <c r="AU133" s="1773"/>
      <c r="AV133" s="1773"/>
      <c r="AW133" s="1773"/>
      <c r="AX133" s="1773"/>
      <c r="AY133" s="1773"/>
      <c r="AZ133" s="1773"/>
      <c r="BA133" s="1773"/>
      <c r="BB133" s="1773"/>
      <c r="BC133" s="1773"/>
      <c r="BD133" s="1793"/>
      <c r="BE133" s="1793"/>
      <c r="BF133" s="1793"/>
      <c r="BG133" s="1793"/>
      <c r="BH133" s="1793"/>
      <c r="BI133" s="1793"/>
      <c r="BJ133" s="1793"/>
      <c r="BK133" s="1793"/>
      <c r="BL133" s="1793"/>
      <c r="BM133" s="1793"/>
      <c r="BN133" s="1793"/>
      <c r="BO133" s="1793"/>
      <c r="BP133" s="1793"/>
      <c r="BQ133" s="1793"/>
      <c r="BR133" s="1793"/>
      <c r="BS133" s="1793"/>
      <c r="BT133" s="1793"/>
      <c r="BU133" s="1793"/>
      <c r="BV133" s="1793"/>
      <c r="BW133" s="1793"/>
      <c r="BX133" s="1793"/>
      <c r="BY133" s="1793"/>
      <c r="BZ133" s="1793"/>
      <c r="CA133" s="1793"/>
      <c r="CB133" s="1793"/>
      <c r="CC133" s="1793"/>
      <c r="CD133" s="1793"/>
      <c r="CE133" s="1793"/>
      <c r="CF133" s="1793"/>
      <c r="CG133" s="1793"/>
      <c r="CH133" s="1793"/>
      <c r="CI133" s="1793"/>
      <c r="CJ133" s="1793"/>
      <c r="CK133" s="1793"/>
      <c r="CL133" s="1793"/>
      <c r="CM133" s="1793"/>
      <c r="CN133" s="1793"/>
      <c r="CO133" s="1793"/>
      <c r="CP133" s="1793"/>
      <c r="CQ133" s="1793"/>
      <c r="CR133" s="1793"/>
      <c r="CS133" s="1793"/>
      <c r="CT133" s="1793"/>
      <c r="CU133" s="1793"/>
      <c r="CV133" s="1793"/>
      <c r="CW133" s="1793"/>
      <c r="CX133" s="1793"/>
      <c r="CY133" s="1793"/>
      <c r="CZ133" s="1793"/>
      <c r="DA133" s="1793"/>
      <c r="DB133" s="1793"/>
      <c r="DC133" s="1793"/>
      <c r="DD133" s="1793"/>
      <c r="DE133" s="1793"/>
      <c r="DF133" s="1793"/>
      <c r="DG133" s="1793"/>
      <c r="DH133" s="1793"/>
      <c r="DI133" s="1793"/>
      <c r="DJ133" s="1793"/>
      <c r="DK133" s="1793"/>
      <c r="DL133" s="1793"/>
      <c r="DM133" s="1793"/>
      <c r="DN133" s="1793"/>
      <c r="DO133" s="1793"/>
      <c r="DP133" s="1793"/>
      <c r="DQ133" s="1793"/>
      <c r="DR133" s="1793"/>
      <c r="DS133" s="1793"/>
      <c r="DT133" s="1793"/>
      <c r="DU133" s="1793"/>
      <c r="DV133" s="1793"/>
      <c r="DW133" s="1793"/>
      <c r="DX133" s="1793"/>
      <c r="DY133" s="1793"/>
      <c r="DZ133" s="1793"/>
      <c r="EA133" s="1793"/>
      <c r="EB133" s="1793"/>
      <c r="EC133" s="1793"/>
      <c r="ED133" s="1793"/>
      <c r="EE133" s="1793"/>
      <c r="EF133" s="1793"/>
      <c r="EG133" s="1793"/>
      <c r="EH133" s="1793"/>
      <c r="EI133" s="1793"/>
      <c r="EJ133" s="1793"/>
      <c r="EK133" s="1793"/>
      <c r="EL133" s="1793"/>
      <c r="EM133" s="1793"/>
      <c r="EN133" s="1793"/>
      <c r="EO133" s="1793"/>
      <c r="EP133" s="1793"/>
      <c r="EQ133" s="1793"/>
      <c r="ER133" s="1793"/>
      <c r="ES133" s="1793"/>
      <c r="ET133" s="1793"/>
      <c r="EU133" s="1793"/>
      <c r="EV133" s="1793"/>
      <c r="EW133" s="1793"/>
      <c r="EX133" s="1793"/>
      <c r="EY133" s="1793"/>
      <c r="EZ133" s="1793"/>
      <c r="FA133" s="1793"/>
      <c r="FB133" s="1793"/>
      <c r="FC133" s="1793"/>
      <c r="FD133" s="1793"/>
      <c r="FE133" s="1793"/>
    </row>
    <row r="134" spans="1:161" s="1555" customFormat="1" ht="228" x14ac:dyDescent="0.2">
      <c r="A134" s="2338">
        <v>124</v>
      </c>
      <c r="B134" s="2339" t="s">
        <v>1601</v>
      </c>
      <c r="C134" s="1667" t="s">
        <v>1355</v>
      </c>
      <c r="D134" s="2344">
        <v>1102002</v>
      </c>
      <c r="E134" s="1760" t="s">
        <v>1692</v>
      </c>
      <c r="F134" s="1759" t="s">
        <v>67</v>
      </c>
      <c r="G134" s="443" t="s">
        <v>317</v>
      </c>
      <c r="H134" s="443" t="s">
        <v>238</v>
      </c>
      <c r="I134" s="1792" t="s">
        <v>239</v>
      </c>
      <c r="J134" s="449">
        <v>1</v>
      </c>
      <c r="K134" s="1720">
        <v>41671</v>
      </c>
      <c r="L134" s="1720">
        <v>41790</v>
      </c>
      <c r="M134" s="1723">
        <f t="shared" si="16"/>
        <v>17</v>
      </c>
      <c r="N134" s="73">
        <v>1</v>
      </c>
      <c r="O134" s="1674">
        <f t="shared" si="14"/>
        <v>1</v>
      </c>
      <c r="P134" s="1681">
        <f t="shared" si="15"/>
        <v>17</v>
      </c>
      <c r="Q134" s="1676">
        <f t="shared" si="12"/>
        <v>17</v>
      </c>
      <c r="R134" s="73">
        <v>0</v>
      </c>
      <c r="S134" s="1657" t="s">
        <v>1459</v>
      </c>
      <c r="T134" s="1781"/>
      <c r="U134" s="1781"/>
      <c r="V134" s="1781"/>
      <c r="W134" s="1781"/>
      <c r="X134" s="1781"/>
      <c r="Y134" s="1781"/>
      <c r="Z134" s="1781"/>
      <c r="AA134" s="1781"/>
      <c r="AB134" s="1781"/>
      <c r="AC134" s="1781"/>
      <c r="AD134" s="1781"/>
      <c r="AE134" s="1781"/>
      <c r="AF134" s="1781"/>
      <c r="AG134" s="1781"/>
      <c r="AH134" s="1781"/>
      <c r="AI134" s="1781"/>
      <c r="AJ134" s="1781"/>
      <c r="AK134" s="1781"/>
      <c r="AL134" s="1781"/>
      <c r="AM134" s="1781"/>
      <c r="AN134" s="1781"/>
      <c r="AO134" s="1781"/>
      <c r="AP134" s="1781"/>
      <c r="AQ134" s="1781"/>
      <c r="AR134" s="1781"/>
      <c r="AS134" s="1781"/>
      <c r="AT134" s="1781"/>
      <c r="AU134" s="1781"/>
      <c r="AV134" s="1781"/>
      <c r="AW134" s="1781"/>
      <c r="AX134" s="1781"/>
      <c r="AY134" s="1781"/>
      <c r="AZ134" s="1781"/>
      <c r="BA134" s="1781"/>
      <c r="BB134" s="1781"/>
      <c r="BC134" s="1781"/>
      <c r="BD134" s="1793"/>
      <c r="BE134" s="1793"/>
      <c r="BF134" s="1793"/>
      <c r="BG134" s="1793"/>
      <c r="BH134" s="1793"/>
      <c r="BI134" s="1793"/>
      <c r="BJ134" s="1793"/>
      <c r="BK134" s="1793"/>
      <c r="BL134" s="1793"/>
      <c r="BM134" s="1793"/>
      <c r="BN134" s="1793"/>
      <c r="BO134" s="1793"/>
      <c r="BP134" s="1793"/>
      <c r="BQ134" s="1793"/>
      <c r="BR134" s="1793"/>
      <c r="BS134" s="1793"/>
      <c r="BT134" s="1793"/>
      <c r="BU134" s="1793"/>
      <c r="BV134" s="1793"/>
      <c r="BW134" s="1793"/>
      <c r="BX134" s="1793"/>
      <c r="BY134" s="1793"/>
      <c r="BZ134" s="1793"/>
      <c r="CA134" s="1793"/>
      <c r="CB134" s="1793"/>
      <c r="CC134" s="1793"/>
      <c r="CD134" s="1793"/>
      <c r="CE134" s="1793"/>
      <c r="CF134" s="1793"/>
      <c r="CG134" s="1793"/>
      <c r="CH134" s="1793"/>
      <c r="CI134" s="1793"/>
      <c r="CJ134" s="1793"/>
      <c r="CK134" s="1793"/>
      <c r="CL134" s="1793"/>
      <c r="CM134" s="1793"/>
      <c r="CN134" s="1793"/>
      <c r="CO134" s="1793"/>
      <c r="CP134" s="1793"/>
      <c r="CQ134" s="1793"/>
      <c r="CR134" s="1793"/>
      <c r="CS134" s="1793"/>
      <c r="CT134" s="1793"/>
      <c r="CU134" s="1793"/>
      <c r="CV134" s="1793"/>
      <c r="CW134" s="1793"/>
      <c r="CX134" s="1793"/>
      <c r="CY134" s="1793"/>
      <c r="CZ134" s="1793"/>
      <c r="DA134" s="1793"/>
      <c r="DB134" s="1793"/>
      <c r="DC134" s="1793"/>
      <c r="DD134" s="1793"/>
      <c r="DE134" s="1793"/>
      <c r="DF134" s="1793"/>
      <c r="DG134" s="1793"/>
      <c r="DH134" s="1793"/>
      <c r="DI134" s="1793"/>
      <c r="DJ134" s="1793"/>
      <c r="DK134" s="1793"/>
      <c r="DL134" s="1793"/>
      <c r="DM134" s="1793"/>
      <c r="DN134" s="1793"/>
      <c r="DO134" s="1793"/>
      <c r="DP134" s="1793"/>
      <c r="DQ134" s="1793"/>
      <c r="DR134" s="1793"/>
      <c r="DS134" s="1793"/>
      <c r="DT134" s="1793"/>
      <c r="DU134" s="1793"/>
      <c r="DV134" s="1793"/>
      <c r="DW134" s="1793"/>
      <c r="DX134" s="1793"/>
      <c r="DY134" s="1793"/>
      <c r="DZ134" s="1793"/>
      <c r="EA134" s="1793"/>
      <c r="EB134" s="1793"/>
      <c r="EC134" s="1793"/>
      <c r="ED134" s="1793"/>
      <c r="EE134" s="1793"/>
      <c r="EF134" s="1793"/>
      <c r="EG134" s="1793"/>
      <c r="EH134" s="1793"/>
      <c r="EI134" s="1793"/>
      <c r="EJ134" s="1793"/>
      <c r="EK134" s="1793"/>
      <c r="EL134" s="1793"/>
      <c r="EM134" s="1793"/>
      <c r="EN134" s="1793"/>
      <c r="EO134" s="1793"/>
      <c r="EP134" s="1793"/>
      <c r="EQ134" s="1793"/>
      <c r="ER134" s="1793"/>
      <c r="ES134" s="1793"/>
      <c r="ET134" s="1793"/>
      <c r="EU134" s="1793"/>
      <c r="EV134" s="1793"/>
      <c r="EW134" s="1793"/>
      <c r="EX134" s="1793"/>
      <c r="EY134" s="1793"/>
      <c r="EZ134" s="1793"/>
      <c r="FA134" s="1793"/>
      <c r="FB134" s="1793"/>
      <c r="FC134" s="1793"/>
      <c r="FD134" s="1793"/>
      <c r="FE134" s="1793"/>
    </row>
    <row r="135" spans="1:161" s="1555" customFormat="1" ht="150.75" customHeight="1" x14ac:dyDescent="0.2">
      <c r="A135" s="2338">
        <v>125</v>
      </c>
      <c r="B135" s="2339" t="s">
        <v>1602</v>
      </c>
      <c r="C135" s="1667" t="s">
        <v>1355</v>
      </c>
      <c r="D135" s="2342">
        <v>1102002</v>
      </c>
      <c r="E135" s="1760" t="s">
        <v>1693</v>
      </c>
      <c r="F135" s="1825" t="s">
        <v>68</v>
      </c>
      <c r="G135" s="1719" t="s">
        <v>318</v>
      </c>
      <c r="H135" s="1719" t="s">
        <v>256</v>
      </c>
      <c r="I135" s="1792" t="s">
        <v>249</v>
      </c>
      <c r="J135" s="449">
        <v>1</v>
      </c>
      <c r="K135" s="1720">
        <v>41791</v>
      </c>
      <c r="L135" s="1720">
        <v>42004</v>
      </c>
      <c r="M135" s="1723">
        <f t="shared" si="16"/>
        <v>30.428571428571427</v>
      </c>
      <c r="N135" s="1721">
        <v>1</v>
      </c>
      <c r="O135" s="1674">
        <f t="shared" si="14"/>
        <v>1</v>
      </c>
      <c r="P135" s="1681">
        <f t="shared" si="15"/>
        <v>30.428571428571427</v>
      </c>
      <c r="Q135" s="1676">
        <f t="shared" si="12"/>
        <v>30.428571428571427</v>
      </c>
      <c r="R135" s="73">
        <v>0</v>
      </c>
      <c r="S135" s="1650" t="s">
        <v>1457</v>
      </c>
      <c r="T135" s="1780"/>
      <c r="U135" s="1780"/>
      <c r="V135" s="1780"/>
      <c r="W135" s="1780"/>
      <c r="X135" s="1780"/>
      <c r="Y135" s="1780"/>
      <c r="Z135" s="1780"/>
      <c r="AA135" s="1780"/>
      <c r="AB135" s="1780"/>
      <c r="AC135" s="1780"/>
      <c r="AD135" s="1780"/>
      <c r="AE135" s="1780"/>
      <c r="AF135" s="1780"/>
      <c r="AG135" s="1780"/>
      <c r="AH135" s="1780"/>
      <c r="AI135" s="1780"/>
      <c r="AJ135" s="1780"/>
      <c r="AK135" s="1780"/>
      <c r="AL135" s="1780"/>
      <c r="AM135" s="1780"/>
      <c r="AN135" s="1780"/>
      <c r="AO135" s="1780"/>
      <c r="AP135" s="1780"/>
      <c r="AQ135" s="1780"/>
      <c r="AR135" s="1780"/>
      <c r="AS135" s="1780"/>
      <c r="AT135" s="1780"/>
      <c r="AU135" s="1780"/>
      <c r="AV135" s="1780"/>
      <c r="AW135" s="1780"/>
      <c r="AX135" s="1780"/>
      <c r="AY135" s="1780"/>
      <c r="AZ135" s="1780"/>
      <c r="BA135" s="1780"/>
      <c r="BB135" s="1780"/>
      <c r="BC135" s="1780"/>
      <c r="BD135" s="1793"/>
      <c r="BE135" s="1793"/>
      <c r="BF135" s="1793"/>
      <c r="BG135" s="1793"/>
      <c r="BH135" s="1793"/>
      <c r="BI135" s="1793"/>
      <c r="BJ135" s="1793"/>
      <c r="BK135" s="1793"/>
      <c r="BL135" s="1793"/>
      <c r="BM135" s="1793"/>
      <c r="BN135" s="1793"/>
      <c r="BO135" s="1793"/>
      <c r="BP135" s="1793"/>
      <c r="BQ135" s="1793"/>
      <c r="BR135" s="1793"/>
      <c r="BS135" s="1793"/>
      <c r="BT135" s="1793"/>
      <c r="BU135" s="1793"/>
      <c r="BV135" s="1793"/>
      <c r="BW135" s="1793"/>
      <c r="BX135" s="1793"/>
      <c r="BY135" s="1793"/>
      <c r="BZ135" s="1793"/>
      <c r="CA135" s="1793"/>
      <c r="CB135" s="1793"/>
      <c r="CC135" s="1793"/>
      <c r="CD135" s="1793"/>
      <c r="CE135" s="1793"/>
      <c r="CF135" s="1793"/>
      <c r="CG135" s="1793"/>
      <c r="CH135" s="1793"/>
      <c r="CI135" s="1793"/>
      <c r="CJ135" s="1793"/>
      <c r="CK135" s="1793"/>
      <c r="CL135" s="1793"/>
      <c r="CM135" s="1793"/>
      <c r="CN135" s="1793"/>
      <c r="CO135" s="1793"/>
      <c r="CP135" s="1793"/>
      <c r="CQ135" s="1793"/>
      <c r="CR135" s="1793"/>
      <c r="CS135" s="1793"/>
      <c r="CT135" s="1793"/>
      <c r="CU135" s="1793"/>
      <c r="CV135" s="1793"/>
      <c r="CW135" s="1793"/>
      <c r="CX135" s="1793"/>
      <c r="CY135" s="1793"/>
      <c r="CZ135" s="1793"/>
      <c r="DA135" s="1793"/>
      <c r="DB135" s="1793"/>
      <c r="DC135" s="1793"/>
      <c r="DD135" s="1793"/>
      <c r="DE135" s="1793"/>
      <c r="DF135" s="1793"/>
      <c r="DG135" s="1793"/>
      <c r="DH135" s="1793"/>
      <c r="DI135" s="1793"/>
      <c r="DJ135" s="1793"/>
      <c r="DK135" s="1793"/>
      <c r="DL135" s="1793"/>
      <c r="DM135" s="1793"/>
      <c r="DN135" s="1793"/>
      <c r="DO135" s="1793"/>
      <c r="DP135" s="1793"/>
      <c r="DQ135" s="1793"/>
      <c r="DR135" s="1793"/>
      <c r="DS135" s="1793"/>
      <c r="DT135" s="1793"/>
      <c r="DU135" s="1793"/>
      <c r="DV135" s="1793"/>
      <c r="DW135" s="1793"/>
      <c r="DX135" s="1793"/>
      <c r="DY135" s="1793"/>
      <c r="DZ135" s="1793"/>
      <c r="EA135" s="1793"/>
      <c r="EB135" s="1793"/>
      <c r="EC135" s="1793"/>
      <c r="ED135" s="1793"/>
      <c r="EE135" s="1793"/>
      <c r="EF135" s="1793"/>
      <c r="EG135" s="1793"/>
      <c r="EH135" s="1793"/>
      <c r="EI135" s="1793"/>
      <c r="EJ135" s="1793"/>
      <c r="EK135" s="1793"/>
      <c r="EL135" s="1793"/>
      <c r="EM135" s="1793"/>
      <c r="EN135" s="1793"/>
      <c r="EO135" s="1793"/>
      <c r="EP135" s="1793"/>
      <c r="EQ135" s="1793"/>
      <c r="ER135" s="1793"/>
      <c r="ES135" s="1793"/>
      <c r="ET135" s="1793"/>
      <c r="EU135" s="1793"/>
      <c r="EV135" s="1793"/>
      <c r="EW135" s="1793"/>
      <c r="EX135" s="1793"/>
      <c r="EY135" s="1793"/>
      <c r="EZ135" s="1793"/>
      <c r="FA135" s="1793"/>
      <c r="FB135" s="1793"/>
      <c r="FC135" s="1793"/>
      <c r="FD135" s="1793"/>
      <c r="FE135" s="1793"/>
    </row>
    <row r="136" spans="1:161" s="1555" customFormat="1" ht="360" x14ac:dyDescent="0.2">
      <c r="A136" s="2338">
        <v>126</v>
      </c>
      <c r="B136" s="2339" t="s">
        <v>1603</v>
      </c>
      <c r="C136" s="1667" t="s">
        <v>1355</v>
      </c>
      <c r="D136" s="2342">
        <v>1102002</v>
      </c>
      <c r="E136" s="1759" t="s">
        <v>1731</v>
      </c>
      <c r="F136" s="1825" t="s">
        <v>68</v>
      </c>
      <c r="G136" s="1719" t="s">
        <v>329</v>
      </c>
      <c r="H136" s="443" t="s">
        <v>238</v>
      </c>
      <c r="I136" s="1792" t="s">
        <v>239</v>
      </c>
      <c r="J136" s="449">
        <v>1</v>
      </c>
      <c r="K136" s="1720">
        <v>41671</v>
      </c>
      <c r="L136" s="1720">
        <v>41790</v>
      </c>
      <c r="M136" s="1723">
        <f t="shared" si="16"/>
        <v>17</v>
      </c>
      <c r="N136" s="73">
        <v>1</v>
      </c>
      <c r="O136" s="1674">
        <f t="shared" si="14"/>
        <v>1</v>
      </c>
      <c r="P136" s="1681">
        <f t="shared" si="15"/>
        <v>17</v>
      </c>
      <c r="Q136" s="1676">
        <f t="shared" si="12"/>
        <v>17</v>
      </c>
      <c r="R136" s="73">
        <v>0</v>
      </c>
      <c r="S136" s="1657" t="s">
        <v>1460</v>
      </c>
      <c r="T136" s="1781"/>
      <c r="U136" s="1781"/>
      <c r="V136" s="1781"/>
      <c r="W136" s="1781"/>
      <c r="X136" s="1781"/>
      <c r="Y136" s="1781"/>
      <c r="Z136" s="1781"/>
      <c r="AA136" s="1781"/>
      <c r="AB136" s="1781"/>
      <c r="AC136" s="1781"/>
      <c r="AD136" s="1781"/>
      <c r="AE136" s="1781"/>
      <c r="AF136" s="1781"/>
      <c r="AG136" s="1781"/>
      <c r="AH136" s="1781"/>
      <c r="AI136" s="1781"/>
      <c r="AJ136" s="1781"/>
      <c r="AK136" s="1781"/>
      <c r="AL136" s="1781"/>
      <c r="AM136" s="1781"/>
      <c r="AN136" s="1781"/>
      <c r="AO136" s="1781"/>
      <c r="AP136" s="1781"/>
      <c r="AQ136" s="1781"/>
      <c r="AR136" s="1781"/>
      <c r="AS136" s="1781"/>
      <c r="AT136" s="1781"/>
      <c r="AU136" s="1781"/>
      <c r="AV136" s="1781"/>
      <c r="AW136" s="1781"/>
      <c r="AX136" s="1781"/>
      <c r="AY136" s="1781"/>
      <c r="AZ136" s="1781"/>
      <c r="BA136" s="1781"/>
      <c r="BB136" s="1781"/>
      <c r="BC136" s="1781"/>
      <c r="BD136" s="1793"/>
      <c r="BE136" s="1793"/>
      <c r="BF136" s="1793"/>
      <c r="BG136" s="1793"/>
      <c r="BH136" s="1793"/>
      <c r="BI136" s="1793"/>
      <c r="BJ136" s="1793"/>
      <c r="BK136" s="1793"/>
      <c r="BL136" s="1793"/>
      <c r="BM136" s="1793"/>
      <c r="BN136" s="1793"/>
      <c r="BO136" s="1793"/>
      <c r="BP136" s="1793"/>
      <c r="BQ136" s="1793"/>
      <c r="BR136" s="1793"/>
      <c r="BS136" s="1793"/>
      <c r="BT136" s="1793"/>
      <c r="BU136" s="1793"/>
      <c r="BV136" s="1793"/>
      <c r="BW136" s="1793"/>
      <c r="BX136" s="1793"/>
      <c r="BY136" s="1793"/>
      <c r="BZ136" s="1793"/>
      <c r="CA136" s="1793"/>
      <c r="CB136" s="1793"/>
      <c r="CC136" s="1793"/>
      <c r="CD136" s="1793"/>
      <c r="CE136" s="1793"/>
      <c r="CF136" s="1793"/>
      <c r="CG136" s="1793"/>
      <c r="CH136" s="1793"/>
      <c r="CI136" s="1793"/>
      <c r="CJ136" s="1793"/>
      <c r="CK136" s="1793"/>
      <c r="CL136" s="1793"/>
      <c r="CM136" s="1793"/>
      <c r="CN136" s="1793"/>
      <c r="CO136" s="1793"/>
      <c r="CP136" s="1793"/>
      <c r="CQ136" s="1793"/>
      <c r="CR136" s="1793"/>
      <c r="CS136" s="1793"/>
      <c r="CT136" s="1793"/>
      <c r="CU136" s="1793"/>
      <c r="CV136" s="1793"/>
      <c r="CW136" s="1793"/>
      <c r="CX136" s="1793"/>
      <c r="CY136" s="1793"/>
      <c r="CZ136" s="1793"/>
      <c r="DA136" s="1793"/>
      <c r="DB136" s="1793"/>
      <c r="DC136" s="1793"/>
      <c r="DD136" s="1793"/>
      <c r="DE136" s="1793"/>
      <c r="DF136" s="1793"/>
      <c r="DG136" s="1793"/>
      <c r="DH136" s="1793"/>
      <c r="DI136" s="1793"/>
      <c r="DJ136" s="1793"/>
      <c r="DK136" s="1793"/>
      <c r="DL136" s="1793"/>
      <c r="DM136" s="1793"/>
      <c r="DN136" s="1793"/>
      <c r="DO136" s="1793"/>
      <c r="DP136" s="1793"/>
      <c r="DQ136" s="1793"/>
      <c r="DR136" s="1793"/>
      <c r="DS136" s="1793"/>
      <c r="DT136" s="1793"/>
      <c r="DU136" s="1793"/>
      <c r="DV136" s="1793"/>
      <c r="DW136" s="1793"/>
      <c r="DX136" s="1793"/>
      <c r="DY136" s="1793"/>
      <c r="DZ136" s="1793"/>
      <c r="EA136" s="1793"/>
      <c r="EB136" s="1793"/>
      <c r="EC136" s="1793"/>
      <c r="ED136" s="1793"/>
      <c r="EE136" s="1793"/>
      <c r="EF136" s="1793"/>
      <c r="EG136" s="1793"/>
      <c r="EH136" s="1793"/>
      <c r="EI136" s="1793"/>
      <c r="EJ136" s="1793"/>
      <c r="EK136" s="1793"/>
      <c r="EL136" s="1793"/>
      <c r="EM136" s="1793"/>
      <c r="EN136" s="1793"/>
      <c r="EO136" s="1793"/>
      <c r="EP136" s="1793"/>
      <c r="EQ136" s="1793"/>
      <c r="ER136" s="1793"/>
      <c r="ES136" s="1793"/>
      <c r="ET136" s="1793"/>
      <c r="EU136" s="1793"/>
      <c r="EV136" s="1793"/>
      <c r="EW136" s="1793"/>
      <c r="EX136" s="1793"/>
      <c r="EY136" s="1793"/>
      <c r="EZ136" s="1793"/>
      <c r="FA136" s="1793"/>
      <c r="FB136" s="1793"/>
      <c r="FC136" s="1793"/>
      <c r="FD136" s="1793"/>
      <c r="FE136" s="1793"/>
    </row>
    <row r="137" spans="1:161" s="1555" customFormat="1" ht="153" x14ac:dyDescent="0.2">
      <c r="A137" s="2338">
        <v>127</v>
      </c>
      <c r="B137" s="2339" t="s">
        <v>1604</v>
      </c>
      <c r="C137" s="1667" t="s">
        <v>1355</v>
      </c>
      <c r="D137" s="2342">
        <v>1903002</v>
      </c>
      <c r="E137" s="1760" t="s">
        <v>1694</v>
      </c>
      <c r="F137" s="1759" t="s">
        <v>70</v>
      </c>
      <c r="G137" s="443" t="s">
        <v>319</v>
      </c>
      <c r="H137" s="443" t="s">
        <v>258</v>
      </c>
      <c r="I137" s="449" t="s">
        <v>259</v>
      </c>
      <c r="J137" s="449">
        <v>9</v>
      </c>
      <c r="K137" s="1720">
        <v>41579</v>
      </c>
      <c r="L137" s="1720">
        <v>41820</v>
      </c>
      <c r="M137" s="1723">
        <f t="shared" si="16"/>
        <v>34.428571428571431</v>
      </c>
      <c r="N137" s="73">
        <v>9</v>
      </c>
      <c r="O137" s="1674">
        <f t="shared" si="14"/>
        <v>1</v>
      </c>
      <c r="P137" s="1681">
        <f t="shared" si="15"/>
        <v>34.428571428571431</v>
      </c>
      <c r="Q137" s="1676">
        <f t="shared" si="12"/>
        <v>34.428571428571431</v>
      </c>
      <c r="R137" s="73">
        <v>0</v>
      </c>
      <c r="S137" s="1657" t="s">
        <v>1461</v>
      </c>
      <c r="T137" s="1781"/>
      <c r="U137" s="1781"/>
      <c r="V137" s="1781"/>
      <c r="W137" s="1781"/>
      <c r="X137" s="1781"/>
      <c r="Y137" s="1781"/>
      <c r="Z137" s="1781"/>
      <c r="AA137" s="1781"/>
      <c r="AB137" s="1781"/>
      <c r="AC137" s="1781"/>
      <c r="AD137" s="1781"/>
      <c r="AE137" s="1781"/>
      <c r="AF137" s="1781"/>
      <c r="AG137" s="1781"/>
      <c r="AH137" s="1781"/>
      <c r="AI137" s="1781"/>
      <c r="AJ137" s="1781"/>
      <c r="AK137" s="1781"/>
      <c r="AL137" s="1781"/>
      <c r="AM137" s="1781"/>
      <c r="AN137" s="1781"/>
      <c r="AO137" s="1781"/>
      <c r="AP137" s="1781"/>
      <c r="AQ137" s="1781"/>
      <c r="AR137" s="1781"/>
      <c r="AS137" s="1781"/>
      <c r="AT137" s="1781"/>
      <c r="AU137" s="1781"/>
      <c r="AV137" s="1781"/>
      <c r="AW137" s="1781"/>
      <c r="AX137" s="1781"/>
      <c r="AY137" s="1781"/>
      <c r="AZ137" s="1781"/>
      <c r="BA137" s="1781"/>
      <c r="BB137" s="1781"/>
      <c r="BC137" s="1781"/>
      <c r="BD137" s="1793"/>
      <c r="BE137" s="1793"/>
      <c r="BF137" s="1793"/>
      <c r="BG137" s="1793"/>
      <c r="BH137" s="1793"/>
      <c r="BI137" s="1793"/>
      <c r="BJ137" s="1793"/>
      <c r="BK137" s="1793"/>
      <c r="BL137" s="1793"/>
      <c r="BM137" s="1793"/>
      <c r="BN137" s="1793"/>
      <c r="BO137" s="1793"/>
      <c r="BP137" s="1793"/>
      <c r="BQ137" s="1793"/>
      <c r="BR137" s="1793"/>
      <c r="BS137" s="1793"/>
      <c r="BT137" s="1793"/>
      <c r="BU137" s="1793"/>
      <c r="BV137" s="1793"/>
      <c r="BW137" s="1793"/>
      <c r="BX137" s="1793"/>
      <c r="BY137" s="1793"/>
      <c r="BZ137" s="1793"/>
      <c r="CA137" s="1793"/>
      <c r="CB137" s="1793"/>
      <c r="CC137" s="1793"/>
      <c r="CD137" s="1793"/>
      <c r="CE137" s="1793"/>
      <c r="CF137" s="1793"/>
      <c r="CG137" s="1793"/>
      <c r="CH137" s="1793"/>
      <c r="CI137" s="1793"/>
      <c r="CJ137" s="1793"/>
      <c r="CK137" s="1793"/>
      <c r="CL137" s="1793"/>
      <c r="CM137" s="1793"/>
      <c r="CN137" s="1793"/>
      <c r="CO137" s="1793"/>
      <c r="CP137" s="1793"/>
      <c r="CQ137" s="1793"/>
      <c r="CR137" s="1793"/>
      <c r="CS137" s="1793"/>
      <c r="CT137" s="1793"/>
      <c r="CU137" s="1793"/>
      <c r="CV137" s="1793"/>
      <c r="CW137" s="1793"/>
      <c r="CX137" s="1793"/>
      <c r="CY137" s="1793"/>
      <c r="CZ137" s="1793"/>
      <c r="DA137" s="1793"/>
      <c r="DB137" s="1793"/>
      <c r="DC137" s="1793"/>
      <c r="DD137" s="1793"/>
      <c r="DE137" s="1793"/>
      <c r="DF137" s="1793"/>
      <c r="DG137" s="1793"/>
      <c r="DH137" s="1793"/>
      <c r="DI137" s="1793"/>
      <c r="DJ137" s="1793"/>
      <c r="DK137" s="1793"/>
      <c r="DL137" s="1793"/>
      <c r="DM137" s="1793"/>
      <c r="DN137" s="1793"/>
      <c r="DO137" s="1793"/>
      <c r="DP137" s="1793"/>
      <c r="DQ137" s="1793"/>
      <c r="DR137" s="1793"/>
      <c r="DS137" s="1793"/>
      <c r="DT137" s="1793"/>
      <c r="DU137" s="1793"/>
      <c r="DV137" s="1793"/>
      <c r="DW137" s="1793"/>
      <c r="DX137" s="1793"/>
      <c r="DY137" s="1793"/>
      <c r="DZ137" s="1793"/>
      <c r="EA137" s="1793"/>
      <c r="EB137" s="1793"/>
      <c r="EC137" s="1793"/>
      <c r="ED137" s="1793"/>
      <c r="EE137" s="1793"/>
      <c r="EF137" s="1793"/>
      <c r="EG137" s="1793"/>
      <c r="EH137" s="1793"/>
      <c r="EI137" s="1793"/>
      <c r="EJ137" s="1793"/>
      <c r="EK137" s="1793"/>
      <c r="EL137" s="1793"/>
      <c r="EM137" s="1793"/>
      <c r="EN137" s="1793"/>
      <c r="EO137" s="1793"/>
      <c r="EP137" s="1793"/>
      <c r="EQ137" s="1793"/>
      <c r="ER137" s="1793"/>
      <c r="ES137" s="1793"/>
      <c r="ET137" s="1793"/>
      <c r="EU137" s="1793"/>
      <c r="EV137" s="1793"/>
      <c r="EW137" s="1793"/>
      <c r="EX137" s="1793"/>
      <c r="EY137" s="1793"/>
      <c r="EZ137" s="1793"/>
      <c r="FA137" s="1793"/>
      <c r="FB137" s="1793"/>
      <c r="FC137" s="1793"/>
      <c r="FD137" s="1793"/>
      <c r="FE137" s="1793"/>
    </row>
    <row r="138" spans="1:161" s="1555" customFormat="1" ht="69.75" customHeight="1" x14ac:dyDescent="0.2">
      <c r="A138" s="2338">
        <v>128</v>
      </c>
      <c r="B138" s="2339" t="s">
        <v>1605</v>
      </c>
      <c r="C138" s="1667" t="s">
        <v>1355</v>
      </c>
      <c r="D138" s="2342">
        <v>1903002</v>
      </c>
      <c r="E138" s="1760" t="s">
        <v>1694</v>
      </c>
      <c r="F138" s="1759" t="s">
        <v>70</v>
      </c>
      <c r="G138" s="443" t="s">
        <v>531</v>
      </c>
      <c r="H138" s="443" t="s">
        <v>530</v>
      </c>
      <c r="I138" s="1792" t="s">
        <v>262</v>
      </c>
      <c r="J138" s="1722">
        <v>1</v>
      </c>
      <c r="K138" s="1720">
        <v>41699</v>
      </c>
      <c r="L138" s="1720">
        <v>41851</v>
      </c>
      <c r="M138" s="1723">
        <f t="shared" si="16"/>
        <v>21.714285714285715</v>
      </c>
      <c r="N138" s="1722">
        <v>1</v>
      </c>
      <c r="O138" s="1674">
        <f t="shared" si="14"/>
        <v>1</v>
      </c>
      <c r="P138" s="1681">
        <f t="shared" si="15"/>
        <v>21.714285714285715</v>
      </c>
      <c r="Q138" s="1676">
        <f t="shared" si="12"/>
        <v>21.714285714285715</v>
      </c>
      <c r="R138" s="73">
        <v>0</v>
      </c>
      <c r="S138" s="1654" t="s">
        <v>1470</v>
      </c>
      <c r="T138" s="1775"/>
      <c r="U138" s="1775"/>
      <c r="V138" s="1775"/>
      <c r="W138" s="1775"/>
      <c r="X138" s="1775"/>
      <c r="Y138" s="1775"/>
      <c r="Z138" s="1775"/>
      <c r="AA138" s="1775"/>
      <c r="AB138" s="1775"/>
      <c r="AC138" s="1775"/>
      <c r="AD138" s="1775"/>
      <c r="AE138" s="1775"/>
      <c r="AF138" s="1775"/>
      <c r="AG138" s="1775"/>
      <c r="AH138" s="1775"/>
      <c r="AI138" s="1775"/>
      <c r="AJ138" s="1775"/>
      <c r="AK138" s="1775"/>
      <c r="AL138" s="1775"/>
      <c r="AM138" s="1775"/>
      <c r="AN138" s="1775"/>
      <c r="AO138" s="1775"/>
      <c r="AP138" s="1775"/>
      <c r="AQ138" s="1775"/>
      <c r="AR138" s="1775"/>
      <c r="AS138" s="1775"/>
      <c r="AT138" s="1775"/>
      <c r="AU138" s="1775"/>
      <c r="AV138" s="1775"/>
      <c r="AW138" s="1775"/>
      <c r="AX138" s="1775"/>
      <c r="AY138" s="1775"/>
      <c r="AZ138" s="1775"/>
      <c r="BA138" s="1775"/>
      <c r="BB138" s="1775"/>
      <c r="BC138" s="1775"/>
      <c r="BD138" s="1793"/>
      <c r="BE138" s="1793"/>
      <c r="BF138" s="1793"/>
      <c r="BG138" s="1793"/>
      <c r="BH138" s="1793"/>
      <c r="BI138" s="1793"/>
      <c r="BJ138" s="1793"/>
      <c r="BK138" s="1793"/>
      <c r="BL138" s="1793"/>
      <c r="BM138" s="1793"/>
      <c r="BN138" s="1793"/>
      <c r="BO138" s="1793"/>
      <c r="BP138" s="1793"/>
      <c r="BQ138" s="1793"/>
      <c r="BR138" s="1793"/>
      <c r="BS138" s="1793"/>
      <c r="BT138" s="1793"/>
      <c r="BU138" s="1793"/>
      <c r="BV138" s="1793"/>
      <c r="BW138" s="1793"/>
      <c r="BX138" s="1793"/>
      <c r="BY138" s="1793"/>
      <c r="BZ138" s="1793"/>
      <c r="CA138" s="1793"/>
      <c r="CB138" s="1793"/>
      <c r="CC138" s="1793"/>
      <c r="CD138" s="1793"/>
      <c r="CE138" s="1793"/>
      <c r="CF138" s="1793"/>
      <c r="CG138" s="1793"/>
      <c r="CH138" s="1793"/>
      <c r="CI138" s="1793"/>
      <c r="CJ138" s="1793"/>
      <c r="CK138" s="1793"/>
      <c r="CL138" s="1793"/>
      <c r="CM138" s="1793"/>
      <c r="CN138" s="1793"/>
      <c r="CO138" s="1793"/>
      <c r="CP138" s="1793"/>
      <c r="CQ138" s="1793"/>
      <c r="CR138" s="1793"/>
      <c r="CS138" s="1793"/>
      <c r="CT138" s="1793"/>
      <c r="CU138" s="1793"/>
      <c r="CV138" s="1793"/>
      <c r="CW138" s="1793"/>
      <c r="CX138" s="1793"/>
      <c r="CY138" s="1793"/>
      <c r="CZ138" s="1793"/>
      <c r="DA138" s="1793"/>
      <c r="DB138" s="1793"/>
      <c r="DC138" s="1793"/>
      <c r="DD138" s="1793"/>
      <c r="DE138" s="1793"/>
      <c r="DF138" s="1793"/>
      <c r="DG138" s="1793"/>
      <c r="DH138" s="1793"/>
      <c r="DI138" s="1793"/>
      <c r="DJ138" s="1793"/>
      <c r="DK138" s="1793"/>
      <c r="DL138" s="1793"/>
      <c r="DM138" s="1793"/>
      <c r="DN138" s="1793"/>
      <c r="DO138" s="1793"/>
      <c r="DP138" s="1793"/>
      <c r="DQ138" s="1793"/>
      <c r="DR138" s="1793"/>
      <c r="DS138" s="1793"/>
      <c r="DT138" s="1793"/>
      <c r="DU138" s="1793"/>
      <c r="DV138" s="1793"/>
      <c r="DW138" s="1793"/>
      <c r="DX138" s="1793"/>
      <c r="DY138" s="1793"/>
      <c r="DZ138" s="1793"/>
      <c r="EA138" s="1793"/>
      <c r="EB138" s="1793"/>
      <c r="EC138" s="1793"/>
      <c r="ED138" s="1793"/>
      <c r="EE138" s="1793"/>
      <c r="EF138" s="1793"/>
      <c r="EG138" s="1793"/>
      <c r="EH138" s="1793"/>
      <c r="EI138" s="1793"/>
      <c r="EJ138" s="1793"/>
      <c r="EK138" s="1793"/>
      <c r="EL138" s="1793"/>
      <c r="EM138" s="1793"/>
      <c r="EN138" s="1793"/>
      <c r="EO138" s="1793"/>
      <c r="EP138" s="1793"/>
      <c r="EQ138" s="1793"/>
      <c r="ER138" s="1793"/>
      <c r="ES138" s="1793"/>
      <c r="ET138" s="1793"/>
      <c r="EU138" s="1793"/>
      <c r="EV138" s="1793"/>
      <c r="EW138" s="1793"/>
      <c r="EX138" s="1793"/>
      <c r="EY138" s="1793"/>
      <c r="EZ138" s="1793"/>
      <c r="FA138" s="1793"/>
      <c r="FB138" s="1793"/>
      <c r="FC138" s="1793"/>
      <c r="FD138" s="1793"/>
      <c r="FE138" s="1793"/>
    </row>
    <row r="139" spans="1:161" s="1555" customFormat="1" ht="140.25" x14ac:dyDescent="0.2">
      <c r="A139" s="2338">
        <v>129</v>
      </c>
      <c r="B139" s="2339" t="s">
        <v>1606</v>
      </c>
      <c r="C139" s="1667" t="s">
        <v>1355</v>
      </c>
      <c r="D139" s="2342">
        <v>1903002</v>
      </c>
      <c r="E139" s="1760" t="s">
        <v>1694</v>
      </c>
      <c r="F139" s="1759" t="s">
        <v>70</v>
      </c>
      <c r="G139" s="443" t="s">
        <v>320</v>
      </c>
      <c r="H139" s="443" t="s">
        <v>238</v>
      </c>
      <c r="I139" s="449" t="s">
        <v>238</v>
      </c>
      <c r="J139" s="449">
        <v>1</v>
      </c>
      <c r="K139" s="1720">
        <v>41671</v>
      </c>
      <c r="L139" s="1720">
        <v>41790</v>
      </c>
      <c r="M139" s="1723">
        <f t="shared" si="16"/>
        <v>17</v>
      </c>
      <c r="N139" s="73">
        <v>1</v>
      </c>
      <c r="O139" s="1674">
        <f t="shared" si="14"/>
        <v>1</v>
      </c>
      <c r="P139" s="1681">
        <f t="shared" si="15"/>
        <v>17</v>
      </c>
      <c r="Q139" s="1676">
        <f t="shared" si="12"/>
        <v>17</v>
      </c>
      <c r="R139" s="73">
        <v>0</v>
      </c>
      <c r="S139" s="1657" t="s">
        <v>1462</v>
      </c>
      <c r="T139" s="1781"/>
      <c r="U139" s="1781"/>
      <c r="V139" s="1781"/>
      <c r="W139" s="1781"/>
      <c r="X139" s="1781"/>
      <c r="Y139" s="1781"/>
      <c r="Z139" s="1781"/>
      <c r="AA139" s="1781"/>
      <c r="AB139" s="1781"/>
      <c r="AC139" s="1781"/>
      <c r="AD139" s="1781"/>
      <c r="AE139" s="1781"/>
      <c r="AF139" s="1781"/>
      <c r="AG139" s="1781"/>
      <c r="AH139" s="1781"/>
      <c r="AI139" s="1781"/>
      <c r="AJ139" s="1781"/>
      <c r="AK139" s="1781"/>
      <c r="AL139" s="1781"/>
      <c r="AM139" s="1781"/>
      <c r="AN139" s="1781"/>
      <c r="AO139" s="1781"/>
      <c r="AP139" s="1781"/>
      <c r="AQ139" s="1781"/>
      <c r="AR139" s="1781"/>
      <c r="AS139" s="1781"/>
      <c r="AT139" s="1781"/>
      <c r="AU139" s="1781"/>
      <c r="AV139" s="1781"/>
      <c r="AW139" s="1781"/>
      <c r="AX139" s="1781"/>
      <c r="AY139" s="1781"/>
      <c r="AZ139" s="1781"/>
      <c r="BA139" s="1781"/>
      <c r="BB139" s="1781"/>
      <c r="BC139" s="1781"/>
      <c r="BD139" s="1793"/>
      <c r="BE139" s="1793"/>
      <c r="BF139" s="1793"/>
      <c r="BG139" s="1793"/>
      <c r="BH139" s="1793"/>
      <c r="BI139" s="1793"/>
      <c r="BJ139" s="1793"/>
      <c r="BK139" s="1793"/>
      <c r="BL139" s="1793"/>
      <c r="BM139" s="1793"/>
      <c r="BN139" s="1793"/>
      <c r="BO139" s="1793"/>
      <c r="BP139" s="1793"/>
      <c r="BQ139" s="1793"/>
      <c r="BR139" s="1793"/>
      <c r="BS139" s="1793"/>
      <c r="BT139" s="1793"/>
      <c r="BU139" s="1793"/>
      <c r="BV139" s="1793"/>
      <c r="BW139" s="1793"/>
      <c r="BX139" s="1793"/>
      <c r="BY139" s="1793"/>
      <c r="BZ139" s="1793"/>
      <c r="CA139" s="1793"/>
      <c r="CB139" s="1793"/>
      <c r="CC139" s="1793"/>
      <c r="CD139" s="1793"/>
      <c r="CE139" s="1793"/>
      <c r="CF139" s="1793"/>
      <c r="CG139" s="1793"/>
      <c r="CH139" s="1793"/>
      <c r="CI139" s="1793"/>
      <c r="CJ139" s="1793"/>
      <c r="CK139" s="1793"/>
      <c r="CL139" s="1793"/>
      <c r="CM139" s="1793"/>
      <c r="CN139" s="1793"/>
      <c r="CO139" s="1793"/>
      <c r="CP139" s="1793"/>
      <c r="CQ139" s="1793"/>
      <c r="CR139" s="1793"/>
      <c r="CS139" s="1793"/>
      <c r="CT139" s="1793"/>
      <c r="CU139" s="1793"/>
      <c r="CV139" s="1793"/>
      <c r="CW139" s="1793"/>
      <c r="CX139" s="1793"/>
      <c r="CY139" s="1793"/>
      <c r="CZ139" s="1793"/>
      <c r="DA139" s="1793"/>
      <c r="DB139" s="1793"/>
      <c r="DC139" s="1793"/>
      <c r="DD139" s="1793"/>
      <c r="DE139" s="1793"/>
      <c r="DF139" s="1793"/>
      <c r="DG139" s="1793"/>
      <c r="DH139" s="1793"/>
      <c r="DI139" s="1793"/>
      <c r="DJ139" s="1793"/>
      <c r="DK139" s="1793"/>
      <c r="DL139" s="1793"/>
      <c r="DM139" s="1793"/>
      <c r="DN139" s="1793"/>
      <c r="DO139" s="1793"/>
      <c r="DP139" s="1793"/>
      <c r="DQ139" s="1793"/>
      <c r="DR139" s="1793"/>
      <c r="DS139" s="1793"/>
      <c r="DT139" s="1793"/>
      <c r="DU139" s="1793"/>
      <c r="DV139" s="1793"/>
      <c r="DW139" s="1793"/>
      <c r="DX139" s="1793"/>
      <c r="DY139" s="1793"/>
      <c r="DZ139" s="1793"/>
      <c r="EA139" s="1793"/>
      <c r="EB139" s="1793"/>
      <c r="EC139" s="1793"/>
      <c r="ED139" s="1793"/>
      <c r="EE139" s="1793"/>
      <c r="EF139" s="1793"/>
      <c r="EG139" s="1793"/>
      <c r="EH139" s="1793"/>
      <c r="EI139" s="1793"/>
      <c r="EJ139" s="1793"/>
      <c r="EK139" s="1793"/>
      <c r="EL139" s="1793"/>
      <c r="EM139" s="1793"/>
      <c r="EN139" s="1793"/>
      <c r="EO139" s="1793"/>
      <c r="EP139" s="1793"/>
      <c r="EQ139" s="1793"/>
      <c r="ER139" s="1793"/>
      <c r="ES139" s="1793"/>
      <c r="ET139" s="1793"/>
      <c r="EU139" s="1793"/>
      <c r="EV139" s="1793"/>
      <c r="EW139" s="1793"/>
      <c r="EX139" s="1793"/>
      <c r="EY139" s="1793"/>
      <c r="EZ139" s="1793"/>
      <c r="FA139" s="1793"/>
      <c r="FB139" s="1793"/>
      <c r="FC139" s="1793"/>
      <c r="FD139" s="1793"/>
      <c r="FE139" s="1793"/>
    </row>
    <row r="140" spans="1:161" s="1555" customFormat="1" ht="140.25" x14ac:dyDescent="0.2">
      <c r="A140" s="2338">
        <v>130</v>
      </c>
      <c r="B140" s="2339" t="s">
        <v>1607</v>
      </c>
      <c r="C140" s="1667" t="s">
        <v>1355</v>
      </c>
      <c r="D140" s="2342">
        <v>1903002</v>
      </c>
      <c r="E140" s="1760" t="s">
        <v>1694</v>
      </c>
      <c r="F140" s="1759" t="s">
        <v>70</v>
      </c>
      <c r="G140" s="1635" t="s">
        <v>321</v>
      </c>
      <c r="H140" s="443" t="s">
        <v>246</v>
      </c>
      <c r="I140" s="449" t="s">
        <v>246</v>
      </c>
      <c r="J140" s="449">
        <v>1</v>
      </c>
      <c r="K140" s="1720">
        <v>41671</v>
      </c>
      <c r="L140" s="1720">
        <v>41790</v>
      </c>
      <c r="M140" s="1723">
        <f t="shared" si="16"/>
        <v>17</v>
      </c>
      <c r="N140" s="73">
        <v>1</v>
      </c>
      <c r="O140" s="1674">
        <f t="shared" si="14"/>
        <v>1</v>
      </c>
      <c r="P140" s="1681">
        <f t="shared" si="15"/>
        <v>17</v>
      </c>
      <c r="Q140" s="1676">
        <f t="shared" si="12"/>
        <v>17</v>
      </c>
      <c r="R140" s="73">
        <v>0</v>
      </c>
      <c r="S140" s="1657" t="s">
        <v>1462</v>
      </c>
      <c r="T140" s="1781"/>
      <c r="U140" s="1781"/>
      <c r="V140" s="1781"/>
      <c r="W140" s="1781"/>
      <c r="X140" s="1781"/>
      <c r="Y140" s="1781"/>
      <c r="Z140" s="1781"/>
      <c r="AA140" s="1781"/>
      <c r="AB140" s="1781"/>
      <c r="AC140" s="1781"/>
      <c r="AD140" s="1781"/>
      <c r="AE140" s="1781"/>
      <c r="AF140" s="1781"/>
      <c r="AG140" s="1781"/>
      <c r="AH140" s="1781"/>
      <c r="AI140" s="1781"/>
      <c r="AJ140" s="1781"/>
      <c r="AK140" s="1781"/>
      <c r="AL140" s="1781"/>
      <c r="AM140" s="1781"/>
      <c r="AN140" s="1781"/>
      <c r="AO140" s="1781"/>
      <c r="AP140" s="1781"/>
      <c r="AQ140" s="1781"/>
      <c r="AR140" s="1781"/>
      <c r="AS140" s="1781"/>
      <c r="AT140" s="1781"/>
      <c r="AU140" s="1781"/>
      <c r="AV140" s="1781"/>
      <c r="AW140" s="1781"/>
      <c r="AX140" s="1781"/>
      <c r="AY140" s="1781"/>
      <c r="AZ140" s="1781"/>
      <c r="BA140" s="1781"/>
      <c r="BB140" s="1781"/>
      <c r="BC140" s="1781"/>
      <c r="BD140" s="1793"/>
      <c r="BE140" s="1793"/>
      <c r="BF140" s="1793"/>
      <c r="BG140" s="1793"/>
      <c r="BH140" s="1793"/>
      <c r="BI140" s="1793"/>
      <c r="BJ140" s="1793"/>
      <c r="BK140" s="1793"/>
      <c r="BL140" s="1793"/>
      <c r="BM140" s="1793"/>
      <c r="BN140" s="1793"/>
      <c r="BO140" s="1793"/>
      <c r="BP140" s="1793"/>
      <c r="BQ140" s="1793"/>
      <c r="BR140" s="1793"/>
      <c r="BS140" s="1793"/>
      <c r="BT140" s="1793"/>
      <c r="BU140" s="1793"/>
      <c r="BV140" s="1793"/>
      <c r="BW140" s="1793"/>
      <c r="BX140" s="1793"/>
      <c r="BY140" s="1793"/>
      <c r="BZ140" s="1793"/>
      <c r="CA140" s="1793"/>
      <c r="CB140" s="1793"/>
      <c r="CC140" s="1793"/>
      <c r="CD140" s="1793"/>
      <c r="CE140" s="1793"/>
      <c r="CF140" s="1793"/>
      <c r="CG140" s="1793"/>
      <c r="CH140" s="1793"/>
      <c r="CI140" s="1793"/>
      <c r="CJ140" s="1793"/>
      <c r="CK140" s="1793"/>
      <c r="CL140" s="1793"/>
      <c r="CM140" s="1793"/>
      <c r="CN140" s="1793"/>
      <c r="CO140" s="1793"/>
      <c r="CP140" s="1793"/>
      <c r="CQ140" s="1793"/>
      <c r="CR140" s="1793"/>
      <c r="CS140" s="1793"/>
      <c r="CT140" s="1793"/>
      <c r="CU140" s="1793"/>
      <c r="CV140" s="1793"/>
      <c r="CW140" s="1793"/>
      <c r="CX140" s="1793"/>
      <c r="CY140" s="1793"/>
      <c r="CZ140" s="1793"/>
      <c r="DA140" s="1793"/>
      <c r="DB140" s="1793"/>
      <c r="DC140" s="1793"/>
      <c r="DD140" s="1793"/>
      <c r="DE140" s="1793"/>
      <c r="DF140" s="1793"/>
      <c r="DG140" s="1793"/>
      <c r="DH140" s="1793"/>
      <c r="DI140" s="1793"/>
      <c r="DJ140" s="1793"/>
      <c r="DK140" s="1793"/>
      <c r="DL140" s="1793"/>
      <c r="DM140" s="1793"/>
      <c r="DN140" s="1793"/>
      <c r="DO140" s="1793"/>
      <c r="DP140" s="1793"/>
      <c r="DQ140" s="1793"/>
      <c r="DR140" s="1793"/>
      <c r="DS140" s="1793"/>
      <c r="DT140" s="1793"/>
      <c r="DU140" s="1793"/>
      <c r="DV140" s="1793"/>
      <c r="DW140" s="1793"/>
      <c r="DX140" s="1793"/>
      <c r="DY140" s="1793"/>
      <c r="DZ140" s="1793"/>
      <c r="EA140" s="1793"/>
      <c r="EB140" s="1793"/>
      <c r="EC140" s="1793"/>
      <c r="ED140" s="1793"/>
      <c r="EE140" s="1793"/>
      <c r="EF140" s="1793"/>
      <c r="EG140" s="1793"/>
      <c r="EH140" s="1793"/>
      <c r="EI140" s="1793"/>
      <c r="EJ140" s="1793"/>
      <c r="EK140" s="1793"/>
      <c r="EL140" s="1793"/>
      <c r="EM140" s="1793"/>
      <c r="EN140" s="1793"/>
      <c r="EO140" s="1793"/>
      <c r="EP140" s="1793"/>
      <c r="EQ140" s="1793"/>
      <c r="ER140" s="1793"/>
      <c r="ES140" s="1793"/>
      <c r="ET140" s="1793"/>
      <c r="EU140" s="1793"/>
      <c r="EV140" s="1793"/>
      <c r="EW140" s="1793"/>
      <c r="EX140" s="1793"/>
      <c r="EY140" s="1793"/>
      <c r="EZ140" s="1793"/>
      <c r="FA140" s="1793"/>
      <c r="FB140" s="1793"/>
      <c r="FC140" s="1793"/>
      <c r="FD140" s="1793"/>
      <c r="FE140" s="1793"/>
    </row>
    <row r="141" spans="1:161" s="1555" customFormat="1" ht="140.25" x14ac:dyDescent="0.2">
      <c r="A141" s="2338">
        <v>131</v>
      </c>
      <c r="B141" s="2339" t="s">
        <v>1608</v>
      </c>
      <c r="C141" s="1667" t="s">
        <v>1355</v>
      </c>
      <c r="D141" s="2342">
        <v>1903002</v>
      </c>
      <c r="E141" s="1760" t="s">
        <v>1694</v>
      </c>
      <c r="F141" s="1759" t="s">
        <v>70</v>
      </c>
      <c r="G141" s="443" t="s">
        <v>322</v>
      </c>
      <c r="H141" s="1790" t="s">
        <v>264</v>
      </c>
      <c r="I141" s="1792" t="s">
        <v>264</v>
      </c>
      <c r="J141" s="449">
        <v>9</v>
      </c>
      <c r="K141" s="1720">
        <v>41852</v>
      </c>
      <c r="L141" s="1720">
        <v>41973</v>
      </c>
      <c r="M141" s="1723">
        <f t="shared" si="16"/>
        <v>17.285714285714285</v>
      </c>
      <c r="N141" s="73">
        <v>9</v>
      </c>
      <c r="O141" s="1674">
        <f t="shared" si="14"/>
        <v>1</v>
      </c>
      <c r="P141" s="1681">
        <f t="shared" si="15"/>
        <v>17.285714285714285</v>
      </c>
      <c r="Q141" s="1676">
        <f t="shared" si="12"/>
        <v>17.285714285714285</v>
      </c>
      <c r="R141" s="73">
        <v>0</v>
      </c>
      <c r="S141" s="1657" t="s">
        <v>1462</v>
      </c>
      <c r="T141" s="1781"/>
      <c r="U141" s="1781"/>
      <c r="V141" s="1781"/>
      <c r="W141" s="1781"/>
      <c r="X141" s="1781"/>
      <c r="Y141" s="1781"/>
      <c r="Z141" s="1781"/>
      <c r="AA141" s="1781"/>
      <c r="AB141" s="1781"/>
      <c r="AC141" s="1781"/>
      <c r="AD141" s="1781"/>
      <c r="AE141" s="1781"/>
      <c r="AF141" s="1781"/>
      <c r="AG141" s="1781"/>
      <c r="AH141" s="1781"/>
      <c r="AI141" s="1781"/>
      <c r="AJ141" s="1781"/>
      <c r="AK141" s="1781"/>
      <c r="AL141" s="1781"/>
      <c r="AM141" s="1781"/>
      <c r="AN141" s="1781"/>
      <c r="AO141" s="1781"/>
      <c r="AP141" s="1781"/>
      <c r="AQ141" s="1781"/>
      <c r="AR141" s="1781"/>
      <c r="AS141" s="1781"/>
      <c r="AT141" s="1781"/>
      <c r="AU141" s="1781"/>
      <c r="AV141" s="1781"/>
      <c r="AW141" s="1781"/>
      <c r="AX141" s="1781"/>
      <c r="AY141" s="1781"/>
      <c r="AZ141" s="1781"/>
      <c r="BA141" s="1781"/>
      <c r="BB141" s="1781"/>
      <c r="BC141" s="1781"/>
      <c r="BD141" s="1793"/>
      <c r="BE141" s="1793"/>
      <c r="BF141" s="1793"/>
      <c r="BG141" s="1793"/>
      <c r="BH141" s="1793"/>
      <c r="BI141" s="1793"/>
      <c r="BJ141" s="1793"/>
      <c r="BK141" s="1793"/>
      <c r="BL141" s="1793"/>
      <c r="BM141" s="1793"/>
      <c r="BN141" s="1793"/>
      <c r="BO141" s="1793"/>
      <c r="BP141" s="1793"/>
      <c r="BQ141" s="1793"/>
      <c r="BR141" s="1793"/>
      <c r="BS141" s="1793"/>
      <c r="BT141" s="1793"/>
      <c r="BU141" s="1793"/>
      <c r="BV141" s="1793"/>
      <c r="BW141" s="1793"/>
      <c r="BX141" s="1793"/>
      <c r="BY141" s="1793"/>
      <c r="BZ141" s="1793"/>
      <c r="CA141" s="1793"/>
      <c r="CB141" s="1793"/>
      <c r="CC141" s="1793"/>
      <c r="CD141" s="1793"/>
      <c r="CE141" s="1793"/>
      <c r="CF141" s="1793"/>
      <c r="CG141" s="1793"/>
      <c r="CH141" s="1793"/>
      <c r="CI141" s="1793"/>
      <c r="CJ141" s="1793"/>
      <c r="CK141" s="1793"/>
      <c r="CL141" s="1793"/>
      <c r="CM141" s="1793"/>
      <c r="CN141" s="1793"/>
      <c r="CO141" s="1793"/>
      <c r="CP141" s="1793"/>
      <c r="CQ141" s="1793"/>
      <c r="CR141" s="1793"/>
      <c r="CS141" s="1793"/>
      <c r="CT141" s="1793"/>
      <c r="CU141" s="1793"/>
      <c r="CV141" s="1793"/>
      <c r="CW141" s="1793"/>
      <c r="CX141" s="1793"/>
      <c r="CY141" s="1793"/>
      <c r="CZ141" s="1793"/>
      <c r="DA141" s="1793"/>
      <c r="DB141" s="1793"/>
      <c r="DC141" s="1793"/>
      <c r="DD141" s="1793"/>
      <c r="DE141" s="1793"/>
      <c r="DF141" s="1793"/>
      <c r="DG141" s="1793"/>
      <c r="DH141" s="1793"/>
      <c r="DI141" s="1793"/>
      <c r="DJ141" s="1793"/>
      <c r="DK141" s="1793"/>
      <c r="DL141" s="1793"/>
      <c r="DM141" s="1793"/>
      <c r="DN141" s="1793"/>
      <c r="DO141" s="1793"/>
      <c r="DP141" s="1793"/>
      <c r="DQ141" s="1793"/>
      <c r="DR141" s="1793"/>
      <c r="DS141" s="1793"/>
      <c r="DT141" s="1793"/>
      <c r="DU141" s="1793"/>
      <c r="DV141" s="1793"/>
      <c r="DW141" s="1793"/>
      <c r="DX141" s="1793"/>
      <c r="DY141" s="1793"/>
      <c r="DZ141" s="1793"/>
      <c r="EA141" s="1793"/>
      <c r="EB141" s="1793"/>
      <c r="EC141" s="1793"/>
      <c r="ED141" s="1793"/>
      <c r="EE141" s="1793"/>
      <c r="EF141" s="1793"/>
      <c r="EG141" s="1793"/>
      <c r="EH141" s="1793"/>
      <c r="EI141" s="1793"/>
      <c r="EJ141" s="1793"/>
      <c r="EK141" s="1793"/>
      <c r="EL141" s="1793"/>
      <c r="EM141" s="1793"/>
      <c r="EN141" s="1793"/>
      <c r="EO141" s="1793"/>
      <c r="EP141" s="1793"/>
      <c r="EQ141" s="1793"/>
      <c r="ER141" s="1793"/>
      <c r="ES141" s="1793"/>
      <c r="ET141" s="1793"/>
      <c r="EU141" s="1793"/>
      <c r="EV141" s="1793"/>
      <c r="EW141" s="1793"/>
      <c r="EX141" s="1793"/>
      <c r="EY141" s="1793"/>
      <c r="EZ141" s="1793"/>
      <c r="FA141" s="1793"/>
      <c r="FB141" s="1793"/>
      <c r="FC141" s="1793"/>
      <c r="FD141" s="1793"/>
      <c r="FE141" s="1793"/>
    </row>
    <row r="142" spans="1:161" s="1555" customFormat="1" ht="120.75" customHeight="1" x14ac:dyDescent="0.2">
      <c r="A142" s="2338">
        <v>132</v>
      </c>
      <c r="B142" s="2339" t="s">
        <v>1609</v>
      </c>
      <c r="C142" s="1667" t="s">
        <v>1355</v>
      </c>
      <c r="D142" s="2342">
        <v>1102002</v>
      </c>
      <c r="E142" s="1759" t="s">
        <v>1695</v>
      </c>
      <c r="F142" s="1759" t="s">
        <v>34</v>
      </c>
      <c r="G142" s="1821" t="s">
        <v>216</v>
      </c>
      <c r="H142" s="1821" t="s">
        <v>167</v>
      </c>
      <c r="I142" s="443" t="s">
        <v>182</v>
      </c>
      <c r="J142" s="1722">
        <v>1</v>
      </c>
      <c r="K142" s="1720">
        <v>41579</v>
      </c>
      <c r="L142" s="1720">
        <v>41882</v>
      </c>
      <c r="M142" s="73">
        <f t="shared" si="16"/>
        <v>43.285714285714285</v>
      </c>
      <c r="N142" s="1721">
        <v>100</v>
      </c>
      <c r="O142" s="1674">
        <f t="shared" si="14"/>
        <v>1</v>
      </c>
      <c r="P142" s="1681">
        <f t="shared" si="15"/>
        <v>43.285714285714285</v>
      </c>
      <c r="Q142" s="1676">
        <f t="shared" si="12"/>
        <v>43.285714285714285</v>
      </c>
      <c r="R142" s="73">
        <v>0</v>
      </c>
      <c r="S142" s="1658" t="s">
        <v>1774</v>
      </c>
      <c r="T142" s="1783"/>
      <c r="U142" s="1783"/>
      <c r="V142" s="1783"/>
      <c r="W142" s="1783"/>
      <c r="X142" s="1783"/>
      <c r="Y142" s="1783"/>
      <c r="Z142" s="1783"/>
      <c r="AA142" s="1783"/>
      <c r="AB142" s="1783"/>
      <c r="AC142" s="1783"/>
      <c r="AD142" s="1783"/>
      <c r="AE142" s="1783"/>
      <c r="AF142" s="1783"/>
      <c r="AG142" s="1783"/>
      <c r="AH142" s="1783"/>
      <c r="AI142" s="1783"/>
      <c r="AJ142" s="1783"/>
      <c r="AK142" s="1783"/>
      <c r="AL142" s="1783"/>
      <c r="AM142" s="1783"/>
      <c r="AN142" s="1783"/>
      <c r="AO142" s="1783"/>
      <c r="AP142" s="1783"/>
      <c r="AQ142" s="1783"/>
      <c r="AR142" s="1783"/>
      <c r="AS142" s="1783"/>
      <c r="AT142" s="1783"/>
      <c r="AU142" s="1783"/>
      <c r="AV142" s="1783"/>
      <c r="AW142" s="1783"/>
      <c r="AX142" s="1783"/>
      <c r="AY142" s="1783"/>
      <c r="AZ142" s="1783"/>
      <c r="BA142" s="1783"/>
      <c r="BB142" s="1783"/>
      <c r="BC142" s="1783"/>
      <c r="BD142" s="1793"/>
      <c r="BE142" s="1793"/>
      <c r="BF142" s="1793"/>
      <c r="BG142" s="1793"/>
      <c r="BH142" s="1793"/>
      <c r="BI142" s="1793"/>
      <c r="BJ142" s="1793"/>
      <c r="BK142" s="1793"/>
      <c r="BL142" s="1793"/>
      <c r="BM142" s="1793"/>
      <c r="BN142" s="1793"/>
      <c r="BO142" s="1793"/>
      <c r="BP142" s="1793"/>
      <c r="BQ142" s="1793"/>
      <c r="BR142" s="1793"/>
      <c r="BS142" s="1793"/>
      <c r="BT142" s="1793"/>
      <c r="BU142" s="1793"/>
      <c r="BV142" s="1793"/>
      <c r="BW142" s="1793"/>
      <c r="BX142" s="1793"/>
      <c r="BY142" s="1793"/>
      <c r="BZ142" s="1793"/>
      <c r="CA142" s="1793"/>
      <c r="CB142" s="1793"/>
      <c r="CC142" s="1793"/>
      <c r="CD142" s="1793"/>
      <c r="CE142" s="1793"/>
      <c r="CF142" s="1793"/>
      <c r="CG142" s="1793"/>
      <c r="CH142" s="1793"/>
      <c r="CI142" s="1793"/>
      <c r="CJ142" s="1793"/>
      <c r="CK142" s="1793"/>
      <c r="CL142" s="1793"/>
      <c r="CM142" s="1793"/>
      <c r="CN142" s="1793"/>
      <c r="CO142" s="1793"/>
      <c r="CP142" s="1793"/>
      <c r="CQ142" s="1793"/>
      <c r="CR142" s="1793"/>
      <c r="CS142" s="1793"/>
      <c r="CT142" s="1793"/>
      <c r="CU142" s="1793"/>
      <c r="CV142" s="1793"/>
      <c r="CW142" s="1793"/>
      <c r="CX142" s="1793"/>
      <c r="CY142" s="1793"/>
      <c r="CZ142" s="1793"/>
      <c r="DA142" s="1793"/>
      <c r="DB142" s="1793"/>
      <c r="DC142" s="1793"/>
      <c r="DD142" s="1793"/>
      <c r="DE142" s="1793"/>
      <c r="DF142" s="1793"/>
      <c r="DG142" s="1793"/>
      <c r="DH142" s="1793"/>
      <c r="DI142" s="1793"/>
      <c r="DJ142" s="1793"/>
      <c r="DK142" s="1793"/>
      <c r="DL142" s="1793"/>
      <c r="DM142" s="1793"/>
      <c r="DN142" s="1793"/>
      <c r="DO142" s="1793"/>
      <c r="DP142" s="1793"/>
      <c r="DQ142" s="1793"/>
      <c r="DR142" s="1793"/>
      <c r="DS142" s="1793"/>
      <c r="DT142" s="1793"/>
      <c r="DU142" s="1793"/>
      <c r="DV142" s="1793"/>
      <c r="DW142" s="1793"/>
      <c r="DX142" s="1793"/>
      <c r="DY142" s="1793"/>
      <c r="DZ142" s="1793"/>
      <c r="EA142" s="1793"/>
      <c r="EB142" s="1793"/>
      <c r="EC142" s="1793"/>
      <c r="ED142" s="1793"/>
      <c r="EE142" s="1793"/>
      <c r="EF142" s="1793"/>
      <c r="EG142" s="1793"/>
      <c r="EH142" s="1793"/>
      <c r="EI142" s="1793"/>
      <c r="EJ142" s="1793"/>
      <c r="EK142" s="1793"/>
      <c r="EL142" s="1793"/>
      <c r="EM142" s="1793"/>
      <c r="EN142" s="1793"/>
      <c r="EO142" s="1793"/>
      <c r="EP142" s="1793"/>
      <c r="EQ142" s="1793"/>
      <c r="ER142" s="1793"/>
      <c r="ES142" s="1793"/>
      <c r="ET142" s="1793"/>
      <c r="EU142" s="1793"/>
      <c r="EV142" s="1793"/>
      <c r="EW142" s="1793"/>
      <c r="EX142" s="1793"/>
      <c r="EY142" s="1793"/>
      <c r="EZ142" s="1793"/>
      <c r="FA142" s="1793"/>
      <c r="FB142" s="1793"/>
      <c r="FC142" s="1793"/>
      <c r="FD142" s="1793"/>
      <c r="FE142" s="1793"/>
    </row>
    <row r="143" spans="1:161" s="1555" customFormat="1" ht="90.6" customHeight="1" x14ac:dyDescent="0.2">
      <c r="A143" s="2338">
        <v>133</v>
      </c>
      <c r="B143" s="2339" t="s">
        <v>1610</v>
      </c>
      <c r="C143" s="1667" t="s">
        <v>1355</v>
      </c>
      <c r="D143" s="2342">
        <v>1102002</v>
      </c>
      <c r="E143" s="444" t="s">
        <v>1695</v>
      </c>
      <c r="F143" s="1759" t="s">
        <v>34</v>
      </c>
      <c r="G143" s="1821" t="s">
        <v>218</v>
      </c>
      <c r="H143" s="1821" t="s">
        <v>220</v>
      </c>
      <c r="I143" s="444" t="s">
        <v>168</v>
      </c>
      <c r="J143" s="449">
        <v>5</v>
      </c>
      <c r="K143" s="1720">
        <v>41579</v>
      </c>
      <c r="L143" s="1720">
        <v>41698</v>
      </c>
      <c r="M143" s="73">
        <f t="shared" si="16"/>
        <v>17</v>
      </c>
      <c r="N143" s="73">
        <v>5</v>
      </c>
      <c r="O143" s="1674">
        <f t="shared" si="14"/>
        <v>1</v>
      </c>
      <c r="P143" s="1681">
        <f t="shared" si="15"/>
        <v>17</v>
      </c>
      <c r="Q143" s="1676">
        <v>0</v>
      </c>
      <c r="R143" s="73">
        <v>0</v>
      </c>
      <c r="S143" s="1645" t="s">
        <v>1416</v>
      </c>
      <c r="T143" s="1771"/>
      <c r="U143" s="1771"/>
      <c r="V143" s="1771"/>
      <c r="W143" s="1771"/>
      <c r="X143" s="1771"/>
      <c r="Y143" s="1771"/>
      <c r="Z143" s="1771"/>
      <c r="AA143" s="1771"/>
      <c r="AB143" s="1771"/>
      <c r="AC143" s="1771"/>
      <c r="AD143" s="1771"/>
      <c r="AE143" s="1771"/>
      <c r="AF143" s="1771"/>
      <c r="AG143" s="1771"/>
      <c r="AH143" s="1771"/>
      <c r="AI143" s="1771"/>
      <c r="AJ143" s="1771"/>
      <c r="AK143" s="1771"/>
      <c r="AL143" s="1771"/>
      <c r="AM143" s="1771"/>
      <c r="AN143" s="1771"/>
      <c r="AO143" s="1771"/>
      <c r="AP143" s="1771"/>
      <c r="AQ143" s="1771"/>
      <c r="AR143" s="1771"/>
      <c r="AS143" s="1771"/>
      <c r="AT143" s="1771"/>
      <c r="AU143" s="1771"/>
      <c r="AV143" s="1771"/>
      <c r="AW143" s="1771"/>
      <c r="AX143" s="1771"/>
      <c r="AY143" s="1771"/>
      <c r="AZ143" s="1771"/>
      <c r="BA143" s="1771"/>
      <c r="BB143" s="1771"/>
      <c r="BC143" s="1771"/>
      <c r="BD143" s="1793"/>
      <c r="BE143" s="1793"/>
      <c r="BF143" s="1793"/>
      <c r="BG143" s="1793"/>
      <c r="BH143" s="1793"/>
      <c r="BI143" s="1793"/>
      <c r="BJ143" s="1793"/>
      <c r="BK143" s="1793"/>
      <c r="BL143" s="1793"/>
      <c r="BM143" s="1793"/>
      <c r="BN143" s="1793"/>
      <c r="BO143" s="1793"/>
      <c r="BP143" s="1793"/>
      <c r="BQ143" s="1793"/>
      <c r="BR143" s="1793"/>
      <c r="BS143" s="1793"/>
      <c r="BT143" s="1793"/>
      <c r="BU143" s="1793"/>
      <c r="BV143" s="1793"/>
      <c r="BW143" s="1793"/>
      <c r="BX143" s="1793"/>
      <c r="BY143" s="1793"/>
      <c r="BZ143" s="1793"/>
      <c r="CA143" s="1793"/>
      <c r="CB143" s="1793"/>
      <c r="CC143" s="1793"/>
      <c r="CD143" s="1793"/>
      <c r="CE143" s="1793"/>
      <c r="CF143" s="1793"/>
      <c r="CG143" s="1793"/>
      <c r="CH143" s="1793"/>
      <c r="CI143" s="1793"/>
      <c r="CJ143" s="1793"/>
      <c r="CK143" s="1793"/>
      <c r="CL143" s="1793"/>
      <c r="CM143" s="1793"/>
      <c r="CN143" s="1793"/>
      <c r="CO143" s="1793"/>
      <c r="CP143" s="1793"/>
      <c r="CQ143" s="1793"/>
      <c r="CR143" s="1793"/>
      <c r="CS143" s="1793"/>
      <c r="CT143" s="1793"/>
      <c r="CU143" s="1793"/>
      <c r="CV143" s="1793"/>
      <c r="CW143" s="1793"/>
      <c r="CX143" s="1793"/>
      <c r="CY143" s="1793"/>
      <c r="CZ143" s="1793"/>
      <c r="DA143" s="1793"/>
      <c r="DB143" s="1793"/>
      <c r="DC143" s="1793"/>
      <c r="DD143" s="1793"/>
      <c r="DE143" s="1793"/>
      <c r="DF143" s="1793"/>
      <c r="DG143" s="1793"/>
      <c r="DH143" s="1793"/>
      <c r="DI143" s="1793"/>
      <c r="DJ143" s="1793"/>
      <c r="DK143" s="1793"/>
      <c r="DL143" s="1793"/>
      <c r="DM143" s="1793"/>
      <c r="DN143" s="1793"/>
      <c r="DO143" s="1793"/>
      <c r="DP143" s="1793"/>
      <c r="DQ143" s="1793"/>
      <c r="DR143" s="1793"/>
      <c r="DS143" s="1793"/>
      <c r="DT143" s="1793"/>
      <c r="DU143" s="1793"/>
      <c r="DV143" s="1793"/>
      <c r="DW143" s="1793"/>
      <c r="DX143" s="1793"/>
      <c r="DY143" s="1793"/>
      <c r="DZ143" s="1793"/>
      <c r="EA143" s="1793"/>
      <c r="EB143" s="1793"/>
      <c r="EC143" s="1793"/>
      <c r="ED143" s="1793"/>
      <c r="EE143" s="1793"/>
      <c r="EF143" s="1793"/>
      <c r="EG143" s="1793"/>
      <c r="EH143" s="1793"/>
      <c r="EI143" s="1793"/>
      <c r="EJ143" s="1793"/>
      <c r="EK143" s="1793"/>
      <c r="EL143" s="1793"/>
      <c r="EM143" s="1793"/>
      <c r="EN143" s="1793"/>
      <c r="EO143" s="1793"/>
      <c r="EP143" s="1793"/>
      <c r="EQ143" s="1793"/>
      <c r="ER143" s="1793"/>
      <c r="ES143" s="1793"/>
      <c r="ET143" s="1793"/>
      <c r="EU143" s="1793"/>
      <c r="EV143" s="1793"/>
      <c r="EW143" s="1793"/>
      <c r="EX143" s="1793"/>
      <c r="EY143" s="1793"/>
      <c r="EZ143" s="1793"/>
      <c r="FA143" s="1793"/>
      <c r="FB143" s="1793"/>
      <c r="FC143" s="1793"/>
      <c r="FD143" s="1793"/>
      <c r="FE143" s="1793"/>
    </row>
    <row r="144" spans="1:161" s="1555" customFormat="1" ht="232.9" customHeight="1" x14ac:dyDescent="0.2">
      <c r="A144" s="2338">
        <v>134</v>
      </c>
      <c r="B144" s="2339" t="s">
        <v>1611</v>
      </c>
      <c r="C144" s="1667" t="s">
        <v>1355</v>
      </c>
      <c r="D144" s="2342">
        <v>1102002</v>
      </c>
      <c r="E144" s="1759" t="s">
        <v>1695</v>
      </c>
      <c r="F144" s="1759" t="s">
        <v>34</v>
      </c>
      <c r="G144" s="1821" t="s">
        <v>221</v>
      </c>
      <c r="H144" s="1821" t="s">
        <v>169</v>
      </c>
      <c r="I144" s="444" t="s">
        <v>170</v>
      </c>
      <c r="J144" s="449">
        <v>1</v>
      </c>
      <c r="K144" s="1720">
        <v>41640</v>
      </c>
      <c r="L144" s="1720">
        <v>41698</v>
      </c>
      <c r="M144" s="73">
        <v>3</v>
      </c>
      <c r="N144" s="73">
        <v>1</v>
      </c>
      <c r="O144" s="1674">
        <f t="shared" si="14"/>
        <v>1</v>
      </c>
      <c r="P144" s="1681">
        <f t="shared" si="15"/>
        <v>3</v>
      </c>
      <c r="Q144" s="1676">
        <v>0</v>
      </c>
      <c r="R144" s="73">
        <v>0</v>
      </c>
      <c r="S144" s="1645" t="s">
        <v>1417</v>
      </c>
      <c r="T144" s="1771"/>
      <c r="U144" s="1771"/>
      <c r="V144" s="1771"/>
      <c r="W144" s="1771"/>
      <c r="X144" s="1771"/>
      <c r="Y144" s="1771"/>
      <c r="Z144" s="1771"/>
      <c r="AA144" s="1771"/>
      <c r="AB144" s="1771"/>
      <c r="AC144" s="1771"/>
      <c r="AD144" s="1771"/>
      <c r="AE144" s="1771"/>
      <c r="AF144" s="1771"/>
      <c r="AG144" s="1771"/>
      <c r="AH144" s="1771"/>
      <c r="AI144" s="1771"/>
      <c r="AJ144" s="1771"/>
      <c r="AK144" s="1771"/>
      <c r="AL144" s="1771"/>
      <c r="AM144" s="1771"/>
      <c r="AN144" s="1771"/>
      <c r="AO144" s="1771"/>
      <c r="AP144" s="1771"/>
      <c r="AQ144" s="1771"/>
      <c r="AR144" s="1771"/>
      <c r="AS144" s="1771"/>
      <c r="AT144" s="1771"/>
      <c r="AU144" s="1771"/>
      <c r="AV144" s="1771"/>
      <c r="AW144" s="1771"/>
      <c r="AX144" s="1771"/>
      <c r="AY144" s="1771"/>
      <c r="AZ144" s="1771"/>
      <c r="BA144" s="1771"/>
      <c r="BB144" s="1771"/>
      <c r="BC144" s="1771"/>
      <c r="BD144" s="1793"/>
      <c r="BE144" s="1793"/>
      <c r="BF144" s="1793"/>
      <c r="BG144" s="2373"/>
      <c r="BH144" s="1793"/>
      <c r="BI144" s="1793"/>
      <c r="BJ144" s="1793"/>
      <c r="BK144" s="1793"/>
      <c r="BL144" s="1793"/>
      <c r="BM144" s="1793"/>
      <c r="BN144" s="1793"/>
      <c r="BO144" s="1793"/>
      <c r="BP144" s="1793"/>
      <c r="BQ144" s="1793"/>
      <c r="BR144" s="1793"/>
      <c r="BS144" s="1793"/>
      <c r="BT144" s="1793"/>
      <c r="BU144" s="1793"/>
      <c r="BV144" s="1793"/>
      <c r="BW144" s="1793"/>
      <c r="BX144" s="1793"/>
      <c r="BY144" s="1793"/>
      <c r="BZ144" s="1793"/>
      <c r="CA144" s="1793"/>
      <c r="CB144" s="1793"/>
      <c r="CC144" s="1793"/>
      <c r="CD144" s="1793"/>
      <c r="CE144" s="1793"/>
      <c r="CF144" s="1793"/>
      <c r="CG144" s="1793"/>
      <c r="CH144" s="1793"/>
      <c r="CI144" s="1793"/>
      <c r="CJ144" s="1793"/>
      <c r="CK144" s="1793"/>
      <c r="CL144" s="1793"/>
      <c r="CM144" s="1793"/>
      <c r="CN144" s="1793"/>
      <c r="CO144" s="1793"/>
      <c r="CP144" s="1793"/>
      <c r="CQ144" s="1793"/>
      <c r="CR144" s="1793"/>
      <c r="CS144" s="1793"/>
      <c r="CT144" s="1793"/>
      <c r="CU144" s="1793"/>
      <c r="CV144" s="1793"/>
      <c r="CW144" s="1793"/>
      <c r="CX144" s="1793"/>
      <c r="CY144" s="1793"/>
      <c r="CZ144" s="1793"/>
      <c r="DA144" s="1793"/>
      <c r="DB144" s="1793"/>
      <c r="DC144" s="1793"/>
      <c r="DD144" s="1793"/>
      <c r="DE144" s="1793"/>
      <c r="DF144" s="1793"/>
      <c r="DG144" s="1793"/>
      <c r="DH144" s="1793"/>
      <c r="DI144" s="1793"/>
      <c r="DJ144" s="1793"/>
      <c r="DK144" s="1793"/>
      <c r="DL144" s="1793"/>
      <c r="DM144" s="1793"/>
      <c r="DN144" s="1793"/>
      <c r="DO144" s="1793"/>
      <c r="DP144" s="1793"/>
      <c r="DQ144" s="1793"/>
      <c r="DR144" s="1793"/>
      <c r="DS144" s="1793"/>
      <c r="DT144" s="1793"/>
      <c r="DU144" s="1793"/>
      <c r="DV144" s="1793"/>
      <c r="DW144" s="1793"/>
      <c r="DX144" s="1793"/>
      <c r="DY144" s="1793"/>
      <c r="DZ144" s="1793"/>
      <c r="EA144" s="1793"/>
      <c r="EB144" s="1793"/>
      <c r="EC144" s="1793"/>
      <c r="ED144" s="1793"/>
      <c r="EE144" s="1793"/>
      <c r="EF144" s="1793"/>
      <c r="EG144" s="1793"/>
      <c r="EH144" s="1793"/>
      <c r="EI144" s="1793"/>
      <c r="EJ144" s="1793"/>
      <c r="EK144" s="1793"/>
      <c r="EL144" s="1793"/>
      <c r="EM144" s="1793"/>
      <c r="EN144" s="1793"/>
      <c r="EO144" s="1793"/>
      <c r="EP144" s="1793"/>
      <c r="EQ144" s="1793"/>
      <c r="ER144" s="1793"/>
      <c r="ES144" s="1793"/>
      <c r="ET144" s="1793"/>
      <c r="EU144" s="1793"/>
      <c r="EV144" s="1793"/>
      <c r="EW144" s="1793"/>
      <c r="EX144" s="1793"/>
      <c r="EY144" s="1793"/>
      <c r="EZ144" s="1793"/>
      <c r="FA144" s="1793"/>
      <c r="FB144" s="1793"/>
      <c r="FC144" s="1793"/>
      <c r="FD144" s="1793"/>
      <c r="FE144" s="1793"/>
    </row>
    <row r="145" spans="1:161" s="1555" customFormat="1" ht="228.75" customHeight="1" x14ac:dyDescent="0.2">
      <c r="A145" s="2338">
        <v>135</v>
      </c>
      <c r="B145" s="2339" t="s">
        <v>1612</v>
      </c>
      <c r="C145" s="1667" t="s">
        <v>1355</v>
      </c>
      <c r="D145" s="2342">
        <v>1103002</v>
      </c>
      <c r="E145" s="1760" t="s">
        <v>1696</v>
      </c>
      <c r="F145" s="1759" t="s">
        <v>72</v>
      </c>
      <c r="G145" s="1724" t="s">
        <v>323</v>
      </c>
      <c r="H145" s="1725" t="s">
        <v>266</v>
      </c>
      <c r="I145" s="1726" t="s">
        <v>266</v>
      </c>
      <c r="J145" s="449">
        <v>1</v>
      </c>
      <c r="K145" s="2324">
        <v>41671</v>
      </c>
      <c r="L145" s="2324">
        <v>42035</v>
      </c>
      <c r="M145" s="1731">
        <f>(L144-K144)/7</f>
        <v>8.2857142857142865</v>
      </c>
      <c r="N145" s="1721">
        <v>0.9</v>
      </c>
      <c r="O145" s="1674">
        <f t="shared" si="14"/>
        <v>0.9</v>
      </c>
      <c r="P145" s="1681">
        <f t="shared" si="15"/>
        <v>7.4571428571428582</v>
      </c>
      <c r="Q145" s="1676">
        <f t="shared" ref="Q145:Q207" si="17">IF(L145&lt;=$E$10,P145,0)</f>
        <v>7.4571428571428582</v>
      </c>
      <c r="R145" s="73">
        <v>0</v>
      </c>
      <c r="S145" s="1650" t="s">
        <v>1418</v>
      </c>
      <c r="T145" s="1780"/>
      <c r="U145" s="1780"/>
      <c r="V145" s="1780"/>
      <c r="W145" s="1780"/>
      <c r="X145" s="1780"/>
      <c r="Y145" s="1780"/>
      <c r="Z145" s="1780"/>
      <c r="AA145" s="1780"/>
      <c r="AB145" s="1780"/>
      <c r="AC145" s="1780"/>
      <c r="AD145" s="1780"/>
      <c r="AE145" s="1780"/>
      <c r="AF145" s="1780"/>
      <c r="AG145" s="1780"/>
      <c r="AH145" s="1780"/>
      <c r="AI145" s="1780"/>
      <c r="AJ145" s="1780"/>
      <c r="AK145" s="1780"/>
      <c r="AL145" s="1780"/>
      <c r="AM145" s="1780"/>
      <c r="AN145" s="1780"/>
      <c r="AO145" s="1780"/>
      <c r="AP145" s="1780"/>
      <c r="AQ145" s="1780"/>
      <c r="AR145" s="1780"/>
      <c r="AS145" s="1780"/>
      <c r="AT145" s="1780"/>
      <c r="AU145" s="1780"/>
      <c r="AV145" s="1780"/>
      <c r="AW145" s="1780"/>
      <c r="AX145" s="1780"/>
      <c r="AY145" s="1780"/>
      <c r="AZ145" s="1780"/>
      <c r="BA145" s="1780"/>
      <c r="BB145" s="1780"/>
      <c r="BC145" s="1780"/>
      <c r="BD145" s="1793"/>
      <c r="BE145" s="1793"/>
      <c r="BF145" s="1793"/>
      <c r="BG145" s="1793"/>
      <c r="BH145" s="1793"/>
      <c r="BI145" s="1793"/>
      <c r="BJ145" s="1793"/>
      <c r="BK145" s="444"/>
      <c r="BL145" s="1793"/>
      <c r="BM145" s="1793"/>
      <c r="BN145" s="1793"/>
      <c r="BO145" s="1793"/>
      <c r="BP145" s="1793"/>
      <c r="BQ145" s="1793"/>
      <c r="BR145" s="1793"/>
      <c r="BS145" s="1793"/>
      <c r="BT145" s="1793"/>
      <c r="BU145" s="1793"/>
      <c r="BV145" s="1793"/>
      <c r="BW145" s="1793"/>
      <c r="BX145" s="1793"/>
      <c r="BY145" s="1793"/>
      <c r="BZ145" s="1793"/>
      <c r="CA145" s="1793"/>
      <c r="CB145" s="1793"/>
      <c r="CC145" s="1793"/>
      <c r="CD145" s="1793"/>
      <c r="CE145" s="1793"/>
      <c r="CF145" s="1793"/>
      <c r="CG145" s="1793"/>
      <c r="CH145" s="1793"/>
      <c r="CI145" s="1793"/>
      <c r="CJ145" s="1793"/>
      <c r="CK145" s="1793"/>
      <c r="CL145" s="1793"/>
      <c r="CM145" s="1793"/>
      <c r="CN145" s="1793"/>
      <c r="CO145" s="1793"/>
      <c r="CP145" s="1793"/>
      <c r="CQ145" s="1793"/>
      <c r="CR145" s="1793"/>
      <c r="CS145" s="1793"/>
      <c r="CT145" s="1793"/>
      <c r="CU145" s="1793"/>
      <c r="CV145" s="1793"/>
      <c r="CW145" s="1793"/>
      <c r="CX145" s="1793"/>
      <c r="CY145" s="1793"/>
      <c r="CZ145" s="1793"/>
      <c r="DA145" s="1793"/>
      <c r="DB145" s="1793"/>
      <c r="DC145" s="1793"/>
      <c r="DD145" s="1793"/>
      <c r="DE145" s="1793"/>
      <c r="DF145" s="1793"/>
      <c r="DG145" s="1793"/>
      <c r="DH145" s="1793"/>
      <c r="DI145" s="1793"/>
      <c r="DJ145" s="1793"/>
      <c r="DK145" s="1793"/>
      <c r="DL145" s="1793"/>
      <c r="DM145" s="1793"/>
      <c r="DN145" s="1793"/>
      <c r="DO145" s="1793"/>
      <c r="DP145" s="1793"/>
      <c r="DQ145" s="1793"/>
      <c r="DR145" s="1793"/>
      <c r="DS145" s="1793"/>
      <c r="DT145" s="1793"/>
      <c r="DU145" s="1793"/>
      <c r="DV145" s="1793"/>
      <c r="DW145" s="1793"/>
      <c r="DX145" s="1793"/>
      <c r="DY145" s="1793"/>
      <c r="DZ145" s="1793"/>
      <c r="EA145" s="1793"/>
      <c r="EB145" s="1793"/>
      <c r="EC145" s="1793"/>
      <c r="ED145" s="1793"/>
      <c r="EE145" s="1793"/>
      <c r="EF145" s="1793"/>
      <c r="EG145" s="1793"/>
      <c r="EH145" s="1793"/>
      <c r="EI145" s="1793"/>
      <c r="EJ145" s="1793"/>
      <c r="EK145" s="1793"/>
      <c r="EL145" s="1793"/>
      <c r="EM145" s="1793"/>
      <c r="EN145" s="1793"/>
      <c r="EO145" s="1793"/>
      <c r="EP145" s="1793"/>
      <c r="EQ145" s="1793"/>
      <c r="ER145" s="1793"/>
      <c r="ES145" s="1793"/>
      <c r="ET145" s="1793"/>
      <c r="EU145" s="1793"/>
      <c r="EV145" s="1793"/>
      <c r="EW145" s="1793"/>
      <c r="EX145" s="1793"/>
      <c r="EY145" s="1793"/>
      <c r="EZ145" s="1793"/>
      <c r="FA145" s="1793"/>
      <c r="FB145" s="1793"/>
      <c r="FC145" s="1793"/>
      <c r="FD145" s="1793"/>
      <c r="FE145" s="1793"/>
    </row>
    <row r="146" spans="1:161" s="1555" customFormat="1" ht="409.5" x14ac:dyDescent="0.2">
      <c r="A146" s="2338">
        <v>136</v>
      </c>
      <c r="B146" s="2339" t="s">
        <v>1613</v>
      </c>
      <c r="C146" s="1667" t="s">
        <v>1355</v>
      </c>
      <c r="D146" s="2342">
        <v>1103002</v>
      </c>
      <c r="E146" s="1760" t="s">
        <v>1696</v>
      </c>
      <c r="F146" s="1759" t="s">
        <v>72</v>
      </c>
      <c r="G146" s="1724" t="s">
        <v>324</v>
      </c>
      <c r="H146" s="1725" t="s">
        <v>268</v>
      </c>
      <c r="I146" s="1726" t="s">
        <v>266</v>
      </c>
      <c r="J146" s="449">
        <v>1</v>
      </c>
      <c r="K146" s="2324">
        <v>41671</v>
      </c>
      <c r="L146" s="2324">
        <v>41820</v>
      </c>
      <c r="M146" s="1731">
        <f>+(L146-K146)/7</f>
        <v>21.285714285714285</v>
      </c>
      <c r="N146" s="73">
        <v>1</v>
      </c>
      <c r="O146" s="1674">
        <f t="shared" si="14"/>
        <v>1</v>
      </c>
      <c r="P146" s="1681">
        <f t="shared" si="15"/>
        <v>21.285714285714285</v>
      </c>
      <c r="Q146" s="1676">
        <f t="shared" si="17"/>
        <v>21.285714285714285</v>
      </c>
      <c r="R146" s="73">
        <v>0</v>
      </c>
      <c r="S146" s="1659" t="s">
        <v>1419</v>
      </c>
      <c r="T146" s="1784"/>
      <c r="U146" s="1784"/>
      <c r="V146" s="1784"/>
      <c r="W146" s="1784"/>
      <c r="X146" s="1784"/>
      <c r="Y146" s="1784"/>
      <c r="Z146" s="1784"/>
      <c r="AA146" s="1784"/>
      <c r="AB146" s="1784"/>
      <c r="AC146" s="1784"/>
      <c r="AD146" s="1784"/>
      <c r="AE146" s="1784"/>
      <c r="AF146" s="1784"/>
      <c r="AG146" s="1784"/>
      <c r="AH146" s="1784"/>
      <c r="AI146" s="1784"/>
      <c r="AJ146" s="1784"/>
      <c r="AK146" s="1784"/>
      <c r="AL146" s="1784"/>
      <c r="AM146" s="1784"/>
      <c r="AN146" s="1784"/>
      <c r="AO146" s="1784"/>
      <c r="AP146" s="1784"/>
      <c r="AQ146" s="1784"/>
      <c r="AR146" s="1784"/>
      <c r="AS146" s="1784"/>
      <c r="AT146" s="1784"/>
      <c r="AU146" s="1784"/>
      <c r="AV146" s="1784"/>
      <c r="AW146" s="1784"/>
      <c r="AX146" s="1784"/>
      <c r="AY146" s="1784"/>
      <c r="AZ146" s="1784"/>
      <c r="BA146" s="1784"/>
      <c r="BB146" s="1784"/>
      <c r="BC146" s="1784"/>
      <c r="BD146" s="1793"/>
      <c r="BE146" s="1793"/>
      <c r="BF146" s="1793"/>
      <c r="BG146" s="1793"/>
      <c r="BH146" s="1793"/>
      <c r="BI146" s="1793"/>
      <c r="BJ146" s="1793"/>
      <c r="BK146" s="1793"/>
      <c r="BL146" s="1793"/>
      <c r="BM146" s="1793"/>
      <c r="BN146" s="1793"/>
      <c r="BO146" s="1793"/>
      <c r="BP146" s="1793"/>
      <c r="BQ146" s="1793"/>
      <c r="BR146" s="1793"/>
      <c r="BS146" s="1793"/>
      <c r="BT146" s="1793"/>
      <c r="BU146" s="1793"/>
      <c r="BV146" s="1793"/>
      <c r="BW146" s="1793"/>
      <c r="BX146" s="1793"/>
      <c r="BY146" s="1793"/>
      <c r="BZ146" s="1793"/>
      <c r="CA146" s="1793"/>
      <c r="CB146" s="1793"/>
      <c r="CC146" s="1793"/>
      <c r="CD146" s="1793"/>
      <c r="CE146" s="1793"/>
      <c r="CF146" s="1793"/>
      <c r="CG146" s="1793"/>
      <c r="CH146" s="1793"/>
      <c r="CI146" s="1793"/>
      <c r="CJ146" s="1793"/>
      <c r="CK146" s="1793"/>
      <c r="CL146" s="1793"/>
      <c r="CM146" s="1793"/>
      <c r="CN146" s="1793"/>
      <c r="CO146" s="1793"/>
      <c r="CP146" s="1793"/>
      <c r="CQ146" s="1793"/>
      <c r="CR146" s="1793"/>
      <c r="CS146" s="1793"/>
      <c r="CT146" s="1793"/>
      <c r="CU146" s="1793"/>
      <c r="CV146" s="1793"/>
      <c r="CW146" s="1793"/>
      <c r="CX146" s="1793"/>
      <c r="CY146" s="1793"/>
      <c r="CZ146" s="1793"/>
      <c r="DA146" s="1793"/>
      <c r="DB146" s="1793"/>
      <c r="DC146" s="1793"/>
      <c r="DD146" s="1793"/>
      <c r="DE146" s="1793"/>
      <c r="DF146" s="1793"/>
      <c r="DG146" s="1793"/>
      <c r="DH146" s="1793"/>
      <c r="DI146" s="1793"/>
      <c r="DJ146" s="1793"/>
      <c r="DK146" s="1793"/>
      <c r="DL146" s="1793"/>
      <c r="DM146" s="1793"/>
      <c r="DN146" s="1793"/>
      <c r="DO146" s="1793"/>
      <c r="DP146" s="1793"/>
      <c r="DQ146" s="1793"/>
      <c r="DR146" s="1793"/>
      <c r="DS146" s="1793"/>
      <c r="DT146" s="1793"/>
      <c r="DU146" s="1793"/>
      <c r="DV146" s="1793"/>
      <c r="DW146" s="1793"/>
      <c r="DX146" s="1793"/>
      <c r="DY146" s="1793"/>
      <c r="DZ146" s="1793"/>
      <c r="EA146" s="1793"/>
      <c r="EB146" s="1793"/>
      <c r="EC146" s="1793"/>
      <c r="ED146" s="1793"/>
      <c r="EE146" s="1793"/>
      <c r="EF146" s="1793"/>
      <c r="EG146" s="1793"/>
      <c r="EH146" s="1793"/>
      <c r="EI146" s="1793"/>
      <c r="EJ146" s="1793"/>
      <c r="EK146" s="1793"/>
      <c r="EL146" s="1793"/>
      <c r="EM146" s="1793"/>
      <c r="EN146" s="1793"/>
      <c r="EO146" s="1793"/>
      <c r="EP146" s="1793"/>
      <c r="EQ146" s="1793"/>
      <c r="ER146" s="1793"/>
      <c r="ES146" s="1793"/>
      <c r="ET146" s="1793"/>
      <c r="EU146" s="1793"/>
      <c r="EV146" s="1793"/>
      <c r="EW146" s="1793"/>
      <c r="EX146" s="1793"/>
      <c r="EY146" s="1793"/>
      <c r="EZ146" s="1793"/>
      <c r="FA146" s="1793"/>
      <c r="FB146" s="1793"/>
      <c r="FC146" s="1793"/>
      <c r="FD146" s="1793"/>
      <c r="FE146" s="1793"/>
    </row>
    <row r="147" spans="1:161" s="1555" customFormat="1" ht="409.5" x14ac:dyDescent="0.2">
      <c r="A147" s="2338">
        <v>137</v>
      </c>
      <c r="B147" s="2339" t="s">
        <v>1614</v>
      </c>
      <c r="C147" s="1667" t="s">
        <v>1355</v>
      </c>
      <c r="D147" s="2342">
        <v>1103002</v>
      </c>
      <c r="E147" s="1760" t="s">
        <v>1696</v>
      </c>
      <c r="F147" s="1759" t="s">
        <v>72</v>
      </c>
      <c r="G147" s="444" t="s">
        <v>189</v>
      </c>
      <c r="H147" s="444" t="s">
        <v>191</v>
      </c>
      <c r="I147" s="444" t="s">
        <v>192</v>
      </c>
      <c r="J147" s="1727">
        <v>1</v>
      </c>
      <c r="K147" s="1720">
        <v>41821</v>
      </c>
      <c r="L147" s="1720">
        <v>41882</v>
      </c>
      <c r="M147" s="73">
        <f>+(L147-K147)/7</f>
        <v>8.7142857142857135</v>
      </c>
      <c r="N147" s="1721">
        <v>1</v>
      </c>
      <c r="O147" s="1728"/>
      <c r="P147" s="1681">
        <f t="shared" si="15"/>
        <v>0</v>
      </c>
      <c r="Q147" s="1676">
        <f t="shared" si="17"/>
        <v>0</v>
      </c>
      <c r="R147" s="73">
        <v>0</v>
      </c>
      <c r="S147" s="2329" t="s">
        <v>1768</v>
      </c>
      <c r="T147" s="1784"/>
      <c r="U147" s="1784"/>
      <c r="V147" s="1784"/>
      <c r="W147" s="1784"/>
      <c r="X147" s="1784"/>
      <c r="Y147" s="1784"/>
      <c r="Z147" s="1784"/>
      <c r="AA147" s="1784"/>
      <c r="AB147" s="1784"/>
      <c r="AC147" s="1784"/>
      <c r="AD147" s="1784"/>
      <c r="AE147" s="1784"/>
      <c r="AF147" s="1784"/>
      <c r="AG147" s="1784"/>
      <c r="AH147" s="1784"/>
      <c r="AI147" s="1784"/>
      <c r="AJ147" s="1784"/>
      <c r="AK147" s="1784"/>
      <c r="AL147" s="1784"/>
      <c r="AM147" s="1784"/>
      <c r="AN147" s="1784"/>
      <c r="AO147" s="1784"/>
      <c r="AP147" s="1784"/>
      <c r="AQ147" s="1784"/>
      <c r="AR147" s="1784"/>
      <c r="AS147" s="1784"/>
      <c r="AT147" s="1784"/>
      <c r="AU147" s="1784"/>
      <c r="AV147" s="1784"/>
      <c r="AW147" s="1784"/>
      <c r="AX147" s="1784"/>
      <c r="AY147" s="1784"/>
      <c r="AZ147" s="1784"/>
      <c r="BA147" s="1784"/>
      <c r="BB147" s="1784"/>
      <c r="BC147" s="1784"/>
      <c r="BD147" s="1793"/>
      <c r="BE147" s="1793"/>
      <c r="BF147" s="1793"/>
      <c r="BG147" s="1793"/>
      <c r="BH147" s="1793"/>
      <c r="BI147" s="1793"/>
      <c r="BJ147" s="1793"/>
      <c r="BK147" s="1793"/>
      <c r="BL147" s="1793"/>
      <c r="BM147" s="1793"/>
      <c r="BN147" s="1793"/>
      <c r="BO147" s="1793"/>
      <c r="BP147" s="1793"/>
      <c r="BQ147" s="1793"/>
      <c r="BR147" s="1793"/>
      <c r="BS147" s="1793"/>
      <c r="BT147" s="1793"/>
      <c r="BU147" s="1793"/>
      <c r="BV147" s="1793"/>
      <c r="BW147" s="1793"/>
      <c r="BX147" s="1793"/>
      <c r="BY147" s="1793"/>
      <c r="BZ147" s="1793"/>
      <c r="CA147" s="1793"/>
      <c r="CB147" s="1793"/>
      <c r="CC147" s="1793"/>
      <c r="CD147" s="1793"/>
      <c r="CE147" s="1793"/>
      <c r="CF147" s="1793"/>
      <c r="CG147" s="1793"/>
      <c r="CH147" s="1793"/>
      <c r="CI147" s="1793"/>
      <c r="CJ147" s="1793"/>
      <c r="CK147" s="1793"/>
      <c r="CL147" s="1793"/>
      <c r="CM147" s="1793"/>
      <c r="CN147" s="1793"/>
      <c r="CO147" s="1793"/>
      <c r="CP147" s="1793"/>
      <c r="CQ147" s="1793"/>
      <c r="CR147" s="1793"/>
      <c r="CS147" s="1793"/>
      <c r="CT147" s="1793"/>
      <c r="CU147" s="1793"/>
      <c r="CV147" s="1793"/>
      <c r="CW147" s="1793"/>
      <c r="CX147" s="1793"/>
      <c r="CY147" s="1793"/>
      <c r="CZ147" s="1793"/>
      <c r="DA147" s="1793"/>
      <c r="DB147" s="1793"/>
      <c r="DC147" s="1793"/>
      <c r="DD147" s="1793"/>
      <c r="DE147" s="1793"/>
      <c r="DF147" s="1793"/>
      <c r="DG147" s="1793"/>
      <c r="DH147" s="1793"/>
      <c r="DI147" s="1793"/>
      <c r="DJ147" s="1793"/>
      <c r="DK147" s="1793"/>
      <c r="DL147" s="1793"/>
      <c r="DM147" s="1793"/>
      <c r="DN147" s="1793"/>
      <c r="DO147" s="1793"/>
      <c r="DP147" s="1793"/>
      <c r="DQ147" s="1793"/>
      <c r="DR147" s="1793"/>
      <c r="DS147" s="1793"/>
      <c r="DT147" s="1793"/>
      <c r="DU147" s="1793"/>
      <c r="DV147" s="1793"/>
      <c r="DW147" s="1793"/>
      <c r="DX147" s="1793"/>
      <c r="DY147" s="1793"/>
      <c r="DZ147" s="1793"/>
      <c r="EA147" s="1793"/>
      <c r="EB147" s="1793"/>
      <c r="EC147" s="1793"/>
      <c r="ED147" s="1793"/>
      <c r="EE147" s="1793"/>
      <c r="EF147" s="1793"/>
      <c r="EG147" s="1793"/>
      <c r="EH147" s="1793"/>
      <c r="EI147" s="1793"/>
      <c r="EJ147" s="1793"/>
      <c r="EK147" s="1793"/>
      <c r="EL147" s="1793"/>
      <c r="EM147" s="1793"/>
      <c r="EN147" s="1793"/>
      <c r="EO147" s="1793"/>
      <c r="EP147" s="1793"/>
      <c r="EQ147" s="1793"/>
      <c r="ER147" s="1793"/>
      <c r="ES147" s="1793"/>
      <c r="ET147" s="1793"/>
      <c r="EU147" s="1793"/>
      <c r="EV147" s="1793"/>
      <c r="EW147" s="1793"/>
      <c r="EX147" s="1793"/>
      <c r="EY147" s="1793"/>
      <c r="EZ147" s="1793"/>
      <c r="FA147" s="1793"/>
      <c r="FB147" s="1793"/>
      <c r="FC147" s="1793"/>
      <c r="FD147" s="1793"/>
      <c r="FE147" s="1793"/>
    </row>
    <row r="148" spans="1:161" s="1555" customFormat="1" ht="409.5" x14ac:dyDescent="0.2">
      <c r="A148" s="2338">
        <v>138</v>
      </c>
      <c r="B148" s="2339" t="s">
        <v>1615</v>
      </c>
      <c r="C148" s="1667" t="s">
        <v>1355</v>
      </c>
      <c r="D148" s="2342">
        <v>1103002</v>
      </c>
      <c r="E148" s="1760" t="s">
        <v>1696</v>
      </c>
      <c r="F148" s="1759" t="s">
        <v>72</v>
      </c>
      <c r="G148" s="1729" t="s">
        <v>325</v>
      </c>
      <c r="H148" s="1729" t="s">
        <v>270</v>
      </c>
      <c r="I148" s="1729" t="s">
        <v>586</v>
      </c>
      <c r="J148" s="1730">
        <v>1</v>
      </c>
      <c r="K148" s="2324">
        <v>41821</v>
      </c>
      <c r="L148" s="2324">
        <v>42004</v>
      </c>
      <c r="M148" s="1731">
        <f>(L148-K148)/7</f>
        <v>26.142857142857142</v>
      </c>
      <c r="N148" s="73">
        <v>1</v>
      </c>
      <c r="O148" s="1728"/>
      <c r="P148" s="1681">
        <f t="shared" si="15"/>
        <v>0</v>
      </c>
      <c r="Q148" s="1676">
        <f t="shared" si="17"/>
        <v>0</v>
      </c>
      <c r="R148" s="73">
        <v>0</v>
      </c>
      <c r="S148" s="2329" t="s">
        <v>1768</v>
      </c>
      <c r="T148" s="1784"/>
      <c r="U148" s="1784"/>
      <c r="V148" s="1784"/>
      <c r="W148" s="1784"/>
      <c r="X148" s="1784"/>
      <c r="Y148" s="1784"/>
      <c r="Z148" s="1784"/>
      <c r="AA148" s="1784"/>
      <c r="AB148" s="1784"/>
      <c r="AC148" s="1784"/>
      <c r="AD148" s="1784"/>
      <c r="AE148" s="1784"/>
      <c r="AF148" s="1784"/>
      <c r="AG148" s="1784"/>
      <c r="AH148" s="1784"/>
      <c r="AI148" s="1784"/>
      <c r="AJ148" s="1784"/>
      <c r="AK148" s="1784"/>
      <c r="AL148" s="1784"/>
      <c r="AM148" s="1784"/>
      <c r="AN148" s="1784"/>
      <c r="AO148" s="1784"/>
      <c r="AP148" s="1784"/>
      <c r="AQ148" s="1784"/>
      <c r="AR148" s="1784"/>
      <c r="AS148" s="1784"/>
      <c r="AT148" s="1784"/>
      <c r="AU148" s="1784"/>
      <c r="AV148" s="1784"/>
      <c r="AW148" s="1784"/>
      <c r="AX148" s="1784"/>
      <c r="AY148" s="1784"/>
      <c r="AZ148" s="1784"/>
      <c r="BA148" s="1784"/>
      <c r="BB148" s="1784"/>
      <c r="BC148" s="1784"/>
      <c r="BD148" s="1793"/>
      <c r="BE148" s="1793"/>
      <c r="BF148" s="1793"/>
      <c r="BG148" s="1793"/>
      <c r="BH148" s="1793"/>
      <c r="BI148" s="1793"/>
      <c r="BJ148" s="1793"/>
      <c r="BK148" s="1793"/>
      <c r="BL148" s="1793"/>
      <c r="BM148" s="1793"/>
      <c r="BN148" s="1793"/>
      <c r="BO148" s="1793"/>
      <c r="BP148" s="1793"/>
      <c r="BQ148" s="1793"/>
      <c r="BR148" s="1793"/>
      <c r="BS148" s="1793"/>
      <c r="BT148" s="1793"/>
      <c r="BU148" s="1793"/>
      <c r="BV148" s="1793"/>
      <c r="BW148" s="1793"/>
      <c r="BX148" s="1793"/>
      <c r="BY148" s="1793"/>
      <c r="BZ148" s="1793"/>
      <c r="CA148" s="1793"/>
      <c r="CB148" s="1793"/>
      <c r="CC148" s="1793"/>
      <c r="CD148" s="1793"/>
      <c r="CE148" s="1793"/>
      <c r="CF148" s="1793"/>
      <c r="CG148" s="1793"/>
      <c r="CH148" s="1793"/>
      <c r="CI148" s="1793"/>
      <c r="CJ148" s="1793"/>
      <c r="CK148" s="1793"/>
      <c r="CL148" s="1793"/>
      <c r="CM148" s="1793"/>
      <c r="CN148" s="1793"/>
      <c r="CO148" s="1793"/>
      <c r="CP148" s="1793"/>
      <c r="CQ148" s="1793"/>
      <c r="CR148" s="1793"/>
      <c r="CS148" s="1793"/>
      <c r="CT148" s="1793"/>
      <c r="CU148" s="1793"/>
      <c r="CV148" s="1793"/>
      <c r="CW148" s="1793"/>
      <c r="CX148" s="1793"/>
      <c r="CY148" s="1793"/>
      <c r="CZ148" s="1793"/>
      <c r="DA148" s="1793"/>
      <c r="DB148" s="1793"/>
      <c r="DC148" s="1793"/>
      <c r="DD148" s="1793"/>
      <c r="DE148" s="1793"/>
      <c r="DF148" s="1793"/>
      <c r="DG148" s="1793"/>
      <c r="DH148" s="1793"/>
      <c r="DI148" s="1793"/>
      <c r="DJ148" s="1793"/>
      <c r="DK148" s="1793"/>
      <c r="DL148" s="1793"/>
      <c r="DM148" s="1793"/>
      <c r="DN148" s="1793"/>
      <c r="DO148" s="1793"/>
      <c r="DP148" s="1793"/>
      <c r="DQ148" s="1793"/>
      <c r="DR148" s="1793"/>
      <c r="DS148" s="1793"/>
      <c r="DT148" s="1793"/>
      <c r="DU148" s="1793"/>
      <c r="DV148" s="1793"/>
      <c r="DW148" s="1793"/>
      <c r="DX148" s="1793"/>
      <c r="DY148" s="1793"/>
      <c r="DZ148" s="1793"/>
      <c r="EA148" s="1793"/>
      <c r="EB148" s="1793"/>
      <c r="EC148" s="1793"/>
      <c r="ED148" s="1793"/>
      <c r="EE148" s="1793"/>
      <c r="EF148" s="1793"/>
      <c r="EG148" s="1793"/>
      <c r="EH148" s="1793"/>
      <c r="EI148" s="1793"/>
      <c r="EJ148" s="1793"/>
      <c r="EK148" s="1793"/>
      <c r="EL148" s="1793"/>
      <c r="EM148" s="1793"/>
      <c r="EN148" s="1793"/>
      <c r="EO148" s="1793"/>
      <c r="EP148" s="1793"/>
      <c r="EQ148" s="1793"/>
      <c r="ER148" s="1793"/>
      <c r="ES148" s="1793"/>
      <c r="ET148" s="1793"/>
      <c r="EU148" s="1793"/>
      <c r="EV148" s="1793"/>
      <c r="EW148" s="1793"/>
      <c r="EX148" s="1793"/>
      <c r="EY148" s="1793"/>
      <c r="EZ148" s="1793"/>
      <c r="FA148" s="1793"/>
      <c r="FB148" s="1793"/>
      <c r="FC148" s="1793"/>
      <c r="FD148" s="1793"/>
      <c r="FE148" s="1793"/>
    </row>
    <row r="149" spans="1:161" s="1555" customFormat="1" ht="120.75" customHeight="1" x14ac:dyDescent="0.2">
      <c r="A149" s="2338">
        <v>139</v>
      </c>
      <c r="B149" s="2339" t="s">
        <v>1616</v>
      </c>
      <c r="C149" s="1667" t="s">
        <v>1355</v>
      </c>
      <c r="D149" s="2342">
        <v>1404013</v>
      </c>
      <c r="E149" s="426" t="s">
        <v>52</v>
      </c>
      <c r="F149" s="1759" t="s">
        <v>53</v>
      </c>
      <c r="G149" s="444" t="s">
        <v>185</v>
      </c>
      <c r="H149" s="444" t="s">
        <v>187</v>
      </c>
      <c r="I149" s="444" t="s">
        <v>188</v>
      </c>
      <c r="J149" s="1727">
        <v>1</v>
      </c>
      <c r="K149" s="1720">
        <v>41671</v>
      </c>
      <c r="L149" s="1720">
        <v>41882</v>
      </c>
      <c r="M149" s="1731">
        <f t="shared" ref="M149:M169" si="18">+(L149-K149)/7</f>
        <v>30.142857142857142</v>
      </c>
      <c r="N149" s="1721">
        <v>1</v>
      </c>
      <c r="O149" s="1728"/>
      <c r="P149" s="1681">
        <f t="shared" si="15"/>
        <v>0</v>
      </c>
      <c r="Q149" s="1676">
        <f t="shared" si="17"/>
        <v>0</v>
      </c>
      <c r="R149" s="73">
        <v>0</v>
      </c>
      <c r="S149" s="1659" t="s">
        <v>1769</v>
      </c>
      <c r="T149" s="1784"/>
      <c r="U149" s="1784"/>
      <c r="V149" s="1784"/>
      <c r="W149" s="1784"/>
      <c r="X149" s="1784"/>
      <c r="Y149" s="1784"/>
      <c r="Z149" s="1784"/>
      <c r="AA149" s="1784"/>
      <c r="AB149" s="1784"/>
      <c r="AC149" s="1784"/>
      <c r="AD149" s="1784"/>
      <c r="AE149" s="1784"/>
      <c r="AF149" s="1784"/>
      <c r="AG149" s="1784"/>
      <c r="AH149" s="1784"/>
      <c r="AI149" s="1784"/>
      <c r="AJ149" s="1784"/>
      <c r="AK149" s="1784"/>
      <c r="AL149" s="1784"/>
      <c r="AM149" s="1784"/>
      <c r="AN149" s="1784"/>
      <c r="AO149" s="1784"/>
      <c r="AP149" s="1784"/>
      <c r="AQ149" s="1784"/>
      <c r="AR149" s="1784"/>
      <c r="AS149" s="1784"/>
      <c r="AT149" s="1784"/>
      <c r="AU149" s="1784"/>
      <c r="AV149" s="1784"/>
      <c r="AW149" s="1784"/>
      <c r="AX149" s="1784"/>
      <c r="AY149" s="1784"/>
      <c r="AZ149" s="1784"/>
      <c r="BA149" s="1784"/>
      <c r="BB149" s="1784"/>
      <c r="BC149" s="1784"/>
      <c r="BD149" s="1793"/>
      <c r="BE149" s="1793"/>
      <c r="BF149" s="1793"/>
      <c r="BG149" s="1793"/>
      <c r="BH149" s="1793"/>
      <c r="BI149" s="1793"/>
      <c r="BJ149" s="1793"/>
      <c r="BK149" s="1793"/>
      <c r="BL149" s="1793"/>
      <c r="BM149" s="1793"/>
      <c r="BN149" s="1793"/>
      <c r="BO149" s="1793"/>
      <c r="BP149" s="1793"/>
      <c r="BQ149" s="1793"/>
      <c r="BR149" s="1793"/>
      <c r="BS149" s="1793"/>
      <c r="BT149" s="1793"/>
      <c r="BU149" s="1793"/>
      <c r="BV149" s="1793"/>
      <c r="BW149" s="1793"/>
      <c r="BX149" s="1793"/>
      <c r="BY149" s="1793"/>
      <c r="BZ149" s="1793"/>
      <c r="CA149" s="1793"/>
      <c r="CB149" s="1793"/>
      <c r="CC149" s="1793"/>
      <c r="CD149" s="1793"/>
      <c r="CE149" s="1793"/>
      <c r="CF149" s="1793"/>
      <c r="CG149" s="1793"/>
      <c r="CH149" s="1793"/>
      <c r="CI149" s="1793"/>
      <c r="CJ149" s="1793"/>
      <c r="CK149" s="1793"/>
      <c r="CL149" s="1793"/>
      <c r="CM149" s="1793"/>
      <c r="CN149" s="1793"/>
      <c r="CO149" s="1793"/>
      <c r="CP149" s="1793"/>
      <c r="CQ149" s="1793"/>
      <c r="CR149" s="1793"/>
      <c r="CS149" s="1793"/>
      <c r="CT149" s="1793"/>
      <c r="CU149" s="1793"/>
      <c r="CV149" s="1793"/>
      <c r="CW149" s="1793"/>
      <c r="CX149" s="1793"/>
      <c r="CY149" s="1793"/>
      <c r="CZ149" s="1793"/>
      <c r="DA149" s="1793"/>
      <c r="DB149" s="1793"/>
      <c r="DC149" s="1793"/>
      <c r="DD149" s="1793"/>
      <c r="DE149" s="1793"/>
      <c r="DF149" s="1793"/>
      <c r="DG149" s="1793"/>
      <c r="DH149" s="1793"/>
      <c r="DI149" s="1793"/>
      <c r="DJ149" s="1793"/>
      <c r="DK149" s="1793"/>
      <c r="DL149" s="1793"/>
      <c r="DM149" s="1793"/>
      <c r="DN149" s="1793"/>
      <c r="DO149" s="1793"/>
      <c r="DP149" s="1793"/>
      <c r="DQ149" s="1793"/>
      <c r="DR149" s="1793"/>
      <c r="DS149" s="1793"/>
      <c r="DT149" s="1793"/>
      <c r="DU149" s="1793"/>
      <c r="DV149" s="1793"/>
      <c r="DW149" s="1793"/>
      <c r="DX149" s="1793"/>
      <c r="DY149" s="1793"/>
      <c r="DZ149" s="1793"/>
      <c r="EA149" s="1793"/>
      <c r="EB149" s="1793"/>
      <c r="EC149" s="1793"/>
      <c r="ED149" s="1793"/>
      <c r="EE149" s="1793"/>
      <c r="EF149" s="1793"/>
      <c r="EG149" s="1793"/>
      <c r="EH149" s="1793"/>
      <c r="EI149" s="1793"/>
      <c r="EJ149" s="1793"/>
      <c r="EK149" s="1793"/>
      <c r="EL149" s="1793"/>
      <c r="EM149" s="1793"/>
      <c r="EN149" s="1793"/>
      <c r="EO149" s="1793"/>
      <c r="EP149" s="1793"/>
      <c r="EQ149" s="1793"/>
      <c r="ER149" s="1793"/>
      <c r="ES149" s="1793"/>
      <c r="ET149" s="1793"/>
      <c r="EU149" s="1793"/>
      <c r="EV149" s="1793"/>
      <c r="EW149" s="1793"/>
      <c r="EX149" s="1793"/>
      <c r="EY149" s="1793"/>
      <c r="EZ149" s="1793"/>
      <c r="FA149" s="1793"/>
      <c r="FB149" s="1793"/>
      <c r="FC149" s="1793"/>
      <c r="FD149" s="1793"/>
      <c r="FE149" s="1793"/>
    </row>
    <row r="150" spans="1:161" s="1555" customFormat="1" ht="409.5" x14ac:dyDescent="0.2">
      <c r="A150" s="2338">
        <v>140</v>
      </c>
      <c r="B150" s="2339" t="s">
        <v>1617</v>
      </c>
      <c r="C150" s="1667" t="s">
        <v>1355</v>
      </c>
      <c r="D150" s="2342">
        <v>1404013</v>
      </c>
      <c r="E150" s="426" t="s">
        <v>52</v>
      </c>
      <c r="F150" s="1759" t="s">
        <v>53</v>
      </c>
      <c r="G150" s="1724" t="s">
        <v>324</v>
      </c>
      <c r="H150" s="1725" t="s">
        <v>268</v>
      </c>
      <c r="I150" s="1726" t="s">
        <v>266</v>
      </c>
      <c r="J150" s="449">
        <v>1</v>
      </c>
      <c r="K150" s="2324">
        <v>41671</v>
      </c>
      <c r="L150" s="1720">
        <v>41882</v>
      </c>
      <c r="M150" s="1731">
        <f t="shared" si="18"/>
        <v>30.142857142857142</v>
      </c>
      <c r="N150" s="1721">
        <v>1</v>
      </c>
      <c r="O150" s="1728"/>
      <c r="P150" s="1681">
        <f t="shared" si="15"/>
        <v>0</v>
      </c>
      <c r="Q150" s="1676">
        <f t="shared" si="17"/>
        <v>0</v>
      </c>
      <c r="R150" s="73">
        <v>0</v>
      </c>
      <c r="S150" s="2329" t="s">
        <v>1768</v>
      </c>
      <c r="T150" s="1784"/>
      <c r="U150" s="1784"/>
      <c r="V150" s="1784"/>
      <c r="W150" s="1784"/>
      <c r="X150" s="1784"/>
      <c r="Y150" s="1784"/>
      <c r="Z150" s="1784"/>
      <c r="AA150" s="1784"/>
      <c r="AB150" s="1784"/>
      <c r="AC150" s="1784"/>
      <c r="AD150" s="1784"/>
      <c r="AE150" s="1784"/>
      <c r="AF150" s="1784"/>
      <c r="AG150" s="1784"/>
      <c r="AH150" s="1784"/>
      <c r="AI150" s="1784"/>
      <c r="AJ150" s="1784"/>
      <c r="AK150" s="1784"/>
      <c r="AL150" s="1784"/>
      <c r="AM150" s="1784"/>
      <c r="AN150" s="1784"/>
      <c r="AO150" s="1784"/>
      <c r="AP150" s="1784"/>
      <c r="AQ150" s="1784"/>
      <c r="AR150" s="1784"/>
      <c r="AS150" s="1784"/>
      <c r="AT150" s="1784"/>
      <c r="AU150" s="1784"/>
      <c r="AV150" s="1784"/>
      <c r="AW150" s="1784"/>
      <c r="AX150" s="1784"/>
      <c r="AY150" s="1784"/>
      <c r="AZ150" s="1784"/>
      <c r="BA150" s="1784"/>
      <c r="BB150" s="1784"/>
      <c r="BC150" s="1784"/>
      <c r="BD150" s="1793"/>
      <c r="BE150" s="1793"/>
      <c r="BF150" s="1793"/>
      <c r="BG150" s="1793"/>
      <c r="BH150" s="1793"/>
      <c r="BI150" s="1793"/>
      <c r="BJ150" s="1793"/>
      <c r="BK150" s="1793"/>
      <c r="BL150" s="1793"/>
      <c r="BM150" s="1793"/>
      <c r="BN150" s="1793"/>
      <c r="BO150" s="1793"/>
      <c r="BP150" s="1793"/>
      <c r="BQ150" s="1793"/>
      <c r="BR150" s="1793"/>
      <c r="BS150" s="1793"/>
      <c r="BT150" s="1793"/>
      <c r="BU150" s="1793"/>
      <c r="BV150" s="1793"/>
      <c r="BW150" s="1793"/>
      <c r="BX150" s="1793"/>
      <c r="BY150" s="1793"/>
      <c r="BZ150" s="1793"/>
      <c r="CA150" s="1793"/>
      <c r="CB150" s="1793"/>
      <c r="CC150" s="1793"/>
      <c r="CD150" s="1793"/>
      <c r="CE150" s="1793"/>
      <c r="CF150" s="1793"/>
      <c r="CG150" s="1793"/>
      <c r="CH150" s="1793"/>
      <c r="CI150" s="1793"/>
      <c r="CJ150" s="1793"/>
      <c r="CK150" s="1793"/>
      <c r="CL150" s="1793"/>
      <c r="CM150" s="1793"/>
      <c r="CN150" s="1793"/>
      <c r="CO150" s="1793"/>
      <c r="CP150" s="1793"/>
      <c r="CQ150" s="1793"/>
      <c r="CR150" s="1793"/>
      <c r="CS150" s="1793"/>
      <c r="CT150" s="1793"/>
      <c r="CU150" s="1793"/>
      <c r="CV150" s="1793"/>
      <c r="CW150" s="1793"/>
      <c r="CX150" s="1793"/>
      <c r="CY150" s="1793"/>
      <c r="CZ150" s="1793"/>
      <c r="DA150" s="1793"/>
      <c r="DB150" s="1793"/>
      <c r="DC150" s="1793"/>
      <c r="DD150" s="1793"/>
      <c r="DE150" s="1793"/>
      <c r="DF150" s="1793"/>
      <c r="DG150" s="1793"/>
      <c r="DH150" s="1793"/>
      <c r="DI150" s="1793"/>
      <c r="DJ150" s="1793"/>
      <c r="DK150" s="1793"/>
      <c r="DL150" s="1793"/>
      <c r="DM150" s="1793"/>
      <c r="DN150" s="1793"/>
      <c r="DO150" s="1793"/>
      <c r="DP150" s="1793"/>
      <c r="DQ150" s="1793"/>
      <c r="DR150" s="1793"/>
      <c r="DS150" s="1793"/>
      <c r="DT150" s="1793"/>
      <c r="DU150" s="1793"/>
      <c r="DV150" s="1793"/>
      <c r="DW150" s="1793"/>
      <c r="DX150" s="1793"/>
      <c r="DY150" s="1793"/>
      <c r="DZ150" s="1793"/>
      <c r="EA150" s="1793"/>
      <c r="EB150" s="1793"/>
      <c r="EC150" s="1793"/>
      <c r="ED150" s="1793"/>
      <c r="EE150" s="1793"/>
      <c r="EF150" s="1793"/>
      <c r="EG150" s="1793"/>
      <c r="EH150" s="1793"/>
      <c r="EI150" s="1793"/>
      <c r="EJ150" s="1793"/>
      <c r="EK150" s="1793"/>
      <c r="EL150" s="1793"/>
      <c r="EM150" s="1793"/>
      <c r="EN150" s="1793"/>
      <c r="EO150" s="1793"/>
      <c r="EP150" s="1793"/>
      <c r="EQ150" s="1793"/>
      <c r="ER150" s="1793"/>
      <c r="ES150" s="1793"/>
      <c r="ET150" s="1793"/>
      <c r="EU150" s="1793"/>
      <c r="EV150" s="1793"/>
      <c r="EW150" s="1793"/>
      <c r="EX150" s="1793"/>
      <c r="EY150" s="1793"/>
      <c r="EZ150" s="1793"/>
      <c r="FA150" s="1793"/>
      <c r="FB150" s="1793"/>
      <c r="FC150" s="1793"/>
      <c r="FD150" s="1793"/>
      <c r="FE150" s="1793"/>
    </row>
    <row r="151" spans="1:161" s="1555" customFormat="1" ht="409.5" x14ac:dyDescent="0.2">
      <c r="A151" s="2338">
        <v>141</v>
      </c>
      <c r="B151" s="2339" t="s">
        <v>1618</v>
      </c>
      <c r="C151" s="1667" t="s">
        <v>1355</v>
      </c>
      <c r="D151" s="2342">
        <v>1404013</v>
      </c>
      <c r="E151" s="426" t="s">
        <v>52</v>
      </c>
      <c r="F151" s="1759" t="s">
        <v>53</v>
      </c>
      <c r="G151" s="444" t="s">
        <v>189</v>
      </c>
      <c r="H151" s="444" t="s">
        <v>191</v>
      </c>
      <c r="I151" s="444" t="s">
        <v>192</v>
      </c>
      <c r="J151" s="1727">
        <v>1</v>
      </c>
      <c r="K151" s="1720">
        <v>41821</v>
      </c>
      <c r="L151" s="1720">
        <v>41882</v>
      </c>
      <c r="M151" s="73">
        <f t="shared" si="18"/>
        <v>8.7142857142857135</v>
      </c>
      <c r="N151" s="1721">
        <v>1</v>
      </c>
      <c r="O151" s="1728"/>
      <c r="P151" s="1681">
        <f t="shared" si="15"/>
        <v>0</v>
      </c>
      <c r="Q151" s="1676">
        <f t="shared" si="17"/>
        <v>0</v>
      </c>
      <c r="R151" s="73">
        <v>0</v>
      </c>
      <c r="S151" s="1659" t="s">
        <v>1770</v>
      </c>
      <c r="T151" s="2337" t="s">
        <v>1775</v>
      </c>
      <c r="U151" s="1784"/>
      <c r="V151" s="1784"/>
      <c r="W151" s="1784"/>
      <c r="X151" s="1784"/>
      <c r="Y151" s="1784"/>
      <c r="Z151" s="1784"/>
      <c r="AA151" s="1784"/>
      <c r="AB151" s="1784"/>
      <c r="AC151" s="1784"/>
      <c r="AD151" s="1784"/>
      <c r="AE151" s="1784"/>
      <c r="AF151" s="1784"/>
      <c r="AG151" s="1784"/>
      <c r="AH151" s="1784"/>
      <c r="AI151" s="1784"/>
      <c r="AJ151" s="1784"/>
      <c r="AK151" s="1784"/>
      <c r="AL151" s="1784"/>
      <c r="AM151" s="1784"/>
      <c r="AN151" s="1784"/>
      <c r="AO151" s="1784"/>
      <c r="AP151" s="1784"/>
      <c r="AQ151" s="1784"/>
      <c r="AR151" s="1784"/>
      <c r="AS151" s="1784"/>
      <c r="AT151" s="1784"/>
      <c r="AU151" s="1784"/>
      <c r="AV151" s="1784"/>
      <c r="AW151" s="1784"/>
      <c r="AX151" s="1784"/>
      <c r="AY151" s="1784"/>
      <c r="AZ151" s="1784"/>
      <c r="BA151" s="1784"/>
      <c r="BB151" s="1784"/>
      <c r="BC151" s="1784"/>
      <c r="BD151" s="1793"/>
      <c r="BE151" s="1793"/>
      <c r="BF151" s="1793"/>
      <c r="BG151" s="1793"/>
      <c r="BH151" s="1793"/>
      <c r="BI151" s="1793"/>
      <c r="BJ151" s="1793"/>
      <c r="BK151" s="1793"/>
      <c r="BL151" s="1793"/>
      <c r="BM151" s="1793"/>
      <c r="BN151" s="1793"/>
      <c r="BO151" s="1793"/>
      <c r="BP151" s="1793"/>
      <c r="BQ151" s="1793"/>
      <c r="BR151" s="1793"/>
      <c r="BS151" s="1793"/>
      <c r="BT151" s="1793"/>
      <c r="BU151" s="1793"/>
      <c r="BV151" s="1793"/>
      <c r="BW151" s="1793"/>
      <c r="BX151" s="1793"/>
      <c r="BY151" s="1793"/>
      <c r="BZ151" s="1793"/>
      <c r="CA151" s="1793"/>
      <c r="CB151" s="1793"/>
      <c r="CC151" s="1793"/>
      <c r="CD151" s="1793"/>
      <c r="CE151" s="1793"/>
      <c r="CF151" s="1793"/>
      <c r="CG151" s="1793"/>
      <c r="CH151" s="1793"/>
      <c r="CI151" s="1793"/>
      <c r="CJ151" s="1793"/>
      <c r="CK151" s="1793"/>
      <c r="CL151" s="1793"/>
      <c r="CM151" s="1793"/>
      <c r="CN151" s="1793"/>
      <c r="CO151" s="1793"/>
      <c r="CP151" s="1793"/>
      <c r="CQ151" s="1793"/>
      <c r="CR151" s="1793"/>
      <c r="CS151" s="1793"/>
      <c r="CT151" s="1793"/>
      <c r="CU151" s="1793"/>
      <c r="CV151" s="1793"/>
      <c r="CW151" s="1793"/>
      <c r="CX151" s="1793"/>
      <c r="CY151" s="1793"/>
      <c r="CZ151" s="1793"/>
      <c r="DA151" s="1793"/>
      <c r="DB151" s="1793"/>
      <c r="DC151" s="1793"/>
      <c r="DD151" s="1793"/>
      <c r="DE151" s="1793"/>
      <c r="DF151" s="1793"/>
      <c r="DG151" s="1793"/>
      <c r="DH151" s="1793"/>
      <c r="DI151" s="1793"/>
      <c r="DJ151" s="1793"/>
      <c r="DK151" s="1793"/>
      <c r="DL151" s="1793"/>
      <c r="DM151" s="1793"/>
      <c r="DN151" s="1793"/>
      <c r="DO151" s="1793"/>
      <c r="DP151" s="1793"/>
      <c r="DQ151" s="1793"/>
      <c r="DR151" s="1793"/>
      <c r="DS151" s="1793"/>
      <c r="DT151" s="1793"/>
      <c r="DU151" s="1793"/>
      <c r="DV151" s="1793"/>
      <c r="DW151" s="1793"/>
      <c r="DX151" s="1793"/>
      <c r="DY151" s="1793"/>
      <c r="DZ151" s="1793"/>
      <c r="EA151" s="1793"/>
      <c r="EB151" s="1793"/>
      <c r="EC151" s="1793"/>
      <c r="ED151" s="1793"/>
      <c r="EE151" s="1793"/>
      <c r="EF151" s="1793"/>
      <c r="EG151" s="1793"/>
      <c r="EH151" s="1793"/>
      <c r="EI151" s="1793"/>
      <c r="EJ151" s="1793"/>
      <c r="EK151" s="1793"/>
      <c r="EL151" s="1793"/>
      <c r="EM151" s="1793"/>
      <c r="EN151" s="1793"/>
      <c r="EO151" s="1793"/>
      <c r="EP151" s="1793"/>
      <c r="EQ151" s="1793"/>
      <c r="ER151" s="1793"/>
      <c r="ES151" s="1793"/>
      <c r="ET151" s="1793"/>
      <c r="EU151" s="1793"/>
      <c r="EV151" s="1793"/>
      <c r="EW151" s="1793"/>
      <c r="EX151" s="1793"/>
      <c r="EY151" s="1793"/>
      <c r="EZ151" s="1793"/>
      <c r="FA151" s="1793"/>
      <c r="FB151" s="1793"/>
      <c r="FC151" s="1793"/>
      <c r="FD151" s="1793"/>
      <c r="FE151" s="1793"/>
    </row>
    <row r="152" spans="1:161" s="1555" customFormat="1" ht="97.5" customHeight="1" x14ac:dyDescent="0.2">
      <c r="A152" s="2338">
        <v>142</v>
      </c>
      <c r="B152" s="2339" t="s">
        <v>1619</v>
      </c>
      <c r="C152" s="1667" t="s">
        <v>1355</v>
      </c>
      <c r="D152" s="2342">
        <v>1406003</v>
      </c>
      <c r="E152" s="426" t="s">
        <v>1697</v>
      </c>
      <c r="F152" s="1759" t="s">
        <v>183</v>
      </c>
      <c r="G152" s="1789" t="s">
        <v>185</v>
      </c>
      <c r="H152" s="444" t="s">
        <v>187</v>
      </c>
      <c r="I152" s="444" t="s">
        <v>188</v>
      </c>
      <c r="J152" s="1727">
        <v>1</v>
      </c>
      <c r="K152" s="1720">
        <v>41671</v>
      </c>
      <c r="L152" s="1720">
        <v>41882</v>
      </c>
      <c r="M152" s="73">
        <f t="shared" si="18"/>
        <v>30.142857142857142</v>
      </c>
      <c r="N152" s="1721">
        <v>1</v>
      </c>
      <c r="O152" s="1728"/>
      <c r="P152" s="1681">
        <f t="shared" si="15"/>
        <v>0</v>
      </c>
      <c r="Q152" s="1676">
        <f t="shared" si="17"/>
        <v>0</v>
      </c>
      <c r="R152" s="73">
        <v>0</v>
      </c>
      <c r="S152" s="1659" t="s">
        <v>1776</v>
      </c>
      <c r="T152" s="1784"/>
      <c r="U152" s="1784"/>
      <c r="V152" s="1784"/>
      <c r="W152" s="1784"/>
      <c r="X152" s="1784"/>
      <c r="Y152" s="1784"/>
      <c r="Z152" s="1784"/>
      <c r="AA152" s="1784"/>
      <c r="AB152" s="1784"/>
      <c r="AC152" s="1784"/>
      <c r="AD152" s="1784"/>
      <c r="AE152" s="1784"/>
      <c r="AF152" s="1784"/>
      <c r="AG152" s="1784"/>
      <c r="AH152" s="1784"/>
      <c r="AI152" s="1784"/>
      <c r="AJ152" s="1784"/>
      <c r="AK152" s="1784"/>
      <c r="AL152" s="1784"/>
      <c r="AM152" s="1784"/>
      <c r="AN152" s="1784"/>
      <c r="AO152" s="1784"/>
      <c r="AP152" s="1784"/>
      <c r="AQ152" s="1784"/>
      <c r="AR152" s="1784"/>
      <c r="AS152" s="1784"/>
      <c r="AT152" s="1784"/>
      <c r="AU152" s="1784"/>
      <c r="AV152" s="1784"/>
      <c r="AW152" s="1784"/>
      <c r="AX152" s="1784"/>
      <c r="AY152" s="1784"/>
      <c r="AZ152" s="1784"/>
      <c r="BA152" s="1784"/>
      <c r="BB152" s="1784"/>
      <c r="BC152" s="1784"/>
      <c r="BD152" s="1793"/>
      <c r="BE152" s="1793"/>
      <c r="BF152" s="1793"/>
      <c r="BG152" s="1793"/>
      <c r="BH152" s="1793"/>
      <c r="BI152" s="1793"/>
      <c r="BJ152" s="1793"/>
      <c r="BK152" s="1793"/>
      <c r="BL152" s="1793"/>
      <c r="BM152" s="1793"/>
      <c r="BN152" s="1793"/>
      <c r="BO152" s="1793"/>
      <c r="BP152" s="1793"/>
      <c r="BQ152" s="1793"/>
      <c r="BR152" s="1793"/>
      <c r="BS152" s="1793"/>
      <c r="BT152" s="1793"/>
      <c r="BU152" s="1793"/>
      <c r="BV152" s="1793"/>
      <c r="BW152" s="1793"/>
      <c r="BX152" s="1793"/>
      <c r="BY152" s="1793"/>
      <c r="BZ152" s="1793"/>
      <c r="CA152" s="1793"/>
      <c r="CB152" s="1793"/>
      <c r="CC152" s="1793"/>
      <c r="CD152" s="1793"/>
      <c r="CE152" s="1793"/>
      <c r="CF152" s="1793"/>
      <c r="CG152" s="1793"/>
      <c r="CH152" s="1793"/>
      <c r="CI152" s="1793"/>
      <c r="CJ152" s="1793"/>
      <c r="CK152" s="1793"/>
      <c r="CL152" s="1793"/>
      <c r="CM152" s="1793"/>
      <c r="CN152" s="1793"/>
      <c r="CO152" s="1793"/>
      <c r="CP152" s="1793"/>
      <c r="CQ152" s="1793"/>
      <c r="CR152" s="1793"/>
      <c r="CS152" s="1793"/>
      <c r="CT152" s="1793"/>
      <c r="CU152" s="1793"/>
      <c r="CV152" s="1793"/>
      <c r="CW152" s="1793"/>
      <c r="CX152" s="1793"/>
      <c r="CY152" s="1793"/>
      <c r="CZ152" s="1793"/>
      <c r="DA152" s="1793"/>
      <c r="DB152" s="1793"/>
      <c r="DC152" s="1793"/>
      <c r="DD152" s="1793"/>
      <c r="DE152" s="1793"/>
      <c r="DF152" s="1793"/>
      <c r="DG152" s="1793"/>
      <c r="DH152" s="1793"/>
      <c r="DI152" s="1793"/>
      <c r="DJ152" s="1793"/>
      <c r="DK152" s="1793"/>
      <c r="DL152" s="1793"/>
      <c r="DM152" s="1793"/>
      <c r="DN152" s="1793"/>
      <c r="DO152" s="1793"/>
      <c r="DP152" s="1793"/>
      <c r="DQ152" s="1793"/>
      <c r="DR152" s="1793"/>
      <c r="DS152" s="1793"/>
      <c r="DT152" s="1793"/>
      <c r="DU152" s="1793"/>
      <c r="DV152" s="1793"/>
      <c r="DW152" s="1793"/>
      <c r="DX152" s="1793"/>
      <c r="DY152" s="1793"/>
      <c r="DZ152" s="1793"/>
      <c r="EA152" s="1793"/>
      <c r="EB152" s="1793"/>
      <c r="EC152" s="1793"/>
      <c r="ED152" s="1793"/>
      <c r="EE152" s="1793"/>
      <c r="EF152" s="1793"/>
      <c r="EG152" s="1793"/>
      <c r="EH152" s="1793"/>
      <c r="EI152" s="1793"/>
      <c r="EJ152" s="1793"/>
      <c r="EK152" s="1793"/>
      <c r="EL152" s="1793"/>
      <c r="EM152" s="1793"/>
      <c r="EN152" s="1793"/>
      <c r="EO152" s="1793"/>
      <c r="EP152" s="1793"/>
      <c r="EQ152" s="1793"/>
      <c r="ER152" s="1793"/>
      <c r="ES152" s="1793"/>
      <c r="ET152" s="1793"/>
      <c r="EU152" s="1793"/>
      <c r="EV152" s="1793"/>
      <c r="EW152" s="1793"/>
      <c r="EX152" s="1793"/>
      <c r="EY152" s="1793"/>
      <c r="EZ152" s="1793"/>
      <c r="FA152" s="1793"/>
      <c r="FB152" s="1793"/>
      <c r="FC152" s="1793"/>
      <c r="FD152" s="1793"/>
      <c r="FE152" s="1793"/>
    </row>
    <row r="153" spans="1:161" s="1555" customFormat="1" ht="93" customHeight="1" x14ac:dyDescent="0.2">
      <c r="A153" s="2338">
        <v>143</v>
      </c>
      <c r="B153" s="2339" t="s">
        <v>1620</v>
      </c>
      <c r="C153" s="1667" t="s">
        <v>1355</v>
      </c>
      <c r="D153" s="2342">
        <v>1406003</v>
      </c>
      <c r="E153" s="1760" t="s">
        <v>1697</v>
      </c>
      <c r="F153" s="1759" t="s">
        <v>183</v>
      </c>
      <c r="G153" s="1789" t="s">
        <v>189</v>
      </c>
      <c r="H153" s="444" t="s">
        <v>191</v>
      </c>
      <c r="I153" s="444" t="s">
        <v>192</v>
      </c>
      <c r="J153" s="1727">
        <v>1</v>
      </c>
      <c r="K153" s="1720">
        <v>41821</v>
      </c>
      <c r="L153" s="1720">
        <v>41882</v>
      </c>
      <c r="M153" s="73">
        <f t="shared" si="18"/>
        <v>8.7142857142857135</v>
      </c>
      <c r="N153" s="73">
        <v>1</v>
      </c>
      <c r="O153" s="1728"/>
      <c r="P153" s="1681">
        <f t="shared" si="15"/>
        <v>0</v>
      </c>
      <c r="Q153" s="1676">
        <f t="shared" si="17"/>
        <v>0</v>
      </c>
      <c r="R153" s="73">
        <v>0</v>
      </c>
      <c r="S153" s="2329" t="s">
        <v>1768</v>
      </c>
      <c r="T153" s="1771"/>
      <c r="U153" s="1771"/>
      <c r="V153" s="1771"/>
      <c r="W153" s="1771"/>
      <c r="X153" s="1771"/>
      <c r="Y153" s="1771"/>
      <c r="Z153" s="1771"/>
      <c r="AA153" s="1771"/>
      <c r="AB153" s="1771"/>
      <c r="AC153" s="1771"/>
      <c r="AD153" s="1771"/>
      <c r="AE153" s="1771"/>
      <c r="AF153" s="1771"/>
      <c r="AG153" s="1771"/>
      <c r="AH153" s="1771"/>
      <c r="AI153" s="1771"/>
      <c r="AJ153" s="1771"/>
      <c r="AK153" s="1771"/>
      <c r="AL153" s="1771"/>
      <c r="AM153" s="1771"/>
      <c r="AN153" s="1771"/>
      <c r="AO153" s="1771"/>
      <c r="AP153" s="1771"/>
      <c r="AQ153" s="1771"/>
      <c r="AR153" s="1771"/>
      <c r="AS153" s="1771"/>
      <c r="AT153" s="1771"/>
      <c r="AU153" s="1771"/>
      <c r="AV153" s="1771"/>
      <c r="AW153" s="1771"/>
      <c r="AX153" s="1771"/>
      <c r="AY153" s="1771"/>
      <c r="AZ153" s="1771"/>
      <c r="BA153" s="1771"/>
      <c r="BB153" s="1771"/>
      <c r="BC153" s="1771"/>
      <c r="BD153" s="1793"/>
      <c r="BE153" s="1793"/>
      <c r="BF153" s="1793"/>
      <c r="BG153" s="1793"/>
      <c r="BH153" s="1793"/>
      <c r="BI153" s="1793"/>
      <c r="BJ153" s="1793"/>
      <c r="BK153" s="1793"/>
      <c r="BL153" s="1793"/>
      <c r="BM153" s="1793"/>
      <c r="BN153" s="1793"/>
      <c r="BO153" s="1793"/>
      <c r="BP153" s="1793"/>
      <c r="BQ153" s="1793"/>
      <c r="BR153" s="1793"/>
      <c r="BS153" s="1793"/>
      <c r="BT153" s="1793"/>
      <c r="BU153" s="1793"/>
      <c r="BV153" s="1793"/>
      <c r="BW153" s="1793"/>
      <c r="BX153" s="1793"/>
      <c r="BY153" s="1793"/>
      <c r="BZ153" s="1793"/>
      <c r="CA153" s="1793"/>
      <c r="CB153" s="1793"/>
      <c r="CC153" s="1793"/>
      <c r="CD153" s="1793"/>
      <c r="CE153" s="1793"/>
      <c r="CF153" s="1793"/>
      <c r="CG153" s="1793"/>
      <c r="CH153" s="1793"/>
      <c r="CI153" s="1793"/>
      <c r="CJ153" s="1793"/>
      <c r="CK153" s="1793"/>
      <c r="CL153" s="1793"/>
      <c r="CM153" s="1793"/>
      <c r="CN153" s="1793"/>
      <c r="CO153" s="1793"/>
      <c r="CP153" s="1793"/>
      <c r="CQ153" s="1793"/>
      <c r="CR153" s="1793"/>
      <c r="CS153" s="1793"/>
      <c r="CT153" s="1793"/>
      <c r="CU153" s="1793"/>
      <c r="CV153" s="1793"/>
      <c r="CW153" s="1793"/>
      <c r="CX153" s="1793"/>
      <c r="CY153" s="1793"/>
      <c r="CZ153" s="1793"/>
      <c r="DA153" s="1793"/>
      <c r="DB153" s="1793"/>
      <c r="DC153" s="1793"/>
      <c r="DD153" s="1793"/>
      <c r="DE153" s="1793"/>
      <c r="DF153" s="1793"/>
      <c r="DG153" s="1793"/>
      <c r="DH153" s="1793"/>
      <c r="DI153" s="1793"/>
      <c r="DJ153" s="1793"/>
      <c r="DK153" s="1793"/>
      <c r="DL153" s="1793"/>
      <c r="DM153" s="1793"/>
      <c r="DN153" s="1793"/>
      <c r="DO153" s="1793"/>
      <c r="DP153" s="1793"/>
      <c r="DQ153" s="1793"/>
      <c r="DR153" s="1793"/>
      <c r="DS153" s="1793"/>
      <c r="DT153" s="1793"/>
      <c r="DU153" s="1793"/>
      <c r="DV153" s="1793"/>
      <c r="DW153" s="1793"/>
      <c r="DX153" s="1793"/>
      <c r="DY153" s="1793"/>
      <c r="DZ153" s="1793"/>
      <c r="EA153" s="1793"/>
      <c r="EB153" s="1793"/>
      <c r="EC153" s="1793"/>
      <c r="ED153" s="1793"/>
      <c r="EE153" s="1793"/>
      <c r="EF153" s="1793"/>
      <c r="EG153" s="1793"/>
      <c r="EH153" s="1793"/>
      <c r="EI153" s="1793"/>
      <c r="EJ153" s="1793"/>
      <c r="EK153" s="1793"/>
      <c r="EL153" s="1793"/>
      <c r="EM153" s="1793"/>
      <c r="EN153" s="1793"/>
      <c r="EO153" s="1793"/>
      <c r="EP153" s="1793"/>
      <c r="EQ153" s="1793"/>
      <c r="ER153" s="1793"/>
      <c r="ES153" s="1793"/>
      <c r="ET153" s="1793"/>
      <c r="EU153" s="1793"/>
      <c r="EV153" s="1793"/>
      <c r="EW153" s="1793"/>
      <c r="EX153" s="1793"/>
      <c r="EY153" s="1793"/>
      <c r="EZ153" s="1793"/>
      <c r="FA153" s="1793"/>
      <c r="FB153" s="1793"/>
      <c r="FC153" s="1793"/>
      <c r="FD153" s="1793"/>
      <c r="FE153" s="1793"/>
    </row>
    <row r="154" spans="1:161" s="1555" customFormat="1" ht="117.75" customHeight="1" x14ac:dyDescent="0.2">
      <c r="A154" s="2338">
        <v>144</v>
      </c>
      <c r="B154" s="2339" t="s">
        <v>1621</v>
      </c>
      <c r="C154" s="1667" t="s">
        <v>1355</v>
      </c>
      <c r="D154" s="2342">
        <v>1406003</v>
      </c>
      <c r="E154" s="426" t="s">
        <v>1697</v>
      </c>
      <c r="F154" s="1759" t="s">
        <v>183</v>
      </c>
      <c r="G154" s="1789" t="s">
        <v>193</v>
      </c>
      <c r="H154" s="444" t="s">
        <v>194</v>
      </c>
      <c r="I154" s="444" t="s">
        <v>195</v>
      </c>
      <c r="J154" s="1727">
        <v>1</v>
      </c>
      <c r="K154" s="1720">
        <v>41654</v>
      </c>
      <c r="L154" s="1720">
        <v>41685</v>
      </c>
      <c r="M154" s="73">
        <f t="shared" si="18"/>
        <v>4.4285714285714288</v>
      </c>
      <c r="N154" s="73">
        <v>1</v>
      </c>
      <c r="O154" s="1674">
        <f t="shared" ref="O154" si="19">IF(N154/J154&gt;1,1,+N154/J154)</f>
        <v>1</v>
      </c>
      <c r="P154" s="1681">
        <f t="shared" si="15"/>
        <v>4.4285714285714288</v>
      </c>
      <c r="Q154" s="1676">
        <v>0</v>
      </c>
      <c r="R154" s="73">
        <v>0</v>
      </c>
      <c r="S154" s="1645" t="s">
        <v>667</v>
      </c>
      <c r="T154" s="1771"/>
      <c r="U154" s="1771"/>
      <c r="V154" s="1771"/>
      <c r="W154" s="1771"/>
      <c r="X154" s="1771"/>
      <c r="Y154" s="1771"/>
      <c r="Z154" s="1771"/>
      <c r="AA154" s="1771"/>
      <c r="AB154" s="1771"/>
      <c r="AC154" s="1771"/>
      <c r="AD154" s="1771"/>
      <c r="AE154" s="1771"/>
      <c r="AF154" s="1771"/>
      <c r="AG154" s="1771"/>
      <c r="AH154" s="1771"/>
      <c r="AI154" s="1771"/>
      <c r="AJ154" s="1771"/>
      <c r="AK154" s="1771"/>
      <c r="AL154" s="1771"/>
      <c r="AM154" s="1771"/>
      <c r="AN154" s="1771"/>
      <c r="AO154" s="1771"/>
      <c r="AP154" s="1771"/>
      <c r="AQ154" s="1771"/>
      <c r="AR154" s="1771"/>
      <c r="AS154" s="1771"/>
      <c r="AT154" s="1771"/>
      <c r="AU154" s="1771"/>
      <c r="AV154" s="1771"/>
      <c r="AW154" s="1771"/>
      <c r="AX154" s="1771"/>
      <c r="AY154" s="1771"/>
      <c r="AZ154" s="1771"/>
      <c r="BA154" s="1771"/>
      <c r="BB154" s="1771"/>
      <c r="BC154" s="1771"/>
      <c r="BD154" s="1793"/>
      <c r="BE154" s="1793"/>
      <c r="BF154" s="1793"/>
      <c r="BG154" s="1793"/>
      <c r="BH154" s="1793"/>
      <c r="BI154" s="1793"/>
      <c r="BJ154" s="1793"/>
      <c r="BK154" s="1793"/>
      <c r="BL154" s="1793"/>
      <c r="BM154" s="1793"/>
      <c r="BN154" s="1793"/>
      <c r="BO154" s="1793"/>
      <c r="BP154" s="1793"/>
      <c r="BQ154" s="1793"/>
      <c r="BR154" s="1793"/>
      <c r="BS154" s="1793"/>
      <c r="BT154" s="1793"/>
      <c r="BU154" s="1793"/>
      <c r="BV154" s="1793"/>
      <c r="BW154" s="1793"/>
      <c r="BX154" s="1793"/>
      <c r="BY154" s="1793"/>
      <c r="BZ154" s="1793"/>
      <c r="CA154" s="1793"/>
      <c r="CB154" s="1793"/>
      <c r="CC154" s="1793"/>
      <c r="CD154" s="1793"/>
      <c r="CE154" s="1793"/>
      <c r="CF154" s="1793"/>
      <c r="CG154" s="1793"/>
      <c r="CH154" s="1793"/>
      <c r="CI154" s="1793"/>
      <c r="CJ154" s="1793"/>
      <c r="CK154" s="1793"/>
      <c r="CL154" s="1793"/>
      <c r="CM154" s="1793"/>
      <c r="CN154" s="1793"/>
      <c r="CO154" s="1793"/>
      <c r="CP154" s="1793"/>
      <c r="CQ154" s="1793"/>
      <c r="CR154" s="1793"/>
      <c r="CS154" s="1793"/>
      <c r="CT154" s="1793"/>
      <c r="CU154" s="1793"/>
      <c r="CV154" s="1793"/>
      <c r="CW154" s="1793"/>
      <c r="CX154" s="1793"/>
      <c r="CY154" s="1793"/>
      <c r="CZ154" s="1793"/>
      <c r="DA154" s="1793"/>
      <c r="DB154" s="1793"/>
      <c r="DC154" s="1793"/>
      <c r="DD154" s="1793"/>
      <c r="DE154" s="1793"/>
      <c r="DF154" s="1793"/>
      <c r="DG154" s="1793"/>
      <c r="DH154" s="1793"/>
      <c r="DI154" s="1793"/>
      <c r="DJ154" s="1793"/>
      <c r="DK154" s="1793"/>
      <c r="DL154" s="1793"/>
      <c r="DM154" s="1793"/>
      <c r="DN154" s="1793"/>
      <c r="DO154" s="1793"/>
      <c r="DP154" s="1793"/>
      <c r="DQ154" s="1793"/>
      <c r="DR154" s="1793"/>
      <c r="DS154" s="1793"/>
      <c r="DT154" s="1793"/>
      <c r="DU154" s="1793"/>
      <c r="DV154" s="1793"/>
      <c r="DW154" s="1793"/>
      <c r="DX154" s="1793"/>
      <c r="DY154" s="1793"/>
      <c r="DZ154" s="1793"/>
      <c r="EA154" s="1793"/>
      <c r="EB154" s="1793"/>
      <c r="EC154" s="1793"/>
      <c r="ED154" s="1793"/>
      <c r="EE154" s="1793"/>
      <c r="EF154" s="1793"/>
      <c r="EG154" s="1793"/>
      <c r="EH154" s="1793"/>
      <c r="EI154" s="1793"/>
      <c r="EJ154" s="1793"/>
      <c r="EK154" s="1793"/>
      <c r="EL154" s="1793"/>
      <c r="EM154" s="1793"/>
      <c r="EN154" s="1793"/>
      <c r="EO154" s="1793"/>
      <c r="EP154" s="1793"/>
      <c r="EQ154" s="1793"/>
      <c r="ER154" s="1793"/>
      <c r="ES154" s="1793"/>
      <c r="ET154" s="1793"/>
      <c r="EU154" s="1793"/>
      <c r="EV154" s="1793"/>
      <c r="EW154" s="1793"/>
      <c r="EX154" s="1793"/>
      <c r="EY154" s="1793"/>
      <c r="EZ154" s="1793"/>
      <c r="FA154" s="1793"/>
      <c r="FB154" s="1793"/>
      <c r="FC154" s="1793"/>
      <c r="FD154" s="1793"/>
      <c r="FE154" s="1793"/>
    </row>
    <row r="155" spans="1:161" s="1555" customFormat="1" ht="104.25" customHeight="1" x14ac:dyDescent="0.2">
      <c r="A155" s="2338">
        <v>145</v>
      </c>
      <c r="B155" s="2339" t="s">
        <v>1622</v>
      </c>
      <c r="C155" s="1667" t="s">
        <v>1355</v>
      </c>
      <c r="D155" s="2342">
        <v>1406003</v>
      </c>
      <c r="E155" s="1760" t="s">
        <v>1697</v>
      </c>
      <c r="F155" s="1759" t="s">
        <v>183</v>
      </c>
      <c r="G155" s="444" t="s">
        <v>196</v>
      </c>
      <c r="H155" s="1789" t="s">
        <v>198</v>
      </c>
      <c r="I155" s="444" t="s">
        <v>199</v>
      </c>
      <c r="J155" s="1727">
        <v>1</v>
      </c>
      <c r="K155" s="1720">
        <v>41671</v>
      </c>
      <c r="L155" s="1720">
        <v>41912</v>
      </c>
      <c r="M155" s="73">
        <f t="shared" si="18"/>
        <v>34.428571428571431</v>
      </c>
      <c r="N155" s="1721">
        <v>1</v>
      </c>
      <c r="O155" s="1728"/>
      <c r="P155" s="1681">
        <f t="shared" si="15"/>
        <v>0</v>
      </c>
      <c r="Q155" s="1676">
        <f t="shared" si="17"/>
        <v>0</v>
      </c>
      <c r="R155" s="73">
        <v>0</v>
      </c>
      <c r="S155" s="1656" t="s">
        <v>1771</v>
      </c>
      <c r="T155" s="1777"/>
      <c r="U155" s="1777"/>
      <c r="V155" s="1777"/>
      <c r="W155" s="1777"/>
      <c r="X155" s="1777"/>
      <c r="Y155" s="1777"/>
      <c r="Z155" s="1777"/>
      <c r="AA155" s="1777"/>
      <c r="AB155" s="1777"/>
      <c r="AC155" s="1777"/>
      <c r="AD155" s="1777"/>
      <c r="AE155" s="1777"/>
      <c r="AF155" s="1777"/>
      <c r="AG155" s="1777"/>
      <c r="AH155" s="1777"/>
      <c r="AI155" s="1777"/>
      <c r="AJ155" s="1777"/>
      <c r="AK155" s="1777"/>
      <c r="AL155" s="1777"/>
      <c r="AM155" s="1777"/>
      <c r="AN155" s="1777"/>
      <c r="AO155" s="1777"/>
      <c r="AP155" s="1777"/>
      <c r="AQ155" s="1777"/>
      <c r="AR155" s="1777"/>
      <c r="AS155" s="1777"/>
      <c r="AT155" s="1777"/>
      <c r="AU155" s="1777"/>
      <c r="AV155" s="1777"/>
      <c r="AW155" s="1777"/>
      <c r="AX155" s="1777"/>
      <c r="AY155" s="1777"/>
      <c r="AZ155" s="1777"/>
      <c r="BA155" s="1777"/>
      <c r="BB155" s="1777"/>
      <c r="BC155" s="1777"/>
      <c r="BD155" s="1793"/>
      <c r="BE155" s="1650"/>
      <c r="BF155" s="1793"/>
      <c r="BG155" s="1793"/>
      <c r="BH155" s="1793"/>
      <c r="BI155" s="1793"/>
      <c r="BJ155" s="1793"/>
      <c r="BK155" s="1793"/>
      <c r="BL155" s="1793"/>
      <c r="BM155" s="1793"/>
      <c r="BN155" s="1793"/>
      <c r="BO155" s="1793"/>
      <c r="BP155" s="1793"/>
      <c r="BQ155" s="1793"/>
      <c r="BR155" s="1793"/>
      <c r="BS155" s="1793"/>
      <c r="BT155" s="1793"/>
      <c r="BU155" s="1793"/>
      <c r="BV155" s="1793"/>
      <c r="BW155" s="1793"/>
      <c r="BX155" s="1793"/>
      <c r="BY155" s="1793"/>
      <c r="BZ155" s="1793"/>
      <c r="CA155" s="1793"/>
      <c r="CB155" s="1793"/>
      <c r="CC155" s="1793"/>
      <c r="CD155" s="1793"/>
      <c r="CE155" s="1793"/>
      <c r="CF155" s="1793"/>
      <c r="CG155" s="1793"/>
      <c r="CH155" s="1793"/>
      <c r="CI155" s="1793"/>
      <c r="CJ155" s="1793"/>
      <c r="CK155" s="1793"/>
      <c r="CL155" s="1793"/>
      <c r="CM155" s="1793"/>
      <c r="CN155" s="1793"/>
      <c r="CO155" s="1793"/>
      <c r="CP155" s="1793"/>
      <c r="CQ155" s="1793"/>
      <c r="CR155" s="1793"/>
      <c r="CS155" s="1793"/>
      <c r="CT155" s="1793"/>
      <c r="CU155" s="1793"/>
      <c r="CV155" s="1793"/>
      <c r="CW155" s="1793"/>
      <c r="CX155" s="1793"/>
      <c r="CY155" s="1793"/>
      <c r="CZ155" s="1793"/>
      <c r="DA155" s="1793"/>
      <c r="DB155" s="1793"/>
      <c r="DC155" s="1793"/>
      <c r="DD155" s="1793"/>
      <c r="DE155" s="1793"/>
      <c r="DF155" s="1793"/>
      <c r="DG155" s="1793"/>
      <c r="DH155" s="1793"/>
      <c r="DI155" s="1793"/>
      <c r="DJ155" s="1793"/>
      <c r="DK155" s="1793"/>
      <c r="DL155" s="1793"/>
      <c r="DM155" s="1793"/>
      <c r="DN155" s="1793"/>
      <c r="DO155" s="1793"/>
      <c r="DP155" s="1793"/>
      <c r="DQ155" s="1793"/>
      <c r="DR155" s="1793"/>
      <c r="DS155" s="1793"/>
      <c r="DT155" s="1793"/>
      <c r="DU155" s="1793"/>
      <c r="DV155" s="1793"/>
      <c r="DW155" s="1793"/>
      <c r="DX155" s="1793"/>
      <c r="DY155" s="1793"/>
      <c r="DZ155" s="1793"/>
      <c r="EA155" s="1793"/>
      <c r="EB155" s="1793"/>
      <c r="EC155" s="1793"/>
      <c r="ED155" s="1793"/>
      <c r="EE155" s="1793"/>
      <c r="EF155" s="1793"/>
      <c r="EG155" s="1793"/>
      <c r="EH155" s="1793"/>
      <c r="EI155" s="1793"/>
      <c r="EJ155" s="1793"/>
      <c r="EK155" s="1793"/>
      <c r="EL155" s="1793"/>
      <c r="EM155" s="1793"/>
      <c r="EN155" s="1793"/>
      <c r="EO155" s="1793"/>
      <c r="EP155" s="1793"/>
      <c r="EQ155" s="1793"/>
      <c r="ER155" s="1793"/>
      <c r="ES155" s="1793"/>
      <c r="ET155" s="1793"/>
      <c r="EU155" s="1793"/>
      <c r="EV155" s="1793"/>
      <c r="EW155" s="1793"/>
      <c r="EX155" s="1793"/>
      <c r="EY155" s="1793"/>
      <c r="EZ155" s="1793"/>
      <c r="FA155" s="1793"/>
      <c r="FB155" s="1793"/>
      <c r="FC155" s="1793"/>
      <c r="FD155" s="1793"/>
      <c r="FE155" s="1793"/>
    </row>
    <row r="156" spans="1:161" s="1555" customFormat="1" ht="147.75" customHeight="1" x14ac:dyDescent="0.2">
      <c r="A156" s="2338">
        <v>146</v>
      </c>
      <c r="B156" s="2339" t="s">
        <v>1623</v>
      </c>
      <c r="C156" s="1667" t="s">
        <v>1355</v>
      </c>
      <c r="D156" s="2342">
        <v>1406003</v>
      </c>
      <c r="E156" s="426" t="s">
        <v>1698</v>
      </c>
      <c r="F156" s="1759" t="s">
        <v>110</v>
      </c>
      <c r="G156" s="1789" t="s">
        <v>200</v>
      </c>
      <c r="H156" s="444" t="s">
        <v>202</v>
      </c>
      <c r="I156" s="444" t="s">
        <v>203</v>
      </c>
      <c r="J156" s="1727">
        <v>1</v>
      </c>
      <c r="K156" s="1720">
        <v>41671</v>
      </c>
      <c r="L156" s="1720">
        <v>41790</v>
      </c>
      <c r="M156" s="73">
        <f t="shared" si="18"/>
        <v>17</v>
      </c>
      <c r="N156" s="73">
        <v>1</v>
      </c>
      <c r="O156" s="1674">
        <f t="shared" ref="O156:O165" si="20">IF(N156/J156&gt;1,1,+N156/J156)</f>
        <v>1</v>
      </c>
      <c r="P156" s="1681">
        <f t="shared" si="15"/>
        <v>17</v>
      </c>
      <c r="Q156" s="1676">
        <f t="shared" si="17"/>
        <v>17</v>
      </c>
      <c r="R156" s="73">
        <v>0</v>
      </c>
      <c r="S156" s="1650" t="s">
        <v>1463</v>
      </c>
      <c r="T156" s="1780"/>
      <c r="U156" s="1780"/>
      <c r="V156" s="1780"/>
      <c r="W156" s="1780"/>
      <c r="X156" s="1780"/>
      <c r="Y156" s="1780"/>
      <c r="Z156" s="1780"/>
      <c r="AA156" s="1780"/>
      <c r="AB156" s="1780"/>
      <c r="AC156" s="1780"/>
      <c r="AD156" s="1780"/>
      <c r="AE156" s="1780"/>
      <c r="AF156" s="1780"/>
      <c r="AG156" s="1780"/>
      <c r="AH156" s="1780"/>
      <c r="AI156" s="1780"/>
      <c r="AJ156" s="1780"/>
      <c r="AK156" s="1780"/>
      <c r="AL156" s="1780"/>
      <c r="AM156" s="1780"/>
      <c r="AN156" s="1780"/>
      <c r="AO156" s="1780"/>
      <c r="AP156" s="1780"/>
      <c r="AQ156" s="1780"/>
      <c r="AR156" s="1780"/>
      <c r="AS156" s="1780"/>
      <c r="AT156" s="1780"/>
      <c r="AU156" s="1780"/>
      <c r="AV156" s="1780"/>
      <c r="AW156" s="1780"/>
      <c r="AX156" s="1780"/>
      <c r="AY156" s="1780"/>
      <c r="AZ156" s="1780"/>
      <c r="BA156" s="1780"/>
      <c r="BB156" s="1780"/>
      <c r="BC156" s="1780"/>
      <c r="BD156" s="1793"/>
      <c r="BE156" s="1793"/>
      <c r="BF156" s="1793"/>
      <c r="BG156" s="1793"/>
      <c r="BH156" s="1793"/>
      <c r="BI156" s="1793"/>
      <c r="BJ156" s="1793"/>
      <c r="BK156" s="1793"/>
      <c r="BL156" s="1793"/>
      <c r="BM156" s="1793"/>
      <c r="BN156" s="1793"/>
      <c r="BO156" s="1793"/>
      <c r="BP156" s="1793"/>
      <c r="BQ156" s="1793"/>
      <c r="BR156" s="1793"/>
      <c r="BS156" s="1793"/>
      <c r="BT156" s="1793"/>
      <c r="BU156" s="1793"/>
      <c r="BV156" s="1793"/>
      <c r="BW156" s="1793"/>
      <c r="BX156" s="1793"/>
      <c r="BY156" s="1793"/>
      <c r="BZ156" s="1793"/>
      <c r="CA156" s="1793"/>
      <c r="CB156" s="1793"/>
      <c r="CC156" s="1793"/>
      <c r="CD156" s="1793"/>
      <c r="CE156" s="1793"/>
      <c r="CF156" s="1793"/>
      <c r="CG156" s="1793"/>
      <c r="CH156" s="1793"/>
      <c r="CI156" s="1793"/>
      <c r="CJ156" s="1793"/>
      <c r="CK156" s="1793"/>
      <c r="CL156" s="1793"/>
      <c r="CM156" s="1793"/>
      <c r="CN156" s="1793"/>
      <c r="CO156" s="1793"/>
      <c r="CP156" s="1793"/>
      <c r="CQ156" s="1793"/>
      <c r="CR156" s="1793"/>
      <c r="CS156" s="1793"/>
      <c r="CT156" s="1793"/>
      <c r="CU156" s="1793"/>
      <c r="CV156" s="1793"/>
      <c r="CW156" s="1793"/>
      <c r="CX156" s="1793"/>
      <c r="CY156" s="1793"/>
      <c r="CZ156" s="1793"/>
      <c r="DA156" s="1793"/>
      <c r="DB156" s="1793"/>
      <c r="DC156" s="1793"/>
      <c r="DD156" s="1793"/>
      <c r="DE156" s="1793"/>
      <c r="DF156" s="1793"/>
      <c r="DG156" s="1793"/>
      <c r="DH156" s="1793"/>
      <c r="DI156" s="1793"/>
      <c r="DJ156" s="1793"/>
      <c r="DK156" s="1793"/>
      <c r="DL156" s="1793"/>
      <c r="DM156" s="1793"/>
      <c r="DN156" s="1793"/>
      <c r="DO156" s="1793"/>
      <c r="DP156" s="1793"/>
      <c r="DQ156" s="1793"/>
      <c r="DR156" s="1793"/>
      <c r="DS156" s="1793"/>
      <c r="DT156" s="1793"/>
      <c r="DU156" s="1793"/>
      <c r="DV156" s="1793"/>
      <c r="DW156" s="1793"/>
      <c r="DX156" s="1793"/>
      <c r="DY156" s="1793"/>
      <c r="DZ156" s="1793"/>
      <c r="EA156" s="1793"/>
      <c r="EB156" s="1793"/>
      <c r="EC156" s="1793"/>
      <c r="ED156" s="1793"/>
      <c r="EE156" s="1793"/>
      <c r="EF156" s="1793"/>
      <c r="EG156" s="1793"/>
      <c r="EH156" s="1793"/>
      <c r="EI156" s="1793"/>
      <c r="EJ156" s="1793"/>
      <c r="EK156" s="1793"/>
      <c r="EL156" s="1793"/>
      <c r="EM156" s="1793"/>
      <c r="EN156" s="1793"/>
      <c r="EO156" s="1793"/>
      <c r="EP156" s="1793"/>
      <c r="EQ156" s="1793"/>
      <c r="ER156" s="1793"/>
      <c r="ES156" s="1793"/>
      <c r="ET156" s="1793"/>
      <c r="EU156" s="1793"/>
      <c r="EV156" s="1793"/>
      <c r="EW156" s="1793"/>
      <c r="EX156" s="1793"/>
      <c r="EY156" s="1793"/>
      <c r="EZ156" s="1793"/>
      <c r="FA156" s="1793"/>
      <c r="FB156" s="1793"/>
      <c r="FC156" s="1793"/>
      <c r="FD156" s="1793"/>
      <c r="FE156" s="1793"/>
    </row>
    <row r="157" spans="1:161" s="1555" customFormat="1" ht="324" x14ac:dyDescent="0.2">
      <c r="A157" s="2338">
        <v>147</v>
      </c>
      <c r="B157" s="2339" t="s">
        <v>1624</v>
      </c>
      <c r="C157" s="1667" t="s">
        <v>1355</v>
      </c>
      <c r="D157" s="2342">
        <v>1406003</v>
      </c>
      <c r="E157" s="1760" t="s">
        <v>1698</v>
      </c>
      <c r="F157" s="1759" t="s">
        <v>110</v>
      </c>
      <c r="G157" s="444" t="s">
        <v>189</v>
      </c>
      <c r="H157" s="444" t="s">
        <v>191</v>
      </c>
      <c r="I157" s="444" t="s">
        <v>192</v>
      </c>
      <c r="J157" s="1727">
        <v>1</v>
      </c>
      <c r="K157" s="1720">
        <v>41821</v>
      </c>
      <c r="L157" s="1720">
        <v>41882</v>
      </c>
      <c r="M157" s="73">
        <f t="shared" si="18"/>
        <v>8.7142857142857135</v>
      </c>
      <c r="N157" s="73">
        <v>1</v>
      </c>
      <c r="O157" s="1674">
        <f t="shared" si="20"/>
        <v>1</v>
      </c>
      <c r="P157" s="1681">
        <f t="shared" si="15"/>
        <v>8.7142857142857135</v>
      </c>
      <c r="Q157" s="1676">
        <f t="shared" si="17"/>
        <v>8.7142857142857135</v>
      </c>
      <c r="R157" s="73">
        <v>0</v>
      </c>
      <c r="S157" s="2329" t="s">
        <v>1768</v>
      </c>
      <c r="T157" s="1798"/>
      <c r="U157" s="1645"/>
      <c r="V157" s="1645"/>
      <c r="W157" s="1645"/>
      <c r="X157" s="1645"/>
      <c r="Y157" s="1645"/>
      <c r="Z157" s="1645"/>
      <c r="AA157" s="1645"/>
      <c r="AB157" s="1645"/>
      <c r="AC157" s="1645"/>
      <c r="AD157" s="1645"/>
      <c r="AE157" s="1645"/>
      <c r="AF157" s="1645"/>
      <c r="AG157" s="1645"/>
      <c r="AH157" s="1645"/>
      <c r="AI157" s="1645"/>
      <c r="AJ157" s="1645"/>
      <c r="AK157" s="1645"/>
      <c r="AL157" s="1645"/>
      <c r="AM157" s="1645"/>
      <c r="AN157" s="1645"/>
      <c r="AO157" s="1645"/>
      <c r="AP157" s="1645"/>
      <c r="AQ157" s="1645"/>
      <c r="AR157" s="1645"/>
      <c r="AS157" s="1645"/>
      <c r="AT157" s="1645"/>
      <c r="AU157" s="1645"/>
      <c r="AV157" s="1645"/>
      <c r="AW157" s="1645"/>
      <c r="AX157" s="1645"/>
      <c r="AY157" s="1645"/>
      <c r="AZ157" s="1645"/>
      <c r="BA157" s="1645"/>
      <c r="BB157" s="1645"/>
      <c r="BC157" s="1645"/>
      <c r="BD157" s="1645" t="s">
        <v>1181</v>
      </c>
      <c r="BE157" s="1793"/>
      <c r="BF157" s="1793"/>
      <c r="BG157" s="1793"/>
      <c r="BH157" s="1793"/>
      <c r="BI157" s="1793"/>
      <c r="BJ157" s="1793"/>
      <c r="BK157" s="1793"/>
      <c r="BL157" s="1793"/>
      <c r="BM157" s="1793"/>
      <c r="BN157" s="1793"/>
      <c r="BO157" s="1793"/>
      <c r="BP157" s="1793"/>
      <c r="BQ157" s="1793"/>
      <c r="BR157" s="1793"/>
      <c r="BS157" s="1793"/>
      <c r="BT157" s="1793"/>
      <c r="BU157" s="1793"/>
      <c r="BV157" s="1793"/>
      <c r="BW157" s="1793"/>
      <c r="BX157" s="1793"/>
      <c r="BY157" s="1793"/>
      <c r="BZ157" s="1793"/>
      <c r="CA157" s="1793"/>
      <c r="CB157" s="1793"/>
      <c r="CC157" s="1793"/>
      <c r="CD157" s="1793"/>
      <c r="CE157" s="1793"/>
      <c r="CF157" s="1793"/>
      <c r="CG157" s="1793"/>
      <c r="CH157" s="1793"/>
      <c r="CI157" s="1793"/>
      <c r="CJ157" s="1793"/>
      <c r="CK157" s="1793"/>
      <c r="CL157" s="1793"/>
      <c r="CM157" s="1793"/>
      <c r="CN157" s="1793"/>
      <c r="CO157" s="1793"/>
      <c r="CP157" s="1793"/>
      <c r="CQ157" s="1793"/>
      <c r="CR157" s="1793"/>
      <c r="CS157" s="1793"/>
      <c r="CT157" s="1793"/>
      <c r="CU157" s="1793"/>
      <c r="CV157" s="1793"/>
      <c r="CW157" s="1793"/>
      <c r="CX157" s="1793"/>
      <c r="CY157" s="1793"/>
      <c r="CZ157" s="1793"/>
      <c r="DA157" s="1793"/>
      <c r="DB157" s="1793"/>
      <c r="DC157" s="1793"/>
      <c r="DD157" s="1793"/>
      <c r="DE157" s="1793"/>
      <c r="DF157" s="1793"/>
      <c r="DG157" s="1793"/>
      <c r="DH157" s="1793"/>
      <c r="DI157" s="1793"/>
      <c r="DJ157" s="1793"/>
      <c r="DK157" s="1793"/>
      <c r="DL157" s="1793"/>
      <c r="DM157" s="1793"/>
      <c r="DN157" s="1793"/>
      <c r="DO157" s="1793"/>
      <c r="DP157" s="1793"/>
      <c r="DQ157" s="1793"/>
      <c r="DR157" s="1793"/>
      <c r="DS157" s="1793"/>
      <c r="DT157" s="1793"/>
      <c r="DU157" s="1793"/>
      <c r="DV157" s="1793"/>
      <c r="DW157" s="1793"/>
      <c r="DX157" s="1793"/>
      <c r="DY157" s="1793"/>
      <c r="DZ157" s="1793"/>
      <c r="EA157" s="1793"/>
      <c r="EB157" s="1793"/>
      <c r="EC157" s="1793"/>
      <c r="ED157" s="1793"/>
      <c r="EE157" s="1793"/>
      <c r="EF157" s="1793"/>
      <c r="EG157" s="1793"/>
      <c r="EH157" s="1793"/>
      <c r="EI157" s="1793"/>
      <c r="EJ157" s="1793"/>
      <c r="EK157" s="1793"/>
      <c r="EL157" s="1793"/>
      <c r="EM157" s="1793"/>
      <c r="EN157" s="1793"/>
      <c r="EO157" s="1793"/>
      <c r="EP157" s="1793"/>
      <c r="EQ157" s="1793"/>
      <c r="ER157" s="1793"/>
      <c r="ES157" s="1793"/>
      <c r="ET157" s="1793"/>
      <c r="EU157" s="1793"/>
      <c r="EV157" s="1793"/>
      <c r="EW157" s="1793"/>
      <c r="EX157" s="1793"/>
      <c r="EY157" s="1793"/>
      <c r="EZ157" s="1793"/>
      <c r="FA157" s="1793"/>
      <c r="FB157" s="1793"/>
      <c r="FC157" s="1793"/>
      <c r="FD157" s="1793"/>
      <c r="FE157" s="1793"/>
    </row>
    <row r="158" spans="1:161" s="1555" customFormat="1" ht="108.75" customHeight="1" x14ac:dyDescent="0.2">
      <c r="A158" s="2338">
        <v>148</v>
      </c>
      <c r="B158" s="2339" t="s">
        <v>1625</v>
      </c>
      <c r="C158" s="1667" t="s">
        <v>1355</v>
      </c>
      <c r="D158" s="1732">
        <v>1502001</v>
      </c>
      <c r="E158" s="1759" t="s">
        <v>25</v>
      </c>
      <c r="F158" s="1759" t="s">
        <v>37</v>
      </c>
      <c r="G158" s="1821" t="s">
        <v>222</v>
      </c>
      <c r="H158" s="1821" t="s">
        <v>174</v>
      </c>
      <c r="I158" s="444" t="s">
        <v>176</v>
      </c>
      <c r="J158" s="1732">
        <v>12</v>
      </c>
      <c r="K158" s="1720">
        <v>41654</v>
      </c>
      <c r="L158" s="1720">
        <v>42019</v>
      </c>
      <c r="M158" s="73">
        <f t="shared" si="18"/>
        <v>52.142857142857146</v>
      </c>
      <c r="N158" s="73">
        <v>11</v>
      </c>
      <c r="O158" s="1674">
        <f t="shared" si="20"/>
        <v>0.91666666666666663</v>
      </c>
      <c r="P158" s="1681">
        <f t="shared" si="15"/>
        <v>47.797619047619051</v>
      </c>
      <c r="Q158" s="1676">
        <f t="shared" si="17"/>
        <v>47.797619047619051</v>
      </c>
      <c r="R158" s="73">
        <v>0</v>
      </c>
      <c r="S158" s="1645" t="s">
        <v>1777</v>
      </c>
      <c r="T158" s="1771"/>
      <c r="U158" s="1771"/>
      <c r="V158" s="1771"/>
      <c r="W158" s="1771"/>
      <c r="X158" s="1771"/>
      <c r="Y158" s="1771"/>
      <c r="Z158" s="1771"/>
      <c r="AA158" s="1771"/>
      <c r="AB158" s="1771"/>
      <c r="AC158" s="1771"/>
      <c r="AD158" s="1771"/>
      <c r="AE158" s="1771"/>
      <c r="AF158" s="1771"/>
      <c r="AG158" s="1771"/>
      <c r="AH158" s="1771"/>
      <c r="AI158" s="1771"/>
      <c r="AJ158" s="1771"/>
      <c r="AK158" s="1771"/>
      <c r="AL158" s="1771"/>
      <c r="AM158" s="1771"/>
      <c r="AN158" s="1771"/>
      <c r="AO158" s="1771"/>
      <c r="AP158" s="1771"/>
      <c r="AQ158" s="1771"/>
      <c r="AR158" s="1771"/>
      <c r="AS158" s="1771"/>
      <c r="AT158" s="1771"/>
      <c r="AU158" s="1771"/>
      <c r="AV158" s="1771"/>
      <c r="AW158" s="1771"/>
      <c r="AX158" s="1771"/>
      <c r="AY158" s="1771"/>
      <c r="AZ158" s="1771"/>
      <c r="BA158" s="1771"/>
      <c r="BB158" s="1771"/>
      <c r="BC158" s="1771"/>
      <c r="BD158" s="1793"/>
      <c r="BE158" s="1645" t="s">
        <v>1041</v>
      </c>
      <c r="BF158" s="1793"/>
      <c r="BG158" s="1793"/>
      <c r="BH158" s="1793"/>
      <c r="BI158" s="1793"/>
      <c r="BJ158" s="1793"/>
      <c r="BK158" s="1793"/>
      <c r="BL158" s="1793"/>
      <c r="BM158" s="1793"/>
      <c r="BN158" s="1793"/>
      <c r="BO158" s="1793"/>
      <c r="BP158" s="1793"/>
      <c r="BQ158" s="1793"/>
      <c r="BR158" s="1793"/>
      <c r="BS158" s="1793"/>
      <c r="BT158" s="1793"/>
      <c r="BU158" s="1793"/>
      <c r="BV158" s="1793"/>
      <c r="BW158" s="1793"/>
      <c r="BX158" s="1793"/>
      <c r="BY158" s="1793"/>
      <c r="BZ158" s="1793"/>
      <c r="CA158" s="1793"/>
      <c r="CB158" s="1793"/>
      <c r="CC158" s="1793"/>
      <c r="CD158" s="1793"/>
      <c r="CE158" s="1793"/>
      <c r="CF158" s="1793"/>
      <c r="CG158" s="1793"/>
      <c r="CH158" s="1793"/>
      <c r="CI158" s="1793"/>
      <c r="CJ158" s="1793"/>
      <c r="CK158" s="1793"/>
      <c r="CL158" s="1793"/>
      <c r="CM158" s="1793"/>
      <c r="CN158" s="1793"/>
      <c r="CO158" s="1793"/>
      <c r="CP158" s="1793"/>
      <c r="CQ158" s="1793"/>
      <c r="CR158" s="1793"/>
      <c r="CS158" s="1793"/>
      <c r="CT158" s="1793"/>
      <c r="CU158" s="1793"/>
      <c r="CV158" s="1793"/>
      <c r="CW158" s="1793"/>
      <c r="CX158" s="1793"/>
      <c r="CY158" s="1793"/>
      <c r="CZ158" s="1793"/>
      <c r="DA158" s="1793"/>
      <c r="DB158" s="1793"/>
      <c r="DC158" s="1793"/>
      <c r="DD158" s="1793"/>
      <c r="DE158" s="1793"/>
      <c r="DF158" s="1793"/>
      <c r="DG158" s="1793"/>
      <c r="DH158" s="1793"/>
      <c r="DI158" s="1793"/>
      <c r="DJ158" s="1793"/>
      <c r="DK158" s="1793"/>
      <c r="DL158" s="1793"/>
      <c r="DM158" s="1793"/>
      <c r="DN158" s="1793"/>
      <c r="DO158" s="1793"/>
      <c r="DP158" s="1793"/>
      <c r="DQ158" s="1793"/>
      <c r="DR158" s="1793"/>
      <c r="DS158" s="1793"/>
      <c r="DT158" s="1793"/>
      <c r="DU158" s="1793"/>
      <c r="DV158" s="1793"/>
      <c r="DW158" s="1793"/>
      <c r="DX158" s="1793"/>
      <c r="DY158" s="1793"/>
      <c r="DZ158" s="1793"/>
      <c r="EA158" s="1793"/>
      <c r="EB158" s="1793"/>
      <c r="EC158" s="1793"/>
      <c r="ED158" s="1793"/>
      <c r="EE158" s="1793"/>
      <c r="EF158" s="1793"/>
      <c r="EG158" s="1793"/>
      <c r="EH158" s="1793"/>
      <c r="EI158" s="1793"/>
      <c r="EJ158" s="1793"/>
      <c r="EK158" s="1793"/>
      <c r="EL158" s="1793"/>
      <c r="EM158" s="1793"/>
      <c r="EN158" s="1793"/>
      <c r="EO158" s="1793"/>
      <c r="EP158" s="1793"/>
      <c r="EQ158" s="1793"/>
      <c r="ER158" s="1793"/>
      <c r="ES158" s="1793"/>
      <c r="ET158" s="1793"/>
      <c r="EU158" s="1793"/>
      <c r="EV158" s="1793"/>
      <c r="EW158" s="1793"/>
      <c r="EX158" s="1793"/>
      <c r="EY158" s="1793"/>
      <c r="EZ158" s="1793"/>
      <c r="FA158" s="1793"/>
      <c r="FB158" s="1793"/>
      <c r="FC158" s="1793"/>
      <c r="FD158" s="1793"/>
      <c r="FE158" s="1793"/>
    </row>
    <row r="159" spans="1:161" s="1555" customFormat="1" ht="120" customHeight="1" x14ac:dyDescent="0.2">
      <c r="A159" s="2338">
        <v>149</v>
      </c>
      <c r="B159" s="2339" t="s">
        <v>1626</v>
      </c>
      <c r="C159" s="1667" t="s">
        <v>1355</v>
      </c>
      <c r="D159" s="1732">
        <v>1502001</v>
      </c>
      <c r="E159" s="1759" t="s">
        <v>25</v>
      </c>
      <c r="F159" s="1759" t="s">
        <v>37</v>
      </c>
      <c r="G159" s="1821" t="s">
        <v>171</v>
      </c>
      <c r="H159" s="443" t="s">
        <v>620</v>
      </c>
      <c r="I159" s="443" t="s">
        <v>175</v>
      </c>
      <c r="J159" s="1732">
        <v>1</v>
      </c>
      <c r="K159" s="1720">
        <v>41654</v>
      </c>
      <c r="L159" s="450">
        <v>41728</v>
      </c>
      <c r="M159" s="73">
        <f t="shared" si="18"/>
        <v>10.571428571428571</v>
      </c>
      <c r="N159" s="73">
        <v>1</v>
      </c>
      <c r="O159" s="1674">
        <f t="shared" si="20"/>
        <v>1</v>
      </c>
      <c r="P159" s="1681">
        <f t="shared" si="15"/>
        <v>10.571428571428571</v>
      </c>
      <c r="Q159" s="1676">
        <v>0</v>
      </c>
      <c r="R159" s="73">
        <v>0</v>
      </c>
      <c r="S159" s="1645" t="s">
        <v>1724</v>
      </c>
      <c r="T159" s="1771"/>
      <c r="U159" s="1771"/>
      <c r="V159" s="1771"/>
      <c r="W159" s="1771"/>
      <c r="X159" s="1771"/>
      <c r="Y159" s="1771"/>
      <c r="Z159" s="1771"/>
      <c r="AA159" s="1771"/>
      <c r="AB159" s="1771"/>
      <c r="AC159" s="1771"/>
      <c r="AD159" s="1771"/>
      <c r="AE159" s="1771"/>
      <c r="AF159" s="1771"/>
      <c r="AG159" s="1771"/>
      <c r="AH159" s="1771"/>
      <c r="AI159" s="1771"/>
      <c r="AJ159" s="1771"/>
      <c r="AK159" s="1771"/>
      <c r="AL159" s="1771"/>
      <c r="AM159" s="1771"/>
      <c r="AN159" s="1771"/>
      <c r="AO159" s="1771"/>
      <c r="AP159" s="1771"/>
      <c r="AQ159" s="1771"/>
      <c r="AR159" s="1771"/>
      <c r="AS159" s="1771"/>
      <c r="AT159" s="1771"/>
      <c r="AU159" s="1771"/>
      <c r="AV159" s="1771"/>
      <c r="AW159" s="1771"/>
      <c r="AX159" s="1771"/>
      <c r="AY159" s="1771"/>
      <c r="AZ159" s="1771"/>
      <c r="BA159" s="1771"/>
      <c r="BB159" s="1771"/>
      <c r="BC159" s="1771"/>
      <c r="BD159" s="1793"/>
      <c r="BE159" s="1645" t="s">
        <v>1039</v>
      </c>
      <c r="BF159" s="1793"/>
      <c r="BG159" s="1793"/>
      <c r="BH159" s="1793"/>
      <c r="BI159" s="1793"/>
      <c r="BJ159" s="1793"/>
      <c r="BK159" s="1793"/>
      <c r="BL159" s="1793"/>
      <c r="BM159" s="1793"/>
      <c r="BN159" s="1793"/>
      <c r="BO159" s="1793"/>
      <c r="BP159" s="1793"/>
      <c r="BQ159" s="1793"/>
      <c r="BR159" s="1793"/>
      <c r="BS159" s="1793"/>
      <c r="BT159" s="1793"/>
      <c r="BU159" s="1793"/>
      <c r="BV159" s="1793"/>
      <c r="BW159" s="1793"/>
      <c r="BX159" s="1793"/>
      <c r="BY159" s="1793"/>
      <c r="BZ159" s="1793"/>
      <c r="CA159" s="1793"/>
      <c r="CB159" s="1793"/>
      <c r="CC159" s="1793"/>
      <c r="CD159" s="1793"/>
      <c r="CE159" s="1793"/>
      <c r="CF159" s="1793"/>
      <c r="CG159" s="1793"/>
      <c r="CH159" s="1793"/>
      <c r="CI159" s="1793"/>
      <c r="CJ159" s="1793"/>
      <c r="CK159" s="1793"/>
      <c r="CL159" s="1793"/>
      <c r="CM159" s="1793"/>
      <c r="CN159" s="1793"/>
      <c r="CO159" s="1793"/>
      <c r="CP159" s="1793"/>
      <c r="CQ159" s="1793"/>
      <c r="CR159" s="1793"/>
      <c r="CS159" s="1793"/>
      <c r="CT159" s="1793"/>
      <c r="CU159" s="1793"/>
      <c r="CV159" s="1793"/>
      <c r="CW159" s="1793"/>
      <c r="CX159" s="1793"/>
      <c r="CY159" s="1793"/>
      <c r="CZ159" s="1793"/>
      <c r="DA159" s="1793"/>
      <c r="DB159" s="1793"/>
      <c r="DC159" s="1793"/>
      <c r="DD159" s="1793"/>
      <c r="DE159" s="1793"/>
      <c r="DF159" s="1793"/>
      <c r="DG159" s="1793"/>
      <c r="DH159" s="1793"/>
      <c r="DI159" s="1793"/>
      <c r="DJ159" s="1793"/>
      <c r="DK159" s="1793"/>
      <c r="DL159" s="1793"/>
      <c r="DM159" s="1793"/>
      <c r="DN159" s="1793"/>
      <c r="DO159" s="1793"/>
      <c r="DP159" s="1793"/>
      <c r="DQ159" s="1793"/>
      <c r="DR159" s="1793"/>
      <c r="DS159" s="1793"/>
      <c r="DT159" s="1793"/>
      <c r="DU159" s="1793"/>
      <c r="DV159" s="1793"/>
      <c r="DW159" s="1793"/>
      <c r="DX159" s="1793"/>
      <c r="DY159" s="1793"/>
      <c r="DZ159" s="1793"/>
      <c r="EA159" s="1793"/>
      <c r="EB159" s="1793"/>
      <c r="EC159" s="1793"/>
      <c r="ED159" s="1793"/>
      <c r="EE159" s="1793"/>
      <c r="EF159" s="1793"/>
      <c r="EG159" s="1793"/>
      <c r="EH159" s="1793"/>
      <c r="EI159" s="1793"/>
      <c r="EJ159" s="1793"/>
      <c r="EK159" s="1793"/>
      <c r="EL159" s="1793"/>
      <c r="EM159" s="1793"/>
      <c r="EN159" s="1793"/>
      <c r="EO159" s="1793"/>
      <c r="EP159" s="1793"/>
      <c r="EQ159" s="1793"/>
      <c r="ER159" s="1793"/>
      <c r="ES159" s="1793"/>
      <c r="ET159" s="1793"/>
      <c r="EU159" s="1793"/>
      <c r="EV159" s="1793"/>
      <c r="EW159" s="1793"/>
      <c r="EX159" s="1793"/>
      <c r="EY159" s="1793"/>
      <c r="EZ159" s="1793"/>
      <c r="FA159" s="1793"/>
      <c r="FB159" s="1793"/>
      <c r="FC159" s="1793"/>
      <c r="FD159" s="1793"/>
      <c r="FE159" s="1793"/>
    </row>
    <row r="160" spans="1:161" s="1555" customFormat="1" ht="171" customHeight="1" x14ac:dyDescent="0.2">
      <c r="A160" s="2338">
        <v>150</v>
      </c>
      <c r="B160" s="2339" t="s">
        <v>1627</v>
      </c>
      <c r="C160" s="1667" t="s">
        <v>1355</v>
      </c>
      <c r="D160" s="1732">
        <v>1406003</v>
      </c>
      <c r="E160" s="1759" t="s">
        <v>1699</v>
      </c>
      <c r="F160" s="1759" t="s">
        <v>41</v>
      </c>
      <c r="G160" s="1821" t="s">
        <v>223</v>
      </c>
      <c r="H160" s="1821" t="s">
        <v>179</v>
      </c>
      <c r="I160" s="1733">
        <v>1</v>
      </c>
      <c r="J160" s="1722">
        <v>1</v>
      </c>
      <c r="K160" s="1720">
        <v>41640</v>
      </c>
      <c r="L160" s="1720">
        <v>41670</v>
      </c>
      <c r="M160" s="73">
        <f t="shared" si="18"/>
        <v>4.2857142857142856</v>
      </c>
      <c r="N160" s="1722">
        <v>1</v>
      </c>
      <c r="O160" s="1674">
        <f t="shared" si="20"/>
        <v>1</v>
      </c>
      <c r="P160" s="1681">
        <f t="shared" si="15"/>
        <v>4.2857142857142856</v>
      </c>
      <c r="Q160" s="1676">
        <v>0</v>
      </c>
      <c r="R160" s="73">
        <v>0</v>
      </c>
      <c r="S160" s="1645" t="s">
        <v>1725</v>
      </c>
      <c r="T160" s="1771"/>
      <c r="U160" s="1771"/>
      <c r="V160" s="1771"/>
      <c r="W160" s="1771"/>
      <c r="X160" s="1771"/>
      <c r="Y160" s="1771"/>
      <c r="Z160" s="1771"/>
      <c r="AA160" s="1771"/>
      <c r="AB160" s="1771"/>
      <c r="AC160" s="1771"/>
      <c r="AD160" s="1771"/>
      <c r="AE160" s="1771"/>
      <c r="AF160" s="1771"/>
      <c r="AG160" s="1771"/>
      <c r="AH160" s="1771"/>
      <c r="AI160" s="1771"/>
      <c r="AJ160" s="1771"/>
      <c r="AK160" s="1771"/>
      <c r="AL160" s="1771"/>
      <c r="AM160" s="1771"/>
      <c r="AN160" s="1771"/>
      <c r="AO160" s="1771"/>
      <c r="AP160" s="1771"/>
      <c r="AQ160" s="1771"/>
      <c r="AR160" s="1771"/>
      <c r="AS160" s="1771"/>
      <c r="AT160" s="1771"/>
      <c r="AU160" s="1771"/>
      <c r="AV160" s="1771"/>
      <c r="AW160" s="1771"/>
      <c r="AX160" s="1771"/>
      <c r="AY160" s="1771"/>
      <c r="AZ160" s="1771"/>
      <c r="BA160" s="1771"/>
      <c r="BB160" s="1771"/>
      <c r="BC160" s="1771"/>
      <c r="BD160" s="1793"/>
      <c r="BE160" s="1793"/>
      <c r="BF160" s="1793"/>
      <c r="BG160" s="1793"/>
      <c r="BH160" s="1793"/>
      <c r="BI160" s="1793"/>
      <c r="BJ160" s="1793"/>
      <c r="BK160" s="1793"/>
      <c r="BL160" s="1793"/>
      <c r="BM160" s="1793"/>
      <c r="BN160" s="1793"/>
      <c r="BO160" s="1793"/>
      <c r="BP160" s="1793"/>
      <c r="BQ160" s="1793"/>
      <c r="BR160" s="1793"/>
      <c r="BS160" s="1793"/>
      <c r="BT160" s="1793"/>
      <c r="BU160" s="1793"/>
      <c r="BV160" s="1793"/>
      <c r="BW160" s="1793"/>
      <c r="BX160" s="1793"/>
      <c r="BY160" s="1793"/>
      <c r="BZ160" s="1793"/>
      <c r="CA160" s="1793"/>
      <c r="CB160" s="1793"/>
      <c r="CC160" s="1793"/>
      <c r="CD160" s="1793"/>
      <c r="CE160" s="1793"/>
      <c r="CF160" s="1793"/>
      <c r="CG160" s="1793"/>
      <c r="CH160" s="1793"/>
      <c r="CI160" s="1793"/>
      <c r="CJ160" s="1793"/>
      <c r="CK160" s="1793"/>
      <c r="CL160" s="1793"/>
      <c r="CM160" s="1793"/>
      <c r="CN160" s="1793"/>
      <c r="CO160" s="1793"/>
      <c r="CP160" s="1793"/>
      <c r="CQ160" s="1793"/>
      <c r="CR160" s="1793"/>
      <c r="CS160" s="1793"/>
      <c r="CT160" s="1793"/>
      <c r="CU160" s="1793"/>
      <c r="CV160" s="1793"/>
      <c r="CW160" s="1793"/>
      <c r="CX160" s="1793"/>
      <c r="CY160" s="1793"/>
      <c r="CZ160" s="1793"/>
      <c r="DA160" s="1793"/>
      <c r="DB160" s="1793"/>
      <c r="DC160" s="1793"/>
      <c r="DD160" s="1793"/>
      <c r="DE160" s="1793"/>
      <c r="DF160" s="1793"/>
      <c r="DG160" s="1793"/>
      <c r="DH160" s="1793"/>
      <c r="DI160" s="1793"/>
      <c r="DJ160" s="1793"/>
      <c r="DK160" s="1793"/>
      <c r="DL160" s="1793"/>
      <c r="DM160" s="1793"/>
      <c r="DN160" s="1793"/>
      <c r="DO160" s="1793"/>
      <c r="DP160" s="1793"/>
      <c r="DQ160" s="1793"/>
      <c r="DR160" s="1793"/>
      <c r="DS160" s="1793"/>
      <c r="DT160" s="1793"/>
      <c r="DU160" s="1793"/>
      <c r="DV160" s="1793"/>
      <c r="DW160" s="1793"/>
      <c r="DX160" s="1793"/>
      <c r="DY160" s="1793"/>
      <c r="DZ160" s="1793"/>
      <c r="EA160" s="1793"/>
      <c r="EB160" s="1793"/>
      <c r="EC160" s="1793"/>
      <c r="ED160" s="1793"/>
      <c r="EE160" s="1793"/>
      <c r="EF160" s="1793"/>
      <c r="EG160" s="1793"/>
      <c r="EH160" s="1793"/>
      <c r="EI160" s="1793"/>
      <c r="EJ160" s="1793"/>
      <c r="EK160" s="1793"/>
      <c r="EL160" s="1793"/>
      <c r="EM160" s="1793"/>
      <c r="EN160" s="1793"/>
      <c r="EO160" s="1793"/>
      <c r="EP160" s="1793"/>
      <c r="EQ160" s="1793"/>
      <c r="ER160" s="1793"/>
      <c r="ES160" s="1793"/>
      <c r="ET160" s="1793"/>
      <c r="EU160" s="1793"/>
      <c r="EV160" s="1793"/>
      <c r="EW160" s="1793"/>
      <c r="EX160" s="1793"/>
      <c r="EY160" s="1793"/>
      <c r="EZ160" s="1793"/>
      <c r="FA160" s="1793"/>
      <c r="FB160" s="1793"/>
      <c r="FC160" s="1793"/>
      <c r="FD160" s="1793"/>
      <c r="FE160" s="1793"/>
    </row>
    <row r="161" spans="1:161" s="1555" customFormat="1" ht="280.5" x14ac:dyDescent="0.2">
      <c r="A161" s="2338">
        <v>151</v>
      </c>
      <c r="B161" s="2339" t="s">
        <v>1628</v>
      </c>
      <c r="C161" s="1667" t="s">
        <v>1355</v>
      </c>
      <c r="D161" s="1732">
        <v>1406003</v>
      </c>
      <c r="E161" s="1759" t="s">
        <v>1699</v>
      </c>
      <c r="F161" s="1759" t="s">
        <v>41</v>
      </c>
      <c r="G161" s="1821" t="s">
        <v>178</v>
      </c>
      <c r="H161" s="1821" t="s">
        <v>180</v>
      </c>
      <c r="I161" s="1733">
        <v>12</v>
      </c>
      <c r="J161" s="1722">
        <v>1</v>
      </c>
      <c r="K161" s="1720">
        <v>41698</v>
      </c>
      <c r="L161" s="1720">
        <v>42035</v>
      </c>
      <c r="M161" s="73">
        <f t="shared" si="18"/>
        <v>48.142857142857146</v>
      </c>
      <c r="N161" s="73">
        <v>100</v>
      </c>
      <c r="O161" s="1674">
        <f t="shared" si="20"/>
        <v>1</v>
      </c>
      <c r="P161" s="1681">
        <f t="shared" si="15"/>
        <v>48.142857142857146</v>
      </c>
      <c r="Q161" s="1676">
        <v>0</v>
      </c>
      <c r="R161" s="73">
        <v>0</v>
      </c>
      <c r="S161" s="1645" t="s">
        <v>1039</v>
      </c>
      <c r="T161" s="1798"/>
      <c r="U161" s="1645"/>
      <c r="V161" s="1645"/>
      <c r="W161" s="1645"/>
      <c r="X161" s="1645"/>
      <c r="Y161" s="1645"/>
      <c r="Z161" s="1645"/>
      <c r="AA161" s="1645"/>
      <c r="AB161" s="1645"/>
      <c r="AC161" s="1645"/>
      <c r="AD161" s="1645"/>
      <c r="AE161" s="1645"/>
      <c r="AF161" s="1645"/>
      <c r="AG161" s="1645"/>
      <c r="AH161" s="1645"/>
      <c r="AI161" s="1645"/>
      <c r="AJ161" s="1645"/>
      <c r="AK161" s="1645"/>
      <c r="AL161" s="1645"/>
      <c r="AM161" s="1645"/>
      <c r="AN161" s="1645"/>
      <c r="AO161" s="1645"/>
      <c r="AP161" s="1645"/>
      <c r="AQ161" s="1645"/>
      <c r="AR161" s="1645"/>
      <c r="AS161" s="1645"/>
      <c r="AT161" s="1645"/>
      <c r="AU161" s="1645"/>
      <c r="AV161" s="1645"/>
      <c r="AW161" s="1645"/>
      <c r="AX161" s="1645"/>
      <c r="AY161" s="1645"/>
      <c r="AZ161" s="1645"/>
      <c r="BA161" s="1645"/>
      <c r="BB161" s="1645"/>
      <c r="BC161" s="1645"/>
      <c r="BD161" s="1645" t="s">
        <v>626</v>
      </c>
      <c r="BE161" s="1793"/>
      <c r="BF161" s="1793"/>
      <c r="BG161" s="1793"/>
      <c r="BH161" s="1793"/>
      <c r="BI161" s="1793"/>
      <c r="BJ161" s="1793"/>
      <c r="BK161" s="1793"/>
      <c r="BL161" s="1793"/>
      <c r="BM161" s="1793"/>
      <c r="BN161" s="1793"/>
      <c r="BO161" s="1793"/>
      <c r="BP161" s="1793"/>
      <c r="BQ161" s="1793"/>
      <c r="BR161" s="1793"/>
      <c r="BS161" s="1793"/>
      <c r="BT161" s="1793"/>
      <c r="BU161" s="1793"/>
      <c r="BV161" s="1793"/>
      <c r="BW161" s="1793"/>
      <c r="BX161" s="1793"/>
      <c r="BY161" s="1793"/>
      <c r="BZ161" s="1793"/>
      <c r="CA161" s="1793"/>
      <c r="CB161" s="1793"/>
      <c r="CC161" s="1793"/>
      <c r="CD161" s="1793"/>
      <c r="CE161" s="1793"/>
      <c r="CF161" s="1793"/>
      <c r="CG161" s="1793"/>
      <c r="CH161" s="1793"/>
      <c r="CI161" s="1793"/>
      <c r="CJ161" s="1793"/>
      <c r="CK161" s="1793"/>
      <c r="CL161" s="1793"/>
      <c r="CM161" s="1793"/>
      <c r="CN161" s="1793"/>
      <c r="CO161" s="1793"/>
      <c r="CP161" s="1793"/>
      <c r="CQ161" s="1793"/>
      <c r="CR161" s="1793"/>
      <c r="CS161" s="1793"/>
      <c r="CT161" s="1793"/>
      <c r="CU161" s="1793"/>
      <c r="CV161" s="1793"/>
      <c r="CW161" s="1793"/>
      <c r="CX161" s="1793"/>
      <c r="CY161" s="1793"/>
      <c r="CZ161" s="1793"/>
      <c r="DA161" s="1793"/>
      <c r="DB161" s="1793"/>
      <c r="DC161" s="1793"/>
      <c r="DD161" s="1793"/>
      <c r="DE161" s="1793"/>
      <c r="DF161" s="1793"/>
      <c r="DG161" s="1793"/>
      <c r="DH161" s="1793"/>
      <c r="DI161" s="1793"/>
      <c r="DJ161" s="1793"/>
      <c r="DK161" s="1793"/>
      <c r="DL161" s="1793"/>
      <c r="DM161" s="1793"/>
      <c r="DN161" s="1793"/>
      <c r="DO161" s="1793"/>
      <c r="DP161" s="1793"/>
      <c r="DQ161" s="1793"/>
      <c r="DR161" s="1793"/>
      <c r="DS161" s="1793"/>
      <c r="DT161" s="1793"/>
      <c r="DU161" s="1793"/>
      <c r="DV161" s="1793"/>
      <c r="DW161" s="1793"/>
      <c r="DX161" s="1793"/>
      <c r="DY161" s="1793"/>
      <c r="DZ161" s="1793"/>
      <c r="EA161" s="1793"/>
      <c r="EB161" s="1793"/>
      <c r="EC161" s="1793"/>
      <c r="ED161" s="1793"/>
      <c r="EE161" s="1793"/>
      <c r="EF161" s="1793"/>
      <c r="EG161" s="1793"/>
      <c r="EH161" s="1793"/>
      <c r="EI161" s="1793"/>
      <c r="EJ161" s="1793"/>
      <c r="EK161" s="1793"/>
      <c r="EL161" s="1793"/>
      <c r="EM161" s="1793"/>
      <c r="EN161" s="1793"/>
      <c r="EO161" s="1793"/>
      <c r="EP161" s="1793"/>
      <c r="EQ161" s="1793"/>
      <c r="ER161" s="1793"/>
      <c r="ES161" s="1793"/>
      <c r="ET161" s="1793"/>
      <c r="EU161" s="1793"/>
      <c r="EV161" s="1793"/>
      <c r="EW161" s="1793"/>
      <c r="EX161" s="1793"/>
      <c r="EY161" s="1793"/>
      <c r="EZ161" s="1793"/>
      <c r="FA161" s="1793"/>
      <c r="FB161" s="1793"/>
      <c r="FC161" s="1793"/>
      <c r="FD161" s="1793"/>
      <c r="FE161" s="1793"/>
    </row>
    <row r="162" spans="1:161" s="1555" customFormat="1" ht="409.5" x14ac:dyDescent="0.2">
      <c r="A162" s="2338">
        <v>152</v>
      </c>
      <c r="B162" s="2339" t="s">
        <v>1629</v>
      </c>
      <c r="C162" s="1667" t="s">
        <v>1355</v>
      </c>
      <c r="D162" s="1732">
        <v>1406003</v>
      </c>
      <c r="E162" s="1759" t="s">
        <v>1699</v>
      </c>
      <c r="F162" s="1759" t="s">
        <v>41</v>
      </c>
      <c r="G162" s="1821" t="s">
        <v>224</v>
      </c>
      <c r="H162" s="1821" t="s">
        <v>181</v>
      </c>
      <c r="I162" s="1733">
        <v>1</v>
      </c>
      <c r="J162" s="1722">
        <v>1</v>
      </c>
      <c r="K162" s="1720">
        <v>41666</v>
      </c>
      <c r="L162" s="1720">
        <v>41675</v>
      </c>
      <c r="M162" s="73">
        <f t="shared" si="18"/>
        <v>1.2857142857142858</v>
      </c>
      <c r="N162" s="1722">
        <v>1</v>
      </c>
      <c r="O162" s="1674">
        <f t="shared" si="20"/>
        <v>1</v>
      </c>
      <c r="P162" s="1681">
        <f t="shared" si="15"/>
        <v>1.2857142857142858</v>
      </c>
      <c r="Q162" s="1676">
        <v>0</v>
      </c>
      <c r="R162" s="73">
        <v>0</v>
      </c>
      <c r="S162" s="1645" t="s">
        <v>626</v>
      </c>
      <c r="T162" s="1798"/>
      <c r="U162" s="1645"/>
      <c r="V162" s="1645"/>
      <c r="W162" s="1645"/>
      <c r="X162" s="1645"/>
      <c r="Y162" s="1645"/>
      <c r="Z162" s="1645"/>
      <c r="AA162" s="1645"/>
      <c r="AB162" s="1645"/>
      <c r="AC162" s="1645"/>
      <c r="AD162" s="1645"/>
      <c r="AE162" s="1645"/>
      <c r="AF162" s="1645"/>
      <c r="AG162" s="1645"/>
      <c r="AH162" s="1645"/>
      <c r="AI162" s="1645"/>
      <c r="AJ162" s="1645"/>
      <c r="AK162" s="1645"/>
      <c r="AL162" s="1645"/>
      <c r="AM162" s="1645"/>
      <c r="AN162" s="1645"/>
      <c r="AO162" s="1645"/>
      <c r="AP162" s="1645"/>
      <c r="AQ162" s="1645"/>
      <c r="AR162" s="1645"/>
      <c r="AS162" s="1645"/>
      <c r="AT162" s="1645"/>
      <c r="AU162" s="1645"/>
      <c r="AV162" s="1645"/>
      <c r="AW162" s="1645"/>
      <c r="AX162" s="1645"/>
      <c r="AY162" s="1645"/>
      <c r="AZ162" s="1645"/>
      <c r="BA162" s="1645"/>
      <c r="BB162" s="1645"/>
      <c r="BC162" s="1645"/>
      <c r="BD162" s="1659" t="s">
        <v>1349</v>
      </c>
      <c r="BE162" s="1793"/>
      <c r="BF162" s="1793"/>
      <c r="BG162" s="1793"/>
      <c r="BH162" s="1793"/>
      <c r="BI162" s="1793"/>
      <c r="BJ162" s="1793"/>
      <c r="BK162" s="1793"/>
      <c r="BL162" s="1793"/>
      <c r="BM162" s="1793"/>
      <c r="BN162" s="1793"/>
      <c r="BO162" s="1793"/>
      <c r="BP162" s="1793"/>
      <c r="BQ162" s="1793"/>
      <c r="BR162" s="1793"/>
      <c r="BS162" s="1793"/>
      <c r="BT162" s="1793"/>
      <c r="BU162" s="1793"/>
      <c r="BV162" s="1793"/>
      <c r="BW162" s="1793"/>
      <c r="BX162" s="1793"/>
      <c r="BY162" s="1793"/>
      <c r="BZ162" s="1793"/>
      <c r="CA162" s="1793"/>
      <c r="CB162" s="1793"/>
      <c r="CC162" s="1793"/>
      <c r="CD162" s="1793"/>
      <c r="CE162" s="1793"/>
      <c r="CF162" s="1793"/>
      <c r="CG162" s="1793"/>
      <c r="CH162" s="1793"/>
      <c r="CI162" s="1793"/>
      <c r="CJ162" s="1793"/>
      <c r="CK162" s="1793"/>
      <c r="CL162" s="1793"/>
      <c r="CM162" s="1793"/>
      <c r="CN162" s="1793"/>
      <c r="CO162" s="1793"/>
      <c r="CP162" s="1793"/>
      <c r="CQ162" s="1793"/>
      <c r="CR162" s="1793"/>
      <c r="CS162" s="1793"/>
      <c r="CT162" s="1793"/>
      <c r="CU162" s="1793"/>
      <c r="CV162" s="1793"/>
      <c r="CW162" s="1793"/>
      <c r="CX162" s="1793"/>
      <c r="CY162" s="1793"/>
      <c r="CZ162" s="1793"/>
      <c r="DA162" s="1793"/>
      <c r="DB162" s="1793"/>
      <c r="DC162" s="1793"/>
      <c r="DD162" s="1793"/>
      <c r="DE162" s="1793"/>
      <c r="DF162" s="1793"/>
      <c r="DG162" s="1793"/>
      <c r="DH162" s="1793"/>
      <c r="DI162" s="1793"/>
      <c r="DJ162" s="1793"/>
      <c r="DK162" s="1793"/>
      <c r="DL162" s="1793"/>
      <c r="DM162" s="1793"/>
      <c r="DN162" s="1793"/>
      <c r="DO162" s="1793"/>
      <c r="DP162" s="1793"/>
      <c r="DQ162" s="1793"/>
      <c r="DR162" s="1793"/>
      <c r="DS162" s="1793"/>
      <c r="DT162" s="1793"/>
      <c r="DU162" s="1793"/>
      <c r="DV162" s="1793"/>
      <c r="DW162" s="1793"/>
      <c r="DX162" s="1793"/>
      <c r="DY162" s="1793"/>
      <c r="DZ162" s="1793"/>
      <c r="EA162" s="1793"/>
      <c r="EB162" s="1793"/>
      <c r="EC162" s="1793"/>
      <c r="ED162" s="1793"/>
      <c r="EE162" s="1793"/>
      <c r="EF162" s="1793"/>
      <c r="EG162" s="1793"/>
      <c r="EH162" s="1793"/>
      <c r="EI162" s="1793"/>
      <c r="EJ162" s="1793"/>
      <c r="EK162" s="1793"/>
      <c r="EL162" s="1793"/>
      <c r="EM162" s="1793"/>
      <c r="EN162" s="1793"/>
      <c r="EO162" s="1793"/>
      <c r="EP162" s="1793"/>
      <c r="EQ162" s="1793"/>
      <c r="ER162" s="1793"/>
      <c r="ES162" s="1793"/>
      <c r="ET162" s="1793"/>
      <c r="EU162" s="1793"/>
      <c r="EV162" s="1793"/>
      <c r="EW162" s="1793"/>
      <c r="EX162" s="1793"/>
      <c r="EY162" s="1793"/>
      <c r="EZ162" s="1793"/>
      <c r="FA162" s="1793"/>
      <c r="FB162" s="1793"/>
      <c r="FC162" s="1793"/>
      <c r="FD162" s="1793"/>
      <c r="FE162" s="1793"/>
    </row>
    <row r="163" spans="1:161" s="1555" customFormat="1" ht="168.75" customHeight="1" x14ac:dyDescent="0.2">
      <c r="A163" s="2338">
        <v>153</v>
      </c>
      <c r="B163" s="2339" t="s">
        <v>1630</v>
      </c>
      <c r="C163" s="1667" t="s">
        <v>1355</v>
      </c>
      <c r="D163" s="1732">
        <v>1406003</v>
      </c>
      <c r="E163" s="426" t="s">
        <v>1700</v>
      </c>
      <c r="F163" s="1759" t="s">
        <v>42</v>
      </c>
      <c r="G163" s="444" t="s">
        <v>204</v>
      </c>
      <c r="H163" s="444" t="s">
        <v>206</v>
      </c>
      <c r="I163" s="444" t="s">
        <v>207</v>
      </c>
      <c r="J163" s="1727">
        <v>1</v>
      </c>
      <c r="K163" s="1720">
        <v>41671</v>
      </c>
      <c r="L163" s="1720">
        <v>41790</v>
      </c>
      <c r="M163" s="73">
        <f t="shared" si="18"/>
        <v>17</v>
      </c>
      <c r="N163" s="73">
        <v>1</v>
      </c>
      <c r="O163" s="1674">
        <f t="shared" si="20"/>
        <v>1</v>
      </c>
      <c r="P163" s="1681">
        <f t="shared" si="15"/>
        <v>17</v>
      </c>
      <c r="Q163" s="1676">
        <v>0</v>
      </c>
      <c r="R163" s="73">
        <v>0</v>
      </c>
      <c r="S163" s="1659" t="s">
        <v>1349</v>
      </c>
      <c r="T163" s="1784"/>
      <c r="U163" s="1784"/>
      <c r="V163" s="1784"/>
      <c r="W163" s="1784"/>
      <c r="X163" s="1784"/>
      <c r="Y163" s="1784"/>
      <c r="Z163" s="1784"/>
      <c r="AA163" s="1784"/>
      <c r="AB163" s="1784"/>
      <c r="AC163" s="1784"/>
      <c r="AD163" s="1784"/>
      <c r="AE163" s="1784"/>
      <c r="AF163" s="1784"/>
      <c r="AG163" s="1784"/>
      <c r="AH163" s="1784"/>
      <c r="AI163" s="1784"/>
      <c r="AJ163" s="1784"/>
      <c r="AK163" s="1784"/>
      <c r="AL163" s="1784"/>
      <c r="AM163" s="1784"/>
      <c r="AN163" s="1784"/>
      <c r="AO163" s="1784"/>
      <c r="AP163" s="1784"/>
      <c r="AQ163" s="1784"/>
      <c r="AR163" s="1784"/>
      <c r="AS163" s="1784"/>
      <c r="AT163" s="1784"/>
      <c r="AU163" s="1784"/>
      <c r="AV163" s="1784"/>
      <c r="AW163" s="1784"/>
      <c r="AX163" s="1784"/>
      <c r="AY163" s="1784"/>
      <c r="AZ163" s="1784"/>
      <c r="BA163" s="1784"/>
      <c r="BB163" s="1784"/>
      <c r="BC163" s="1784"/>
      <c r="BD163" s="1793"/>
      <c r="BE163" s="1645" t="s">
        <v>667</v>
      </c>
      <c r="BF163" s="1793"/>
      <c r="BG163" s="1793"/>
      <c r="BH163" s="1793"/>
      <c r="BI163" s="1793"/>
      <c r="BJ163" s="1793"/>
      <c r="BK163" s="1793"/>
      <c r="BL163" s="1793"/>
      <c r="BM163" s="1793"/>
      <c r="BN163" s="1793"/>
      <c r="BO163" s="1793"/>
      <c r="BP163" s="1793"/>
      <c r="BQ163" s="1793"/>
      <c r="BR163" s="1793"/>
      <c r="BS163" s="1793"/>
      <c r="BT163" s="1793"/>
      <c r="BU163" s="1793"/>
      <c r="BV163" s="1793"/>
      <c r="BW163" s="1793"/>
      <c r="BX163" s="1793"/>
      <c r="BY163" s="1793"/>
      <c r="BZ163" s="1793"/>
      <c r="CA163" s="1793"/>
      <c r="CB163" s="1793"/>
      <c r="CC163" s="1793"/>
      <c r="CD163" s="1793"/>
      <c r="CE163" s="1793"/>
      <c r="CF163" s="1793"/>
      <c r="CG163" s="1793"/>
      <c r="CH163" s="1793"/>
      <c r="CI163" s="1793"/>
      <c r="CJ163" s="1793"/>
      <c r="CK163" s="1793"/>
      <c r="CL163" s="1793"/>
      <c r="CM163" s="1793"/>
      <c r="CN163" s="1793"/>
      <c r="CO163" s="1793"/>
      <c r="CP163" s="1793"/>
      <c r="CQ163" s="1793"/>
      <c r="CR163" s="1793"/>
      <c r="CS163" s="1793"/>
      <c r="CT163" s="1793"/>
      <c r="CU163" s="1793"/>
      <c r="CV163" s="1793"/>
      <c r="CW163" s="1793"/>
      <c r="CX163" s="1793"/>
      <c r="CY163" s="1793"/>
      <c r="CZ163" s="1793"/>
      <c r="DA163" s="1793"/>
      <c r="DB163" s="1793"/>
      <c r="DC163" s="1793"/>
      <c r="DD163" s="1793"/>
      <c r="DE163" s="1793"/>
      <c r="DF163" s="1793"/>
      <c r="DG163" s="1793"/>
      <c r="DH163" s="1793"/>
      <c r="DI163" s="1793"/>
      <c r="DJ163" s="1793"/>
      <c r="DK163" s="1793"/>
      <c r="DL163" s="1793"/>
      <c r="DM163" s="1793"/>
      <c r="DN163" s="1793"/>
      <c r="DO163" s="1793"/>
      <c r="DP163" s="1793"/>
      <c r="DQ163" s="1793"/>
      <c r="DR163" s="1793"/>
      <c r="DS163" s="1793"/>
      <c r="DT163" s="1793"/>
      <c r="DU163" s="1793"/>
      <c r="DV163" s="1793"/>
      <c r="DW163" s="1793"/>
      <c r="DX163" s="1793"/>
      <c r="DY163" s="1793"/>
      <c r="DZ163" s="1793"/>
      <c r="EA163" s="1793"/>
      <c r="EB163" s="1793"/>
      <c r="EC163" s="1793"/>
      <c r="ED163" s="1793"/>
      <c r="EE163" s="1793"/>
      <c r="EF163" s="1793"/>
      <c r="EG163" s="1793"/>
      <c r="EH163" s="1793"/>
      <c r="EI163" s="1793"/>
      <c r="EJ163" s="1793"/>
      <c r="EK163" s="1793"/>
      <c r="EL163" s="1793"/>
      <c r="EM163" s="1793"/>
      <c r="EN163" s="1793"/>
      <c r="EO163" s="1793"/>
      <c r="EP163" s="1793"/>
      <c r="EQ163" s="1793"/>
      <c r="ER163" s="1793"/>
      <c r="ES163" s="1793"/>
      <c r="ET163" s="1793"/>
      <c r="EU163" s="1793"/>
      <c r="EV163" s="1793"/>
      <c r="EW163" s="1793"/>
      <c r="EX163" s="1793"/>
      <c r="EY163" s="1793"/>
      <c r="EZ163" s="1793"/>
      <c r="FA163" s="1793"/>
      <c r="FB163" s="1793"/>
      <c r="FC163" s="1793"/>
      <c r="FD163" s="1793"/>
      <c r="FE163" s="1793"/>
    </row>
    <row r="164" spans="1:161" s="1555" customFormat="1" ht="94.5" customHeight="1" x14ac:dyDescent="0.2">
      <c r="A164" s="2338">
        <v>154</v>
      </c>
      <c r="B164" s="2339" t="s">
        <v>1631</v>
      </c>
      <c r="C164" s="1667" t="s">
        <v>1355</v>
      </c>
      <c r="D164" s="1732">
        <v>1406003</v>
      </c>
      <c r="E164" s="426" t="s">
        <v>1700</v>
      </c>
      <c r="F164" s="1759" t="s">
        <v>42</v>
      </c>
      <c r="G164" s="444" t="s">
        <v>208</v>
      </c>
      <c r="H164" s="444" t="s">
        <v>194</v>
      </c>
      <c r="I164" s="444" t="s">
        <v>195</v>
      </c>
      <c r="J164" s="1727">
        <v>1</v>
      </c>
      <c r="K164" s="1720">
        <v>41654</v>
      </c>
      <c r="L164" s="1720">
        <v>41685</v>
      </c>
      <c r="M164" s="73">
        <f t="shared" si="18"/>
        <v>4.4285714285714288</v>
      </c>
      <c r="N164" s="1727">
        <v>1</v>
      </c>
      <c r="O164" s="1674">
        <f t="shared" si="20"/>
        <v>1</v>
      </c>
      <c r="P164" s="1681">
        <f t="shared" si="15"/>
        <v>4.4285714285714288</v>
      </c>
      <c r="Q164" s="1676">
        <v>0</v>
      </c>
      <c r="R164" s="73">
        <v>0</v>
      </c>
      <c r="S164" s="1645" t="s">
        <v>667</v>
      </c>
      <c r="T164" s="1771"/>
      <c r="U164" s="1771"/>
      <c r="V164" s="1771"/>
      <c r="W164" s="1771"/>
      <c r="X164" s="1771"/>
      <c r="Y164" s="1771"/>
      <c r="Z164" s="1771"/>
      <c r="AA164" s="1771"/>
      <c r="AB164" s="1771"/>
      <c r="AC164" s="1771"/>
      <c r="AD164" s="1771"/>
      <c r="AE164" s="1771"/>
      <c r="AF164" s="1771"/>
      <c r="AG164" s="1771"/>
      <c r="AH164" s="1771"/>
      <c r="AI164" s="1771"/>
      <c r="AJ164" s="1771"/>
      <c r="AK164" s="1771"/>
      <c r="AL164" s="1771"/>
      <c r="AM164" s="1771"/>
      <c r="AN164" s="1771"/>
      <c r="AO164" s="1771"/>
      <c r="AP164" s="1771"/>
      <c r="AQ164" s="1771"/>
      <c r="AR164" s="1771"/>
      <c r="AS164" s="1771"/>
      <c r="AT164" s="1771"/>
      <c r="AU164" s="1771"/>
      <c r="AV164" s="1771"/>
      <c r="AW164" s="1771"/>
      <c r="AX164" s="1771"/>
      <c r="AY164" s="1771"/>
      <c r="AZ164" s="1771"/>
      <c r="BA164" s="1771"/>
      <c r="BB164" s="1771"/>
      <c r="BC164" s="1771"/>
      <c r="BD164" s="1793"/>
      <c r="BE164" s="1659"/>
      <c r="BF164" s="1793"/>
      <c r="BG164" s="1793"/>
      <c r="BH164" s="1793"/>
      <c r="BI164" s="1793"/>
      <c r="BJ164" s="1793"/>
      <c r="BK164" s="1793"/>
      <c r="BL164" s="1793"/>
      <c r="BM164" s="1793"/>
      <c r="BN164" s="1793"/>
      <c r="BO164" s="1793"/>
      <c r="BP164" s="1793"/>
      <c r="BQ164" s="1793"/>
      <c r="BR164" s="1793"/>
      <c r="BS164" s="1793"/>
      <c r="BT164" s="1793"/>
      <c r="BU164" s="1793"/>
      <c r="BV164" s="1793"/>
      <c r="BW164" s="1793"/>
      <c r="BX164" s="1793"/>
      <c r="BY164" s="1793"/>
      <c r="BZ164" s="1793"/>
      <c r="CA164" s="1793"/>
      <c r="CB164" s="1793"/>
      <c r="CC164" s="1793"/>
      <c r="CD164" s="1793"/>
      <c r="CE164" s="1793"/>
      <c r="CF164" s="1793"/>
      <c r="CG164" s="1793"/>
      <c r="CH164" s="1793"/>
      <c r="CI164" s="1793"/>
      <c r="CJ164" s="1793"/>
      <c r="CK164" s="1793"/>
      <c r="CL164" s="1793"/>
      <c r="CM164" s="1793"/>
      <c r="CN164" s="1793"/>
      <c r="CO164" s="1793"/>
      <c r="CP164" s="1793"/>
      <c r="CQ164" s="1793"/>
      <c r="CR164" s="1793"/>
      <c r="CS164" s="1793"/>
      <c r="CT164" s="1793"/>
      <c r="CU164" s="1793"/>
      <c r="CV164" s="1793"/>
      <c r="CW164" s="1793"/>
      <c r="CX164" s="1793"/>
      <c r="CY164" s="1793"/>
      <c r="CZ164" s="1793"/>
      <c r="DA164" s="1793"/>
      <c r="DB164" s="1793"/>
      <c r="DC164" s="1793"/>
      <c r="DD164" s="1793"/>
      <c r="DE164" s="1793"/>
      <c r="DF164" s="1793"/>
      <c r="DG164" s="1793"/>
      <c r="DH164" s="1793"/>
      <c r="DI164" s="1793"/>
      <c r="DJ164" s="1793"/>
      <c r="DK164" s="1793"/>
      <c r="DL164" s="1793"/>
      <c r="DM164" s="1793"/>
      <c r="DN164" s="1793"/>
      <c r="DO164" s="1793"/>
      <c r="DP164" s="1793"/>
      <c r="DQ164" s="1793"/>
      <c r="DR164" s="1793"/>
      <c r="DS164" s="1793"/>
      <c r="DT164" s="1793"/>
      <c r="DU164" s="1793"/>
      <c r="DV164" s="1793"/>
      <c r="DW164" s="1793"/>
      <c r="DX164" s="1793"/>
      <c r="DY164" s="1793"/>
      <c r="DZ164" s="1793"/>
      <c r="EA164" s="1793"/>
      <c r="EB164" s="1793"/>
      <c r="EC164" s="1793"/>
      <c r="ED164" s="1793"/>
      <c r="EE164" s="1793"/>
      <c r="EF164" s="1793"/>
      <c r="EG164" s="1793"/>
      <c r="EH164" s="1793"/>
      <c r="EI164" s="1793"/>
      <c r="EJ164" s="1793"/>
      <c r="EK164" s="1793"/>
      <c r="EL164" s="1793"/>
      <c r="EM164" s="1793"/>
      <c r="EN164" s="1793"/>
      <c r="EO164" s="1793"/>
      <c r="EP164" s="1793"/>
      <c r="EQ164" s="1793"/>
      <c r="ER164" s="1793"/>
      <c r="ES164" s="1793"/>
      <c r="ET164" s="1793"/>
      <c r="EU164" s="1793"/>
      <c r="EV164" s="1793"/>
      <c r="EW164" s="1793"/>
      <c r="EX164" s="1793"/>
      <c r="EY164" s="1793"/>
      <c r="EZ164" s="1793"/>
      <c r="FA164" s="1793"/>
      <c r="FB164" s="1793"/>
      <c r="FC164" s="1793"/>
      <c r="FD164" s="1793"/>
      <c r="FE164" s="1793"/>
    </row>
    <row r="165" spans="1:161" s="1555" customFormat="1" ht="94.5" customHeight="1" x14ac:dyDescent="0.2">
      <c r="A165" s="2338">
        <v>155</v>
      </c>
      <c r="B165" s="2339" t="s">
        <v>1632</v>
      </c>
      <c r="C165" s="1667" t="s">
        <v>1355</v>
      </c>
      <c r="D165" s="2342">
        <v>1404013</v>
      </c>
      <c r="E165" s="444" t="s">
        <v>56</v>
      </c>
      <c r="F165" s="1759" t="s">
        <v>58</v>
      </c>
      <c r="G165" s="444" t="s">
        <v>185</v>
      </c>
      <c r="H165" s="444" t="s">
        <v>187</v>
      </c>
      <c r="I165" s="444" t="s">
        <v>188</v>
      </c>
      <c r="J165" s="1727">
        <v>1</v>
      </c>
      <c r="K165" s="1720">
        <v>41671</v>
      </c>
      <c r="L165" s="1720">
        <v>41882</v>
      </c>
      <c r="M165" s="73">
        <f t="shared" si="18"/>
        <v>30.142857142857142</v>
      </c>
      <c r="N165" s="1727">
        <v>1</v>
      </c>
      <c r="O165" s="1674">
        <f t="shared" si="20"/>
        <v>1</v>
      </c>
      <c r="P165" s="1681">
        <f t="shared" si="15"/>
        <v>30.142857142857142</v>
      </c>
      <c r="Q165" s="1676">
        <f t="shared" si="17"/>
        <v>30.142857142857142</v>
      </c>
      <c r="R165" s="73">
        <v>0</v>
      </c>
      <c r="S165" s="1659" t="s">
        <v>1778</v>
      </c>
      <c r="T165" s="1784"/>
      <c r="U165" s="1784"/>
      <c r="V165" s="1784"/>
      <c r="W165" s="1784"/>
      <c r="X165" s="1784"/>
      <c r="Y165" s="1784"/>
      <c r="Z165" s="1784"/>
      <c r="AA165" s="1784"/>
      <c r="AB165" s="1784"/>
      <c r="AC165" s="1784"/>
      <c r="AD165" s="1784"/>
      <c r="AE165" s="1784"/>
      <c r="AF165" s="1784"/>
      <c r="AG165" s="1784"/>
      <c r="AH165" s="1784"/>
      <c r="AI165" s="1784"/>
      <c r="AJ165" s="1784"/>
      <c r="AK165" s="1784"/>
      <c r="AL165" s="1784"/>
      <c r="AM165" s="1784"/>
      <c r="AN165" s="1784"/>
      <c r="AO165" s="1784"/>
      <c r="AP165" s="1784"/>
      <c r="AQ165" s="1784"/>
      <c r="AR165" s="1784"/>
      <c r="AS165" s="1784"/>
      <c r="AT165" s="1784"/>
      <c r="AU165" s="1784"/>
      <c r="AV165" s="1784"/>
      <c r="AW165" s="1784"/>
      <c r="AX165" s="1784"/>
      <c r="AY165" s="1784"/>
      <c r="AZ165" s="1784"/>
      <c r="BA165" s="1784"/>
      <c r="BB165" s="1784"/>
      <c r="BC165" s="1784"/>
      <c r="BD165" s="1793"/>
      <c r="BE165" s="1793"/>
      <c r="BF165" s="1793"/>
      <c r="BG165" s="1793"/>
      <c r="BH165" s="1793"/>
      <c r="BI165" s="1793"/>
      <c r="BJ165" s="1793"/>
      <c r="BK165" s="1793"/>
      <c r="BL165" s="1793"/>
      <c r="BM165" s="1793"/>
      <c r="BN165" s="1793"/>
      <c r="BO165" s="1793"/>
      <c r="BP165" s="1793"/>
      <c r="BQ165" s="1793"/>
      <c r="BR165" s="1793"/>
      <c r="BS165" s="1793"/>
      <c r="BT165" s="1793"/>
      <c r="BU165" s="1793"/>
      <c r="BV165" s="1793"/>
      <c r="BW165" s="1793"/>
      <c r="BX165" s="1793"/>
      <c r="BY165" s="1793"/>
      <c r="BZ165" s="1793"/>
      <c r="CA165" s="1793"/>
      <c r="CB165" s="1793"/>
      <c r="CC165" s="1793"/>
      <c r="CD165" s="1793"/>
      <c r="CE165" s="1793"/>
      <c r="CF165" s="1793"/>
      <c r="CG165" s="1793"/>
      <c r="CH165" s="1793"/>
      <c r="CI165" s="1793"/>
      <c r="CJ165" s="1793"/>
      <c r="CK165" s="1793"/>
      <c r="CL165" s="1793"/>
      <c r="CM165" s="1793"/>
      <c r="CN165" s="1793"/>
      <c r="CO165" s="1793"/>
      <c r="CP165" s="1793"/>
      <c r="CQ165" s="1793"/>
      <c r="CR165" s="1793"/>
      <c r="CS165" s="1793"/>
      <c r="CT165" s="1793"/>
      <c r="CU165" s="1793"/>
      <c r="CV165" s="1793"/>
      <c r="CW165" s="1793"/>
      <c r="CX165" s="1793"/>
      <c r="CY165" s="1793"/>
      <c r="CZ165" s="1793"/>
      <c r="DA165" s="1793"/>
      <c r="DB165" s="1793"/>
      <c r="DC165" s="1793"/>
      <c r="DD165" s="1793"/>
      <c r="DE165" s="1793"/>
      <c r="DF165" s="1793"/>
      <c r="DG165" s="1793"/>
      <c r="DH165" s="1793"/>
      <c r="DI165" s="1793"/>
      <c r="DJ165" s="1793"/>
      <c r="DK165" s="1793"/>
      <c r="DL165" s="1793"/>
      <c r="DM165" s="1793"/>
      <c r="DN165" s="1793"/>
      <c r="DO165" s="1793"/>
      <c r="DP165" s="1793"/>
      <c r="DQ165" s="1793"/>
      <c r="DR165" s="1793"/>
      <c r="DS165" s="1793"/>
      <c r="DT165" s="1793"/>
      <c r="DU165" s="1793"/>
      <c r="DV165" s="1793"/>
      <c r="DW165" s="1793"/>
      <c r="DX165" s="1793"/>
      <c r="DY165" s="1793"/>
      <c r="DZ165" s="1793"/>
      <c r="EA165" s="1793"/>
      <c r="EB165" s="1793"/>
      <c r="EC165" s="1793"/>
      <c r="ED165" s="1793"/>
      <c r="EE165" s="1793"/>
      <c r="EF165" s="1793"/>
      <c r="EG165" s="1793"/>
      <c r="EH165" s="1793"/>
      <c r="EI165" s="1793"/>
      <c r="EJ165" s="1793"/>
      <c r="EK165" s="1793"/>
      <c r="EL165" s="1793"/>
      <c r="EM165" s="1793"/>
      <c r="EN165" s="1793"/>
      <c r="EO165" s="1793"/>
      <c r="EP165" s="1793"/>
      <c r="EQ165" s="1793"/>
      <c r="ER165" s="1793"/>
      <c r="ES165" s="1793"/>
      <c r="ET165" s="1793"/>
      <c r="EU165" s="1793"/>
      <c r="EV165" s="1793"/>
      <c r="EW165" s="1793"/>
      <c r="EX165" s="1793"/>
      <c r="EY165" s="1793"/>
      <c r="EZ165" s="1793"/>
      <c r="FA165" s="1793"/>
      <c r="FB165" s="1793"/>
      <c r="FC165" s="1793"/>
      <c r="FD165" s="1793"/>
      <c r="FE165" s="1793"/>
    </row>
    <row r="166" spans="1:161" s="1555" customFormat="1" ht="360" x14ac:dyDescent="0.2">
      <c r="A166" s="2338">
        <v>156</v>
      </c>
      <c r="B166" s="2339" t="s">
        <v>1633</v>
      </c>
      <c r="C166" s="1667" t="s">
        <v>1355</v>
      </c>
      <c r="D166" s="2342">
        <v>1404013</v>
      </c>
      <c r="E166" s="1759" t="s">
        <v>56</v>
      </c>
      <c r="F166" s="1759" t="s">
        <v>58</v>
      </c>
      <c r="G166" s="444" t="s">
        <v>189</v>
      </c>
      <c r="H166" s="444" t="s">
        <v>534</v>
      </c>
      <c r="I166" s="444" t="s">
        <v>192</v>
      </c>
      <c r="J166" s="1727">
        <v>1</v>
      </c>
      <c r="K166" s="1720">
        <v>41821</v>
      </c>
      <c r="L166" s="1720">
        <v>41882</v>
      </c>
      <c r="M166" s="73">
        <f t="shared" si="18"/>
        <v>8.7142857142857135</v>
      </c>
      <c r="N166" s="73">
        <v>1</v>
      </c>
      <c r="O166" s="1728"/>
      <c r="P166" s="1681">
        <f t="shared" si="15"/>
        <v>0</v>
      </c>
      <c r="Q166" s="1676">
        <f t="shared" si="17"/>
        <v>0</v>
      </c>
      <c r="R166" s="73">
        <v>0</v>
      </c>
      <c r="S166" s="1645" t="s">
        <v>1779</v>
      </c>
      <c r="T166" s="1793"/>
      <c r="U166" s="1793"/>
      <c r="V166" s="1793"/>
      <c r="W166" s="1793"/>
      <c r="X166" s="1793"/>
      <c r="Y166" s="1793"/>
      <c r="Z166" s="1793"/>
      <c r="AA166" s="1793"/>
      <c r="AB166" s="1793"/>
      <c r="AC166" s="1793"/>
      <c r="AD166" s="1793"/>
      <c r="AE166" s="1793"/>
      <c r="AF166" s="1793"/>
      <c r="AG166" s="1793"/>
      <c r="AH166" s="1793"/>
      <c r="AI166" s="1793"/>
      <c r="AJ166" s="1793"/>
      <c r="AK166" s="1793"/>
      <c r="AL166" s="1793"/>
      <c r="AM166" s="1793"/>
      <c r="AN166" s="1793"/>
      <c r="AO166" s="1793"/>
      <c r="AP166" s="1793"/>
      <c r="AQ166" s="1793"/>
      <c r="AR166" s="1793"/>
      <c r="AS166" s="1793"/>
      <c r="AT166" s="1793"/>
      <c r="AU166" s="1793"/>
      <c r="AV166" s="1793"/>
      <c r="AW166" s="1793"/>
      <c r="AX166" s="1793"/>
      <c r="AY166" s="1793"/>
      <c r="AZ166" s="1793"/>
      <c r="BA166" s="1793"/>
      <c r="BB166" s="1793"/>
      <c r="BC166" s="1793"/>
      <c r="BD166" s="1645" t="s">
        <v>667</v>
      </c>
      <c r="BE166" s="1793"/>
      <c r="BF166" s="1793"/>
      <c r="BG166" s="1793"/>
      <c r="BH166" s="1793"/>
      <c r="BI166" s="1793"/>
      <c r="BJ166" s="1793"/>
      <c r="BK166" s="1793"/>
      <c r="BL166" s="1793"/>
      <c r="BM166" s="1793"/>
      <c r="BN166" s="1793"/>
      <c r="BO166" s="1793"/>
      <c r="BP166" s="1793"/>
      <c r="BQ166" s="1793"/>
      <c r="BR166" s="1793"/>
      <c r="BS166" s="1793"/>
      <c r="BT166" s="1793"/>
      <c r="BU166" s="1793"/>
      <c r="BV166" s="1793"/>
      <c r="BW166" s="1793"/>
      <c r="BX166" s="1793"/>
      <c r="BY166" s="1793"/>
      <c r="BZ166" s="1793"/>
      <c r="CA166" s="1793"/>
      <c r="CB166" s="1793"/>
      <c r="CC166" s="1793"/>
      <c r="CD166" s="1793"/>
      <c r="CE166" s="1793"/>
      <c r="CF166" s="1793"/>
      <c r="CG166" s="1793"/>
      <c r="CH166" s="1793"/>
      <c r="CI166" s="1793"/>
      <c r="CJ166" s="1793"/>
      <c r="CK166" s="1793"/>
      <c r="CL166" s="1793"/>
      <c r="CM166" s="1793"/>
      <c r="CN166" s="1793"/>
      <c r="CO166" s="1793"/>
      <c r="CP166" s="1793"/>
      <c r="CQ166" s="1793"/>
      <c r="CR166" s="1793"/>
      <c r="CS166" s="1793"/>
      <c r="CT166" s="1793"/>
      <c r="CU166" s="1793"/>
      <c r="CV166" s="1793"/>
      <c r="CW166" s="1793"/>
      <c r="CX166" s="1793"/>
      <c r="CY166" s="1793"/>
      <c r="CZ166" s="1793"/>
      <c r="DA166" s="1793"/>
      <c r="DB166" s="1793"/>
      <c r="DC166" s="1793"/>
      <c r="DD166" s="1793"/>
      <c r="DE166" s="1793"/>
      <c r="DF166" s="1793"/>
      <c r="DG166" s="1793"/>
      <c r="DH166" s="1793"/>
      <c r="DI166" s="1793"/>
      <c r="DJ166" s="1793"/>
      <c r="DK166" s="1793"/>
      <c r="DL166" s="1793"/>
      <c r="DM166" s="1793"/>
      <c r="DN166" s="1793"/>
      <c r="DO166" s="1793"/>
      <c r="DP166" s="1793"/>
      <c r="DQ166" s="1793"/>
      <c r="DR166" s="1793"/>
      <c r="DS166" s="1793"/>
      <c r="DT166" s="1793"/>
      <c r="DU166" s="1793"/>
      <c r="DV166" s="1793"/>
      <c r="DW166" s="1793"/>
      <c r="DX166" s="1793"/>
      <c r="DY166" s="1793"/>
      <c r="DZ166" s="1793"/>
      <c r="EA166" s="1793"/>
      <c r="EB166" s="1793"/>
      <c r="EC166" s="1793"/>
      <c r="ED166" s="1793"/>
      <c r="EE166" s="1793"/>
      <c r="EF166" s="1793"/>
      <c r="EG166" s="1793"/>
      <c r="EH166" s="1793"/>
      <c r="EI166" s="1793"/>
      <c r="EJ166" s="1793"/>
      <c r="EK166" s="1793"/>
      <c r="EL166" s="1793"/>
      <c r="EM166" s="1793"/>
      <c r="EN166" s="1793"/>
      <c r="EO166" s="1793"/>
      <c r="EP166" s="1793"/>
      <c r="EQ166" s="1793"/>
      <c r="ER166" s="1793"/>
      <c r="ES166" s="1793"/>
      <c r="ET166" s="1793"/>
      <c r="EU166" s="1793"/>
      <c r="EV166" s="1793"/>
      <c r="EW166" s="1793"/>
      <c r="EX166" s="1793"/>
      <c r="EY166" s="1793"/>
      <c r="EZ166" s="1793"/>
      <c r="FA166" s="1793"/>
      <c r="FB166" s="1793"/>
      <c r="FC166" s="1793"/>
      <c r="FD166" s="1793"/>
      <c r="FE166" s="1793"/>
    </row>
    <row r="167" spans="1:161" s="1555" customFormat="1" ht="98.25" customHeight="1" x14ac:dyDescent="0.2">
      <c r="A167" s="2338">
        <v>157</v>
      </c>
      <c r="B167" s="2339" t="s">
        <v>1634</v>
      </c>
      <c r="C167" s="1667" t="s">
        <v>1355</v>
      </c>
      <c r="D167" s="2342">
        <v>1404013</v>
      </c>
      <c r="E167" s="1759" t="s">
        <v>56</v>
      </c>
      <c r="F167" s="1759" t="s">
        <v>58</v>
      </c>
      <c r="G167" s="444" t="s">
        <v>193</v>
      </c>
      <c r="H167" s="444" t="s">
        <v>194</v>
      </c>
      <c r="I167" s="444" t="s">
        <v>195</v>
      </c>
      <c r="J167" s="1727">
        <v>1</v>
      </c>
      <c r="K167" s="1720">
        <v>41654</v>
      </c>
      <c r="L167" s="1720">
        <v>41685</v>
      </c>
      <c r="M167" s="73">
        <f t="shared" si="18"/>
        <v>4.4285714285714288</v>
      </c>
      <c r="N167" s="1727">
        <v>1</v>
      </c>
      <c r="O167" s="1728">
        <v>1</v>
      </c>
      <c r="P167" s="1681">
        <f t="shared" si="15"/>
        <v>4.4285714285714288</v>
      </c>
      <c r="Q167" s="1676">
        <v>0</v>
      </c>
      <c r="R167" s="73">
        <v>0</v>
      </c>
      <c r="S167" s="1645" t="s">
        <v>667</v>
      </c>
      <c r="T167" s="1798"/>
      <c r="U167" s="1645"/>
      <c r="V167" s="1645"/>
      <c r="W167" s="1645"/>
      <c r="X167" s="1645"/>
      <c r="Y167" s="1645"/>
      <c r="Z167" s="1645"/>
      <c r="AA167" s="1645"/>
      <c r="AB167" s="1645"/>
      <c r="AC167" s="1645"/>
      <c r="AD167" s="1645"/>
      <c r="AE167" s="1645"/>
      <c r="AF167" s="1645"/>
      <c r="AG167" s="1645"/>
      <c r="AH167" s="1645"/>
      <c r="AI167" s="1645"/>
      <c r="AJ167" s="1645"/>
      <c r="AK167" s="1645"/>
      <c r="AL167" s="1645"/>
      <c r="AM167" s="1645"/>
      <c r="AN167" s="1645"/>
      <c r="AO167" s="1645"/>
      <c r="AP167" s="1645"/>
      <c r="AQ167" s="1645"/>
      <c r="AR167" s="1645"/>
      <c r="AS167" s="1645"/>
      <c r="AT167" s="1645"/>
      <c r="AU167" s="1645"/>
      <c r="AV167" s="1645"/>
      <c r="AW167" s="1645"/>
      <c r="AX167" s="1645"/>
      <c r="AY167" s="1645"/>
      <c r="AZ167" s="1645"/>
      <c r="BA167" s="1645"/>
      <c r="BB167" s="1645"/>
      <c r="BC167" s="1645"/>
      <c r="BD167" s="1660" t="s">
        <v>1351</v>
      </c>
      <c r="BE167" s="1793"/>
      <c r="BF167" s="1793"/>
      <c r="BG167" s="1793"/>
      <c r="BH167" s="1793"/>
      <c r="BI167" s="1793"/>
      <c r="BJ167" s="1793"/>
      <c r="BK167" s="1793"/>
      <c r="BL167" s="1793"/>
      <c r="BM167" s="1793"/>
      <c r="BN167" s="1793"/>
      <c r="BO167" s="1793"/>
      <c r="BP167" s="1793"/>
      <c r="BQ167" s="1793"/>
      <c r="BR167" s="1793"/>
      <c r="BS167" s="1793"/>
      <c r="BT167" s="1793"/>
      <c r="BU167" s="1793"/>
      <c r="BV167" s="1793"/>
      <c r="BW167" s="1793"/>
      <c r="BX167" s="1793"/>
      <c r="BY167" s="1793"/>
      <c r="BZ167" s="1793"/>
      <c r="CA167" s="1793"/>
      <c r="CB167" s="1793"/>
      <c r="CC167" s="1793"/>
      <c r="CD167" s="1793"/>
      <c r="CE167" s="1793"/>
      <c r="CF167" s="1793"/>
      <c r="CG167" s="1793"/>
      <c r="CH167" s="1793"/>
      <c r="CI167" s="1793"/>
      <c r="CJ167" s="1793"/>
      <c r="CK167" s="1793"/>
      <c r="CL167" s="1793"/>
      <c r="CM167" s="1793"/>
      <c r="CN167" s="1793"/>
      <c r="CO167" s="1793"/>
      <c r="CP167" s="1793"/>
      <c r="CQ167" s="1793"/>
      <c r="CR167" s="1793"/>
      <c r="CS167" s="1793"/>
      <c r="CT167" s="1793"/>
      <c r="CU167" s="1793"/>
      <c r="CV167" s="1793"/>
      <c r="CW167" s="1793"/>
      <c r="CX167" s="1793"/>
      <c r="CY167" s="1793"/>
      <c r="CZ167" s="1793"/>
      <c r="DA167" s="1793"/>
      <c r="DB167" s="1793"/>
      <c r="DC167" s="1793"/>
      <c r="DD167" s="1793"/>
      <c r="DE167" s="1793"/>
      <c r="DF167" s="1793"/>
      <c r="DG167" s="1793"/>
      <c r="DH167" s="1793"/>
      <c r="DI167" s="1793"/>
      <c r="DJ167" s="1793"/>
      <c r="DK167" s="1793"/>
      <c r="DL167" s="1793"/>
      <c r="DM167" s="1793"/>
      <c r="DN167" s="1793"/>
      <c r="DO167" s="1793"/>
      <c r="DP167" s="1793"/>
      <c r="DQ167" s="1793"/>
      <c r="DR167" s="1793"/>
      <c r="DS167" s="1793"/>
      <c r="DT167" s="1793"/>
      <c r="DU167" s="1793"/>
      <c r="DV167" s="1793"/>
      <c r="DW167" s="1793"/>
      <c r="DX167" s="1793"/>
      <c r="DY167" s="1793"/>
      <c r="DZ167" s="1793"/>
      <c r="EA167" s="1793"/>
      <c r="EB167" s="1793"/>
      <c r="EC167" s="1793"/>
      <c r="ED167" s="1793"/>
      <c r="EE167" s="1793"/>
      <c r="EF167" s="1793"/>
      <c r="EG167" s="1793"/>
      <c r="EH167" s="1793"/>
      <c r="EI167" s="1793"/>
      <c r="EJ167" s="1793"/>
      <c r="EK167" s="1793"/>
      <c r="EL167" s="1793"/>
      <c r="EM167" s="1793"/>
      <c r="EN167" s="1793"/>
      <c r="EO167" s="1793"/>
      <c r="EP167" s="1793"/>
      <c r="EQ167" s="1793"/>
      <c r="ER167" s="1793"/>
      <c r="ES167" s="1793"/>
      <c r="ET167" s="1793"/>
      <c r="EU167" s="1793"/>
      <c r="EV167" s="1793"/>
      <c r="EW167" s="1793"/>
      <c r="EX167" s="1793"/>
      <c r="EY167" s="1793"/>
      <c r="EZ167" s="1793"/>
      <c r="FA167" s="1793"/>
      <c r="FB167" s="1793"/>
      <c r="FC167" s="1793"/>
      <c r="FD167" s="1793"/>
      <c r="FE167" s="1793"/>
    </row>
    <row r="168" spans="1:161" s="1555" customFormat="1" ht="360" x14ac:dyDescent="0.2">
      <c r="A168" s="2338">
        <v>158</v>
      </c>
      <c r="B168" s="2339" t="s">
        <v>1635</v>
      </c>
      <c r="C168" s="1667" t="s">
        <v>1355</v>
      </c>
      <c r="D168" s="2342">
        <v>1404013</v>
      </c>
      <c r="E168" s="1759" t="s">
        <v>56</v>
      </c>
      <c r="F168" s="1759" t="s">
        <v>58</v>
      </c>
      <c r="G168" s="444" t="s">
        <v>209</v>
      </c>
      <c r="H168" s="444" t="s">
        <v>211</v>
      </c>
      <c r="I168" s="444" t="s">
        <v>212</v>
      </c>
      <c r="J168" s="1727">
        <v>6</v>
      </c>
      <c r="K168" s="1720">
        <v>41671</v>
      </c>
      <c r="L168" s="1720">
        <v>41790</v>
      </c>
      <c r="M168" s="73">
        <f t="shared" si="18"/>
        <v>17</v>
      </c>
      <c r="N168" s="73">
        <v>7</v>
      </c>
      <c r="O168" s="1674">
        <f t="shared" ref="O168" si="21">IF(N168/J168&gt;1,1,+N168/J168)</f>
        <v>1</v>
      </c>
      <c r="P168" s="1681">
        <f t="shared" si="15"/>
        <v>17</v>
      </c>
      <c r="Q168" s="1676">
        <f t="shared" si="17"/>
        <v>17</v>
      </c>
      <c r="R168" s="73">
        <v>0</v>
      </c>
      <c r="S168" s="1660" t="s">
        <v>1351</v>
      </c>
      <c r="T168" s="1799"/>
      <c r="U168" s="1660"/>
      <c r="V168" s="1660"/>
      <c r="W168" s="1660"/>
      <c r="X168" s="1660"/>
      <c r="Y168" s="1660"/>
      <c r="Z168" s="1660"/>
      <c r="AA168" s="1660"/>
      <c r="AB168" s="1660"/>
      <c r="AC168" s="1660"/>
      <c r="AD168" s="1660"/>
      <c r="AE168" s="1660"/>
      <c r="AF168" s="1660"/>
      <c r="AG168" s="1660"/>
      <c r="AH168" s="1660"/>
      <c r="AI168" s="1660"/>
      <c r="AJ168" s="1660"/>
      <c r="AK168" s="1660"/>
      <c r="AL168" s="1660"/>
      <c r="AM168" s="1660"/>
      <c r="AN168" s="1660"/>
      <c r="AO168" s="1660"/>
      <c r="AP168" s="1660"/>
      <c r="AQ168" s="1660"/>
      <c r="AR168" s="1660"/>
      <c r="AS168" s="1660"/>
      <c r="AT168" s="1660"/>
      <c r="AU168" s="1660"/>
      <c r="AV168" s="1660"/>
      <c r="AW168" s="1660"/>
      <c r="AX168" s="1660"/>
      <c r="AY168" s="1660"/>
      <c r="AZ168" s="1660"/>
      <c r="BA168" s="1660"/>
      <c r="BB168" s="1660"/>
      <c r="BC168" s="1660"/>
      <c r="BD168" s="1650" t="s">
        <v>1477</v>
      </c>
      <c r="BE168" s="1793"/>
      <c r="BF168" s="1793"/>
      <c r="BG168" s="1793"/>
      <c r="BH168" s="1793"/>
      <c r="BI168" s="1793"/>
      <c r="BJ168" s="1793"/>
      <c r="BK168" s="1793"/>
      <c r="BL168" s="1793"/>
      <c r="BM168" s="1793"/>
      <c r="BN168" s="1793"/>
      <c r="BO168" s="1793"/>
      <c r="BP168" s="1793"/>
      <c r="BQ168" s="1793"/>
      <c r="BR168" s="1793"/>
      <c r="BS168" s="1793"/>
      <c r="BT168" s="1793"/>
      <c r="BU168" s="1793"/>
      <c r="BV168" s="1793"/>
      <c r="BW168" s="1793"/>
      <c r="BX168" s="1793"/>
      <c r="BY168" s="1793"/>
      <c r="BZ168" s="1793"/>
      <c r="CA168" s="1793"/>
      <c r="CB168" s="1793"/>
      <c r="CC168" s="1793"/>
      <c r="CD168" s="1793"/>
      <c r="CE168" s="1793"/>
      <c r="CF168" s="1793"/>
      <c r="CG168" s="1793"/>
      <c r="CH168" s="1793"/>
      <c r="CI168" s="1793"/>
      <c r="CJ168" s="1793"/>
      <c r="CK168" s="1793"/>
      <c r="CL168" s="1793"/>
      <c r="CM168" s="1793"/>
      <c r="CN168" s="1793"/>
      <c r="CO168" s="1793"/>
      <c r="CP168" s="1793"/>
      <c r="CQ168" s="1793"/>
      <c r="CR168" s="1793"/>
      <c r="CS168" s="1793"/>
      <c r="CT168" s="1793"/>
      <c r="CU168" s="1793"/>
      <c r="CV168" s="1793"/>
      <c r="CW168" s="1793"/>
      <c r="CX168" s="1793"/>
      <c r="CY168" s="1793"/>
      <c r="CZ168" s="1793"/>
      <c r="DA168" s="1793"/>
      <c r="DB168" s="1793"/>
      <c r="DC168" s="1793"/>
      <c r="DD168" s="1793"/>
      <c r="DE168" s="1793"/>
      <c r="DF168" s="1793"/>
      <c r="DG168" s="1793"/>
      <c r="DH168" s="1793"/>
      <c r="DI168" s="1793"/>
      <c r="DJ168" s="1793"/>
      <c r="DK168" s="1793"/>
      <c r="DL168" s="1793"/>
      <c r="DM168" s="1793"/>
      <c r="DN168" s="1793"/>
      <c r="DO168" s="1793"/>
      <c r="DP168" s="1793"/>
      <c r="DQ168" s="1793"/>
      <c r="DR168" s="1793"/>
      <c r="DS168" s="1793"/>
      <c r="DT168" s="1793"/>
      <c r="DU168" s="1793"/>
      <c r="DV168" s="1793"/>
      <c r="DW168" s="1793"/>
      <c r="DX168" s="1793"/>
      <c r="DY168" s="1793"/>
      <c r="DZ168" s="1793"/>
      <c r="EA168" s="1793"/>
      <c r="EB168" s="1793"/>
      <c r="EC168" s="1793"/>
      <c r="ED168" s="1793"/>
      <c r="EE168" s="1793"/>
      <c r="EF168" s="1793"/>
      <c r="EG168" s="1793"/>
      <c r="EH168" s="1793"/>
      <c r="EI168" s="1793"/>
      <c r="EJ168" s="1793"/>
      <c r="EK168" s="1793"/>
      <c r="EL168" s="1793"/>
      <c r="EM168" s="1793"/>
      <c r="EN168" s="1793"/>
      <c r="EO168" s="1793"/>
      <c r="EP168" s="1793"/>
      <c r="EQ168" s="1793"/>
      <c r="ER168" s="1793"/>
      <c r="ES168" s="1793"/>
      <c r="ET168" s="1793"/>
      <c r="EU168" s="1793"/>
      <c r="EV168" s="1793"/>
      <c r="EW168" s="1793"/>
      <c r="EX168" s="1793"/>
      <c r="EY168" s="1793"/>
      <c r="EZ168" s="1793"/>
      <c r="FA168" s="1793"/>
      <c r="FB168" s="1793"/>
      <c r="FC168" s="1793"/>
      <c r="FD168" s="1793"/>
      <c r="FE168" s="1793"/>
    </row>
    <row r="169" spans="1:161" s="1555" customFormat="1" ht="409.5" x14ac:dyDescent="0.25">
      <c r="A169" s="2338">
        <v>159</v>
      </c>
      <c r="B169" s="2339" t="s">
        <v>1636</v>
      </c>
      <c r="C169" s="1667" t="s">
        <v>1355</v>
      </c>
      <c r="D169" s="2345">
        <v>1406003</v>
      </c>
      <c r="E169" s="1767" t="s">
        <v>394</v>
      </c>
      <c r="F169" s="1761" t="s">
        <v>127</v>
      </c>
      <c r="G169" s="1701" t="s">
        <v>395</v>
      </c>
      <c r="H169" s="1701" t="s">
        <v>397</v>
      </c>
      <c r="I169" s="1697" t="s">
        <v>398</v>
      </c>
      <c r="J169" s="1697">
        <v>1</v>
      </c>
      <c r="K169" s="2317">
        <v>41671</v>
      </c>
      <c r="L169" s="2317">
        <v>41912</v>
      </c>
      <c r="M169" s="1698">
        <f t="shared" si="18"/>
        <v>34.428571428571431</v>
      </c>
      <c r="N169" s="73">
        <v>0.52</v>
      </c>
      <c r="O169" s="1728">
        <v>0.1</v>
      </c>
      <c r="P169" s="1681">
        <f t="shared" si="15"/>
        <v>3.4428571428571431</v>
      </c>
      <c r="Q169" s="1676">
        <f t="shared" si="17"/>
        <v>3.4428571428571431</v>
      </c>
      <c r="R169" s="73">
        <v>0</v>
      </c>
      <c r="S169" s="1650" t="s">
        <v>1747</v>
      </c>
      <c r="T169" s="1803"/>
      <c r="U169" s="1650"/>
      <c r="V169" s="1650"/>
      <c r="W169" s="1650"/>
      <c r="X169" s="1650"/>
      <c r="Y169" s="1650"/>
      <c r="Z169" s="1650"/>
      <c r="AA169" s="1650"/>
      <c r="AB169" s="1650"/>
      <c r="AC169" s="1650"/>
      <c r="AD169" s="1650"/>
      <c r="AE169" s="1650"/>
      <c r="AF169" s="1650"/>
      <c r="AG169" s="1650"/>
      <c r="AH169" s="1650"/>
      <c r="AI169" s="1650"/>
      <c r="AJ169" s="1650"/>
      <c r="AK169" s="1650"/>
      <c r="AL169" s="1650"/>
      <c r="AM169" s="1650"/>
      <c r="AN169" s="1650"/>
      <c r="AO169" s="1650"/>
      <c r="AP169" s="1650"/>
      <c r="AQ169" s="1650"/>
      <c r="AR169" s="1650"/>
      <c r="AS169" s="1650"/>
      <c r="AT169" s="1650"/>
      <c r="AU169" s="1650"/>
      <c r="AV169" s="1650"/>
      <c r="AW169" s="1650"/>
      <c r="AX169" s="1650"/>
      <c r="AY169" s="1650"/>
      <c r="AZ169" s="1650"/>
      <c r="BA169" s="1650"/>
      <c r="BB169" s="1650"/>
      <c r="BC169" s="1650"/>
      <c r="BD169" s="1661"/>
      <c r="BE169" s="1793"/>
      <c r="BF169" s="1793"/>
      <c r="BG169" s="1793"/>
      <c r="BH169" s="1793"/>
      <c r="BI169" s="1793"/>
      <c r="BJ169" s="1793"/>
      <c r="BK169" s="1793"/>
      <c r="BL169" s="1793"/>
      <c r="BM169" s="1793"/>
      <c r="BN169" s="1793"/>
      <c r="BO169" s="1793"/>
      <c r="BP169" s="1793"/>
      <c r="BQ169" s="1793"/>
      <c r="BR169" s="1793"/>
      <c r="BS169" s="1793"/>
      <c r="BT169" s="1793"/>
      <c r="BU169" s="1793"/>
      <c r="BV169" s="1793"/>
      <c r="BW169" s="1793"/>
      <c r="BX169" s="1793"/>
      <c r="BY169" s="1793"/>
      <c r="BZ169" s="1793"/>
      <c r="CA169" s="1793"/>
      <c r="CB169" s="1793"/>
      <c r="CC169" s="1793"/>
      <c r="CD169" s="1793"/>
      <c r="CE169" s="1793"/>
      <c r="CF169" s="1793"/>
      <c r="CG169" s="1793"/>
      <c r="CH169" s="1793"/>
      <c r="CI169" s="1793"/>
      <c r="CJ169" s="1793"/>
      <c r="CK169" s="1793"/>
      <c r="CL169" s="1793"/>
      <c r="CM169" s="1793"/>
      <c r="CN169" s="1793"/>
      <c r="CO169" s="1793"/>
      <c r="CP169" s="1793"/>
      <c r="CQ169" s="1793"/>
      <c r="CR169" s="1793"/>
      <c r="CS169" s="1793"/>
      <c r="CT169" s="1793"/>
      <c r="CU169" s="1793"/>
      <c r="CV169" s="1793"/>
      <c r="CW169" s="1793"/>
      <c r="CX169" s="1793"/>
      <c r="CY169" s="1793"/>
      <c r="CZ169" s="1793"/>
      <c r="DA169" s="1793"/>
      <c r="DB169" s="1793"/>
      <c r="DC169" s="1793"/>
      <c r="DD169" s="1793"/>
      <c r="DE169" s="1793"/>
      <c r="DF169" s="1793"/>
      <c r="DG169" s="1793"/>
      <c r="DH169" s="1793"/>
      <c r="DI169" s="1793"/>
      <c r="DJ169" s="1793"/>
      <c r="DK169" s="1793"/>
      <c r="DL169" s="1793"/>
      <c r="DM169" s="1793"/>
      <c r="DN169" s="1793"/>
      <c r="DO169" s="1793"/>
      <c r="DP169" s="1793"/>
      <c r="DQ169" s="1793"/>
      <c r="DR169" s="1793"/>
      <c r="DS169" s="1793"/>
      <c r="DT169" s="1793"/>
      <c r="DU169" s="1793"/>
      <c r="DV169" s="1793"/>
      <c r="DW169" s="1793"/>
      <c r="DX169" s="1793"/>
      <c r="DY169" s="1793"/>
      <c r="DZ169" s="1793"/>
      <c r="EA169" s="1793"/>
      <c r="EB169" s="1793"/>
      <c r="EC169" s="1793"/>
      <c r="ED169" s="1793"/>
      <c r="EE169" s="1793"/>
      <c r="EF169" s="1793"/>
      <c r="EG169" s="1793"/>
      <c r="EH169" s="1793"/>
      <c r="EI169" s="1793"/>
      <c r="EJ169" s="1793"/>
      <c r="EK169" s="1793"/>
      <c r="EL169" s="1793"/>
      <c r="EM169" s="1793"/>
      <c r="EN169" s="1793"/>
      <c r="EO169" s="1793"/>
      <c r="EP169" s="1793"/>
      <c r="EQ169" s="1793"/>
      <c r="ER169" s="1793"/>
      <c r="ES169" s="1793"/>
      <c r="ET169" s="1793"/>
      <c r="EU169" s="1793"/>
      <c r="EV169" s="1793"/>
      <c r="EW169" s="1793"/>
      <c r="EX169" s="1793"/>
      <c r="EY169" s="1793"/>
      <c r="EZ169" s="1793"/>
      <c r="FA169" s="1793"/>
      <c r="FB169" s="1793"/>
      <c r="FC169" s="1793"/>
      <c r="FD169" s="1793"/>
      <c r="FE169" s="1793"/>
    </row>
    <row r="170" spans="1:161" s="1555" customFormat="1" ht="216" x14ac:dyDescent="0.2">
      <c r="A170" s="2338">
        <v>160</v>
      </c>
      <c r="B170" s="2339" t="s">
        <v>1637</v>
      </c>
      <c r="C170" s="1667" t="s">
        <v>1355</v>
      </c>
      <c r="D170" s="2344">
        <v>1406003</v>
      </c>
      <c r="E170" s="1758" t="s">
        <v>215</v>
      </c>
      <c r="F170" s="1826" t="s">
        <v>55</v>
      </c>
      <c r="G170" s="444" t="s">
        <v>196</v>
      </c>
      <c r="H170" s="1789" t="s">
        <v>198</v>
      </c>
      <c r="I170" s="444" t="s">
        <v>199</v>
      </c>
      <c r="J170" s="1727">
        <v>1</v>
      </c>
      <c r="K170" s="1720">
        <v>41671</v>
      </c>
      <c r="L170" s="1720">
        <v>41912</v>
      </c>
      <c r="M170" s="73">
        <f>+(L170-K170)/7</f>
        <v>34.428571428571431</v>
      </c>
      <c r="N170" s="1721">
        <v>1</v>
      </c>
      <c r="O170" s="1734">
        <f t="shared" ref="O170:O181" si="22">IF(N170/J170&gt;1,1,+N170/J170)</f>
        <v>1</v>
      </c>
      <c r="P170" s="1681">
        <f t="shared" si="15"/>
        <v>34.428571428571431</v>
      </c>
      <c r="Q170" s="1676">
        <f t="shared" si="17"/>
        <v>34.428571428571431</v>
      </c>
      <c r="R170" s="73">
        <v>0</v>
      </c>
      <c r="S170" s="1661" t="s">
        <v>1780</v>
      </c>
      <c r="T170" s="1800"/>
      <c r="U170" s="1661"/>
      <c r="V170" s="1661"/>
      <c r="W170" s="1661"/>
      <c r="X170" s="1661"/>
      <c r="Y170" s="1661"/>
      <c r="Z170" s="1661"/>
      <c r="AA170" s="1661"/>
      <c r="AB170" s="1661"/>
      <c r="AC170" s="1661"/>
      <c r="AD170" s="1661"/>
      <c r="AE170" s="1661"/>
      <c r="AF170" s="1661"/>
      <c r="AG170" s="1661"/>
      <c r="AH170" s="1661"/>
      <c r="AI170" s="1661"/>
      <c r="AJ170" s="1661"/>
      <c r="AK170" s="1661"/>
      <c r="AL170" s="1661"/>
      <c r="AM170" s="1661"/>
      <c r="AN170" s="1661"/>
      <c r="AO170" s="1661"/>
      <c r="AP170" s="1661"/>
      <c r="AQ170" s="1661"/>
      <c r="AR170" s="1661"/>
      <c r="AS170" s="1661"/>
      <c r="AT170" s="1661"/>
      <c r="AU170" s="1661"/>
      <c r="AV170" s="1661"/>
      <c r="AW170" s="1661"/>
      <c r="AX170" s="1661"/>
      <c r="AY170" s="1661"/>
      <c r="AZ170" s="1661"/>
      <c r="BA170" s="1661"/>
      <c r="BB170" s="1661"/>
      <c r="BC170" s="1661"/>
      <c r="BD170" s="1656"/>
      <c r="BE170" s="1793"/>
      <c r="BF170" s="1793"/>
      <c r="BG170" s="1793"/>
      <c r="BH170" s="1793"/>
      <c r="BI170" s="1793"/>
      <c r="BJ170" s="1793"/>
      <c r="BK170" s="1793"/>
      <c r="BL170" s="1793"/>
      <c r="BM170" s="1793"/>
      <c r="BN170" s="1793"/>
      <c r="BO170" s="1793"/>
      <c r="BP170" s="1793"/>
      <c r="BQ170" s="1793"/>
      <c r="BR170" s="1793"/>
      <c r="BS170" s="1793"/>
      <c r="BT170" s="1793"/>
      <c r="BU170" s="1793"/>
      <c r="BV170" s="1793"/>
      <c r="BW170" s="1793"/>
      <c r="BX170" s="1793"/>
      <c r="BY170" s="1793"/>
      <c r="BZ170" s="1793"/>
      <c r="CA170" s="1793"/>
      <c r="CB170" s="1793"/>
      <c r="CC170" s="1793"/>
      <c r="CD170" s="1793"/>
      <c r="CE170" s="1793"/>
      <c r="CF170" s="1793"/>
      <c r="CG170" s="1793"/>
      <c r="CH170" s="1793"/>
      <c r="CI170" s="1793"/>
      <c r="CJ170" s="1793"/>
      <c r="CK170" s="1793"/>
      <c r="CL170" s="1793"/>
      <c r="CM170" s="1793"/>
      <c r="CN170" s="1793"/>
      <c r="CO170" s="1793"/>
      <c r="CP170" s="1793"/>
      <c r="CQ170" s="1793"/>
      <c r="CR170" s="1793"/>
      <c r="CS170" s="1793"/>
      <c r="CT170" s="1793"/>
      <c r="CU170" s="1793"/>
      <c r="CV170" s="1793"/>
      <c r="CW170" s="1793"/>
      <c r="CX170" s="1793"/>
      <c r="CY170" s="1793"/>
      <c r="CZ170" s="1793"/>
      <c r="DA170" s="1793"/>
      <c r="DB170" s="1793"/>
      <c r="DC170" s="1793"/>
      <c r="DD170" s="1793"/>
      <c r="DE170" s="1793"/>
      <c r="DF170" s="1793"/>
      <c r="DG170" s="1793"/>
      <c r="DH170" s="1793"/>
      <c r="DI170" s="1793"/>
      <c r="DJ170" s="1793"/>
      <c r="DK170" s="1793"/>
      <c r="DL170" s="1793"/>
      <c r="DM170" s="1793"/>
      <c r="DN170" s="1793"/>
      <c r="DO170" s="1793"/>
      <c r="DP170" s="1793"/>
      <c r="DQ170" s="1793"/>
      <c r="DR170" s="1793"/>
      <c r="DS170" s="1793"/>
      <c r="DT170" s="1793"/>
      <c r="DU170" s="1793"/>
      <c r="DV170" s="1793"/>
      <c r="DW170" s="1793"/>
      <c r="DX170" s="1793"/>
      <c r="DY170" s="1793"/>
      <c r="DZ170" s="1793"/>
      <c r="EA170" s="1793"/>
      <c r="EB170" s="1793"/>
      <c r="EC170" s="1793"/>
      <c r="ED170" s="1793"/>
      <c r="EE170" s="1793"/>
      <c r="EF170" s="1793"/>
      <c r="EG170" s="1793"/>
      <c r="EH170" s="1793"/>
      <c r="EI170" s="1793"/>
      <c r="EJ170" s="1793"/>
      <c r="EK170" s="1793"/>
      <c r="EL170" s="1793"/>
      <c r="EM170" s="1793"/>
      <c r="EN170" s="1793"/>
      <c r="EO170" s="1793"/>
      <c r="EP170" s="1793"/>
      <c r="EQ170" s="1793"/>
      <c r="ER170" s="1793"/>
      <c r="ES170" s="1793"/>
      <c r="ET170" s="1793"/>
      <c r="EU170" s="1793"/>
      <c r="EV170" s="1793"/>
      <c r="EW170" s="1793"/>
      <c r="EX170" s="1793"/>
      <c r="EY170" s="1793"/>
      <c r="EZ170" s="1793"/>
      <c r="FA170" s="1793"/>
      <c r="FB170" s="1793"/>
      <c r="FC170" s="1793"/>
      <c r="FD170" s="1793"/>
      <c r="FE170" s="1793"/>
    </row>
    <row r="171" spans="1:161" s="1555" customFormat="1" ht="288" x14ac:dyDescent="0.2">
      <c r="A171" s="2338">
        <v>161</v>
      </c>
      <c r="B171" s="2339" t="s">
        <v>1638</v>
      </c>
      <c r="C171" s="1667" t="s">
        <v>1355</v>
      </c>
      <c r="D171" s="2344">
        <v>2302005</v>
      </c>
      <c r="E171" s="1758" t="s">
        <v>1701</v>
      </c>
      <c r="F171" s="1741" t="s">
        <v>74</v>
      </c>
      <c r="G171" s="444" t="s">
        <v>276</v>
      </c>
      <c r="H171" s="1735" t="s">
        <v>278</v>
      </c>
      <c r="I171" s="1735" t="s">
        <v>278</v>
      </c>
      <c r="J171" s="449">
        <v>1</v>
      </c>
      <c r="K171" s="1720">
        <v>41671</v>
      </c>
      <c r="L171" s="1720">
        <v>42035</v>
      </c>
      <c r="M171" s="1740">
        <f>+(L171-K171)/7</f>
        <v>52</v>
      </c>
      <c r="N171" s="1721">
        <v>0.8</v>
      </c>
      <c r="O171" s="1734">
        <f t="shared" si="22"/>
        <v>0.8</v>
      </c>
      <c r="P171" s="1681">
        <f t="shared" si="15"/>
        <v>41.6</v>
      </c>
      <c r="Q171" s="1676">
        <f t="shared" si="17"/>
        <v>41.6</v>
      </c>
      <c r="R171" s="73">
        <v>0</v>
      </c>
      <c r="S171" s="1656" t="s">
        <v>1346</v>
      </c>
      <c r="T171" s="1777"/>
      <c r="U171" s="1777"/>
      <c r="V171" s="1777"/>
      <c r="W171" s="1777"/>
      <c r="X171" s="1777"/>
      <c r="Y171" s="1777"/>
      <c r="Z171" s="1777"/>
      <c r="AA171" s="1777"/>
      <c r="AB171" s="1777"/>
      <c r="AC171" s="1777"/>
      <c r="AD171" s="1777"/>
      <c r="AE171" s="1777"/>
      <c r="AF171" s="1777"/>
      <c r="AG171" s="1777"/>
      <c r="AH171" s="1777"/>
      <c r="AI171" s="1777"/>
      <c r="AJ171" s="1777"/>
      <c r="AK171" s="1777"/>
      <c r="AL171" s="1777"/>
      <c r="AM171" s="1777"/>
      <c r="AN171" s="1777"/>
      <c r="AO171" s="1777"/>
      <c r="AP171" s="1777"/>
      <c r="AQ171" s="1777"/>
      <c r="AR171" s="1777"/>
      <c r="AS171" s="1777"/>
      <c r="AT171" s="1777"/>
      <c r="AU171" s="1777"/>
      <c r="AV171" s="1777"/>
      <c r="AW171" s="1777"/>
      <c r="AX171" s="1777"/>
      <c r="AY171" s="1777"/>
      <c r="AZ171" s="1777"/>
      <c r="BA171" s="1777"/>
      <c r="BB171" s="1777"/>
      <c r="BC171" s="1777"/>
      <c r="BD171" s="1793"/>
      <c r="BE171" s="1793"/>
      <c r="BF171" s="1793"/>
      <c r="BG171" s="1793"/>
      <c r="BH171" s="1793"/>
      <c r="BI171" s="1793"/>
      <c r="BJ171" s="1793"/>
      <c r="BK171" s="1793"/>
      <c r="BL171" s="1793"/>
      <c r="BM171" s="1793"/>
      <c r="BN171" s="1793"/>
      <c r="BO171" s="1793"/>
      <c r="BP171" s="1793"/>
      <c r="BQ171" s="1793"/>
      <c r="BR171" s="1793"/>
      <c r="BS171" s="1793"/>
      <c r="BT171" s="1793"/>
      <c r="BU171" s="1793"/>
      <c r="BV171" s="1793"/>
      <c r="BW171" s="1793"/>
      <c r="BX171" s="1793"/>
      <c r="BY171" s="1793"/>
      <c r="BZ171" s="1793"/>
      <c r="CA171" s="1793"/>
      <c r="CB171" s="1793"/>
      <c r="CC171" s="1793"/>
      <c r="CD171" s="1793"/>
      <c r="CE171" s="1793"/>
      <c r="CF171" s="1793"/>
      <c r="CG171" s="1793"/>
      <c r="CH171" s="1793"/>
      <c r="CI171" s="1793"/>
      <c r="CJ171" s="1793"/>
      <c r="CK171" s="1793"/>
      <c r="CL171" s="1793"/>
      <c r="CM171" s="1793"/>
      <c r="CN171" s="1793"/>
      <c r="CO171" s="1793"/>
      <c r="CP171" s="1793"/>
      <c r="CQ171" s="1793"/>
      <c r="CR171" s="1793"/>
      <c r="CS171" s="1793"/>
      <c r="CT171" s="1793"/>
      <c r="CU171" s="1793"/>
      <c r="CV171" s="1793"/>
      <c r="CW171" s="1793"/>
      <c r="CX171" s="1793"/>
      <c r="CY171" s="1793"/>
      <c r="CZ171" s="1793"/>
      <c r="DA171" s="1793"/>
      <c r="DB171" s="1793"/>
      <c r="DC171" s="1793"/>
      <c r="DD171" s="1793"/>
      <c r="DE171" s="1793"/>
      <c r="DF171" s="1793"/>
      <c r="DG171" s="1793"/>
      <c r="DH171" s="1793"/>
      <c r="DI171" s="1793"/>
      <c r="DJ171" s="1793"/>
      <c r="DK171" s="1793"/>
      <c r="DL171" s="1793"/>
      <c r="DM171" s="1793"/>
      <c r="DN171" s="1793"/>
      <c r="DO171" s="1793"/>
      <c r="DP171" s="1793"/>
      <c r="DQ171" s="1793"/>
      <c r="DR171" s="1793"/>
      <c r="DS171" s="1793"/>
      <c r="DT171" s="1793"/>
      <c r="DU171" s="1793"/>
      <c r="DV171" s="1793"/>
      <c r="DW171" s="1793"/>
      <c r="DX171" s="1793"/>
      <c r="DY171" s="1793"/>
      <c r="DZ171" s="1793"/>
      <c r="EA171" s="1793"/>
      <c r="EB171" s="1793"/>
      <c r="EC171" s="1793"/>
      <c r="ED171" s="1793"/>
      <c r="EE171" s="1793"/>
      <c r="EF171" s="1793"/>
      <c r="EG171" s="1793"/>
      <c r="EH171" s="1793"/>
      <c r="EI171" s="1793"/>
      <c r="EJ171" s="1793"/>
      <c r="EK171" s="1793"/>
      <c r="EL171" s="1793"/>
      <c r="EM171" s="1793"/>
      <c r="EN171" s="1793"/>
      <c r="EO171" s="1793"/>
      <c r="EP171" s="1793"/>
      <c r="EQ171" s="1793"/>
      <c r="ER171" s="1793"/>
      <c r="ES171" s="1793"/>
      <c r="ET171" s="1793"/>
      <c r="EU171" s="1793"/>
      <c r="EV171" s="1793"/>
      <c r="EW171" s="1793"/>
      <c r="EX171" s="1793"/>
      <c r="EY171" s="1793"/>
      <c r="EZ171" s="1793"/>
      <c r="FA171" s="1793"/>
      <c r="FB171" s="1793"/>
      <c r="FC171" s="1793"/>
      <c r="FD171" s="1793"/>
      <c r="FE171" s="1793"/>
    </row>
    <row r="172" spans="1:161" s="1555" customFormat="1" ht="228.75" customHeight="1" x14ac:dyDescent="0.2">
      <c r="A172" s="2338">
        <v>162</v>
      </c>
      <c r="B172" s="2339" t="s">
        <v>1639</v>
      </c>
      <c r="C172" s="1667" t="s">
        <v>1355</v>
      </c>
      <c r="D172" s="2342">
        <v>2302001</v>
      </c>
      <c r="E172" s="1760" t="s">
        <v>1702</v>
      </c>
      <c r="F172" s="1759" t="s">
        <v>64</v>
      </c>
      <c r="G172" s="1822" t="s">
        <v>232</v>
      </c>
      <c r="H172" s="1821" t="s">
        <v>541</v>
      </c>
      <c r="I172" s="1821" t="s">
        <v>542</v>
      </c>
      <c r="J172" s="1736">
        <v>1</v>
      </c>
      <c r="K172" s="2327">
        <v>41640</v>
      </c>
      <c r="L172" s="2327">
        <v>41759</v>
      </c>
      <c r="M172" s="1718">
        <f>ROUND(((L172-K172)/7),0)</f>
        <v>17</v>
      </c>
      <c r="N172" s="73">
        <v>1</v>
      </c>
      <c r="O172" s="1734">
        <f t="shared" si="22"/>
        <v>1</v>
      </c>
      <c r="P172" s="1681">
        <v>0</v>
      </c>
      <c r="Q172" s="1676">
        <f t="shared" si="17"/>
        <v>0</v>
      </c>
      <c r="R172" s="73">
        <v>0</v>
      </c>
      <c r="S172" s="1645" t="s">
        <v>1429</v>
      </c>
      <c r="T172" s="1798"/>
      <c r="U172" s="1645"/>
      <c r="V172" s="1645"/>
      <c r="W172" s="1645"/>
      <c r="X172" s="1645"/>
      <c r="Y172" s="1645"/>
      <c r="Z172" s="1645"/>
      <c r="AA172" s="1645"/>
      <c r="AB172" s="1645"/>
      <c r="AC172" s="1645"/>
      <c r="AD172" s="1645"/>
      <c r="AE172" s="1645"/>
      <c r="AF172" s="1645"/>
      <c r="AG172" s="1645"/>
      <c r="AH172" s="1645"/>
      <c r="AI172" s="1645"/>
      <c r="AJ172" s="1645"/>
      <c r="AK172" s="1645"/>
      <c r="AL172" s="1645"/>
      <c r="AM172" s="1645"/>
      <c r="AN172" s="1645"/>
      <c r="AO172" s="1645"/>
      <c r="AP172" s="1645"/>
      <c r="AQ172" s="1645"/>
      <c r="AR172" s="1645"/>
      <c r="AS172" s="1645"/>
      <c r="AT172" s="1645"/>
      <c r="AU172" s="1645"/>
      <c r="AV172" s="1645"/>
      <c r="AW172" s="1645"/>
      <c r="AX172" s="1645"/>
      <c r="AY172" s="1645"/>
      <c r="AZ172" s="1645"/>
      <c r="BA172" s="1645"/>
      <c r="BB172" s="1645"/>
      <c r="BC172" s="1645"/>
      <c r="BD172" s="1645" t="s">
        <v>1430</v>
      </c>
      <c r="BE172" s="1793"/>
      <c r="BF172" s="1793"/>
      <c r="BG172" s="1793"/>
      <c r="BH172" s="1793"/>
      <c r="BI172" s="1793"/>
      <c r="BJ172" s="1793"/>
      <c r="BK172" s="1793"/>
      <c r="BL172" s="1793"/>
      <c r="BM172" s="1793"/>
      <c r="BN172" s="1793"/>
      <c r="BO172" s="1793"/>
      <c r="BP172" s="1793"/>
      <c r="BQ172" s="1793"/>
      <c r="BR172" s="1793"/>
      <c r="BS172" s="1793"/>
      <c r="BT172" s="1793"/>
      <c r="BU172" s="1793"/>
      <c r="BV172" s="1793"/>
      <c r="BW172" s="1793"/>
      <c r="BX172" s="1793"/>
      <c r="BY172" s="1793"/>
      <c r="BZ172" s="1793"/>
      <c r="CA172" s="1793"/>
      <c r="CB172" s="1793"/>
      <c r="CC172" s="1793"/>
      <c r="CD172" s="1793"/>
      <c r="CE172" s="1793"/>
      <c r="CF172" s="1793"/>
      <c r="CG172" s="1793"/>
      <c r="CH172" s="1793"/>
      <c r="CI172" s="1793"/>
      <c r="CJ172" s="1793"/>
      <c r="CK172" s="1793"/>
      <c r="CL172" s="1793"/>
      <c r="CM172" s="1793"/>
      <c r="CN172" s="1793"/>
      <c r="CO172" s="1793"/>
      <c r="CP172" s="1793"/>
      <c r="CQ172" s="1793"/>
      <c r="CR172" s="1793"/>
      <c r="CS172" s="1793"/>
      <c r="CT172" s="1793"/>
      <c r="CU172" s="1793"/>
      <c r="CV172" s="1793"/>
      <c r="CW172" s="1793"/>
      <c r="CX172" s="1793"/>
      <c r="CY172" s="1793"/>
      <c r="CZ172" s="1793"/>
      <c r="DA172" s="1793"/>
      <c r="DB172" s="1793"/>
      <c r="DC172" s="1793"/>
      <c r="DD172" s="1793"/>
      <c r="DE172" s="1793"/>
      <c r="DF172" s="1793"/>
      <c r="DG172" s="1793"/>
      <c r="DH172" s="1793"/>
      <c r="DI172" s="1793"/>
      <c r="DJ172" s="1793"/>
      <c r="DK172" s="1793"/>
      <c r="DL172" s="1793"/>
      <c r="DM172" s="1793"/>
      <c r="DN172" s="1793"/>
      <c r="DO172" s="1793"/>
      <c r="DP172" s="1793"/>
      <c r="DQ172" s="1793"/>
      <c r="DR172" s="1793"/>
      <c r="DS172" s="1793"/>
      <c r="DT172" s="1793"/>
      <c r="DU172" s="1793"/>
      <c r="DV172" s="1793"/>
      <c r="DW172" s="1793"/>
      <c r="DX172" s="1793"/>
      <c r="DY172" s="1793"/>
      <c r="DZ172" s="1793"/>
      <c r="EA172" s="1793"/>
      <c r="EB172" s="1793"/>
      <c r="EC172" s="1793"/>
      <c r="ED172" s="1793"/>
      <c r="EE172" s="1793"/>
      <c r="EF172" s="1793"/>
      <c r="EG172" s="1793"/>
      <c r="EH172" s="1793"/>
      <c r="EI172" s="1793"/>
      <c r="EJ172" s="1793"/>
      <c r="EK172" s="1793"/>
      <c r="EL172" s="1793"/>
      <c r="EM172" s="1793"/>
      <c r="EN172" s="1793"/>
      <c r="EO172" s="1793"/>
      <c r="EP172" s="1793"/>
      <c r="EQ172" s="1793"/>
      <c r="ER172" s="1793"/>
      <c r="ES172" s="1793"/>
      <c r="ET172" s="1793"/>
      <c r="EU172" s="1793"/>
      <c r="EV172" s="1793"/>
      <c r="EW172" s="1793"/>
      <c r="EX172" s="1793"/>
      <c r="EY172" s="1793"/>
      <c r="EZ172" s="1793"/>
      <c r="FA172" s="1793"/>
      <c r="FB172" s="1793"/>
      <c r="FC172" s="1793"/>
      <c r="FD172" s="1793"/>
      <c r="FE172" s="1793"/>
    </row>
    <row r="173" spans="1:161" s="1555" customFormat="1" ht="409.5" x14ac:dyDescent="0.2">
      <c r="A173" s="2338">
        <v>163</v>
      </c>
      <c r="B173" s="2339" t="s">
        <v>1640</v>
      </c>
      <c r="C173" s="1667" t="s">
        <v>1355</v>
      </c>
      <c r="D173" s="2342">
        <v>2302001</v>
      </c>
      <c r="E173" s="1760" t="s">
        <v>1702</v>
      </c>
      <c r="F173" s="1759" t="s">
        <v>64</v>
      </c>
      <c r="G173" s="1821" t="s">
        <v>234</v>
      </c>
      <c r="H173" s="1822" t="s">
        <v>235</v>
      </c>
      <c r="I173" s="1822" t="s">
        <v>150</v>
      </c>
      <c r="J173" s="1736">
        <v>1</v>
      </c>
      <c r="K173" s="2327">
        <v>41760</v>
      </c>
      <c r="L173" s="2327">
        <v>42124</v>
      </c>
      <c r="M173" s="1718">
        <f>ROUND(((L173-K173)/7),0)</f>
        <v>52</v>
      </c>
      <c r="N173" s="1721">
        <v>0.75</v>
      </c>
      <c r="O173" s="1734">
        <f t="shared" si="22"/>
        <v>0.75</v>
      </c>
      <c r="P173" s="1681">
        <f t="shared" si="15"/>
        <v>39</v>
      </c>
      <c r="Q173" s="1676">
        <f t="shared" si="17"/>
        <v>39</v>
      </c>
      <c r="R173" s="73">
        <v>0</v>
      </c>
      <c r="S173" s="1827" t="s">
        <v>1748</v>
      </c>
      <c r="T173" s="1788"/>
      <c r="U173" s="1771"/>
      <c r="V173" s="1771"/>
      <c r="W173" s="1771"/>
      <c r="X173" s="1771"/>
      <c r="Y173" s="1771"/>
      <c r="Z173" s="1771"/>
      <c r="AA173" s="1771"/>
      <c r="AB173" s="1771"/>
      <c r="AC173" s="1771"/>
      <c r="AD173" s="1771"/>
      <c r="AE173" s="1771"/>
      <c r="AF173" s="1771"/>
      <c r="AG173" s="1771"/>
      <c r="AH173" s="1771"/>
      <c r="AI173" s="1771"/>
      <c r="AJ173" s="1771"/>
      <c r="AK173" s="1771"/>
      <c r="AL173" s="1771"/>
      <c r="AM173" s="1771"/>
      <c r="AN173" s="1771"/>
      <c r="AO173" s="1771"/>
      <c r="AP173" s="1771"/>
      <c r="AQ173" s="1771"/>
      <c r="AR173" s="1771"/>
      <c r="AS173" s="1771"/>
      <c r="AT173" s="1771"/>
      <c r="AU173" s="1771"/>
      <c r="AV173" s="1771"/>
      <c r="AW173" s="1771"/>
      <c r="AX173" s="1771"/>
      <c r="AY173" s="1771"/>
      <c r="AZ173" s="1771"/>
      <c r="BA173" s="1771"/>
      <c r="BB173" s="1771"/>
      <c r="BC173" s="1771"/>
      <c r="BD173" s="1793"/>
      <c r="BE173" s="1655" t="s">
        <v>1471</v>
      </c>
      <c r="BF173" s="1793"/>
      <c r="BG173" s="1793"/>
      <c r="BH173" s="1793"/>
      <c r="BI173" s="1793"/>
      <c r="BJ173" s="1793"/>
      <c r="BK173" s="1793"/>
      <c r="BL173" s="1793"/>
      <c r="BM173" s="1793"/>
      <c r="BN173" s="1793"/>
      <c r="BO173" s="1793"/>
      <c r="BP173" s="1793"/>
      <c r="BQ173" s="1793"/>
      <c r="BR173" s="1793"/>
      <c r="BS173" s="1793"/>
      <c r="BT173" s="1793"/>
      <c r="BU173" s="1793"/>
      <c r="BV173" s="1793"/>
      <c r="BW173" s="1793"/>
      <c r="BX173" s="1793"/>
      <c r="BY173" s="1793"/>
      <c r="BZ173" s="1793"/>
      <c r="CA173" s="1793"/>
      <c r="CB173" s="1793"/>
      <c r="CC173" s="1793"/>
      <c r="CD173" s="1793"/>
      <c r="CE173" s="1793"/>
      <c r="CF173" s="1793"/>
      <c r="CG173" s="1793"/>
      <c r="CH173" s="1793"/>
      <c r="CI173" s="1793"/>
      <c r="CJ173" s="1793"/>
      <c r="CK173" s="1793"/>
      <c r="CL173" s="1793"/>
      <c r="CM173" s="1793"/>
      <c r="CN173" s="1793"/>
      <c r="CO173" s="1793"/>
      <c r="CP173" s="1793"/>
      <c r="CQ173" s="1793"/>
      <c r="CR173" s="1793"/>
      <c r="CS173" s="1793"/>
      <c r="CT173" s="1793"/>
      <c r="CU173" s="1793"/>
      <c r="CV173" s="1793"/>
      <c r="CW173" s="1793"/>
      <c r="CX173" s="1793"/>
      <c r="CY173" s="1793"/>
      <c r="CZ173" s="1793"/>
      <c r="DA173" s="1793"/>
      <c r="DB173" s="1793"/>
      <c r="DC173" s="1793"/>
      <c r="DD173" s="1793"/>
      <c r="DE173" s="1793"/>
      <c r="DF173" s="1793"/>
      <c r="DG173" s="1793"/>
      <c r="DH173" s="1793"/>
      <c r="DI173" s="1793"/>
      <c r="DJ173" s="1793"/>
      <c r="DK173" s="1793"/>
      <c r="DL173" s="1793"/>
      <c r="DM173" s="1793"/>
      <c r="DN173" s="1793"/>
      <c r="DO173" s="1793"/>
      <c r="DP173" s="1793"/>
      <c r="DQ173" s="1793"/>
      <c r="DR173" s="1793"/>
      <c r="DS173" s="1793"/>
      <c r="DT173" s="1793"/>
      <c r="DU173" s="1793"/>
      <c r="DV173" s="1793"/>
      <c r="DW173" s="1793"/>
      <c r="DX173" s="1793"/>
      <c r="DY173" s="1793"/>
      <c r="DZ173" s="1793"/>
      <c r="EA173" s="1793"/>
      <c r="EB173" s="1793"/>
      <c r="EC173" s="1793"/>
      <c r="ED173" s="1793"/>
      <c r="EE173" s="1793"/>
      <c r="EF173" s="1793"/>
      <c r="EG173" s="1793"/>
      <c r="EH173" s="1793"/>
      <c r="EI173" s="1793"/>
      <c r="EJ173" s="1793"/>
      <c r="EK173" s="1793"/>
      <c r="EL173" s="1793"/>
      <c r="EM173" s="1793"/>
      <c r="EN173" s="1793"/>
      <c r="EO173" s="1793"/>
      <c r="EP173" s="1793"/>
      <c r="EQ173" s="1793"/>
      <c r="ER173" s="1793"/>
      <c r="ES173" s="1793"/>
      <c r="ET173" s="1793"/>
      <c r="EU173" s="1793"/>
      <c r="EV173" s="1793"/>
      <c r="EW173" s="1793"/>
      <c r="EX173" s="1793"/>
      <c r="EY173" s="1793"/>
      <c r="EZ173" s="1793"/>
      <c r="FA173" s="1793"/>
      <c r="FB173" s="1793"/>
      <c r="FC173" s="1793"/>
      <c r="FD173" s="1793"/>
      <c r="FE173" s="1793"/>
    </row>
    <row r="174" spans="1:161" s="1555" customFormat="1" ht="72" customHeight="1" x14ac:dyDescent="0.2">
      <c r="A174" s="2338">
        <v>164</v>
      </c>
      <c r="B174" s="2339" t="s">
        <v>1641</v>
      </c>
      <c r="C174" s="1667" t="s">
        <v>1355</v>
      </c>
      <c r="D174" s="2342">
        <v>1902002</v>
      </c>
      <c r="E174" s="444" t="s">
        <v>59</v>
      </c>
      <c r="F174" s="1759" t="s">
        <v>60</v>
      </c>
      <c r="G174" s="443" t="s">
        <v>1703</v>
      </c>
      <c r="H174" s="444" t="s">
        <v>229</v>
      </c>
      <c r="I174" s="444" t="s">
        <v>153</v>
      </c>
      <c r="J174" s="1792">
        <v>1</v>
      </c>
      <c r="K174" s="2330">
        <v>41654</v>
      </c>
      <c r="L174" s="2330">
        <v>41685</v>
      </c>
      <c r="M174" s="1730">
        <f>+(L174-K174)/7</f>
        <v>4.4285714285714288</v>
      </c>
      <c r="N174" s="73">
        <v>1</v>
      </c>
      <c r="O174" s="1734">
        <f t="shared" si="22"/>
        <v>1</v>
      </c>
      <c r="P174" s="1681">
        <f t="shared" si="15"/>
        <v>4.4285714285714288</v>
      </c>
      <c r="Q174" s="1676">
        <f t="shared" si="17"/>
        <v>4.4285714285714288</v>
      </c>
      <c r="R174" s="73">
        <v>0</v>
      </c>
      <c r="S174" s="1655" t="s">
        <v>1471</v>
      </c>
      <c r="T174" s="1801"/>
      <c r="U174" s="1655"/>
      <c r="V174" s="1655"/>
      <c r="W174" s="1655"/>
      <c r="X174" s="1655"/>
      <c r="Y174" s="1655"/>
      <c r="Z174" s="1655"/>
      <c r="AA174" s="1655"/>
      <c r="AB174" s="1655"/>
      <c r="AC174" s="1655"/>
      <c r="AD174" s="1655"/>
      <c r="AE174" s="1655"/>
      <c r="AF174" s="1655"/>
      <c r="AG174" s="1655"/>
      <c r="AH174" s="1655"/>
      <c r="AI174" s="1655"/>
      <c r="AJ174" s="1655"/>
      <c r="AK174" s="1655"/>
      <c r="AL174" s="1655"/>
      <c r="AM174" s="1655"/>
      <c r="AN174" s="1655"/>
      <c r="AO174" s="1655"/>
      <c r="AP174" s="1655"/>
      <c r="AQ174" s="1655"/>
      <c r="AR174" s="1655"/>
      <c r="AS174" s="1655"/>
      <c r="AT174" s="1655"/>
      <c r="AU174" s="1655"/>
      <c r="AV174" s="1655"/>
      <c r="AW174" s="1655"/>
      <c r="AX174" s="1655"/>
      <c r="AY174" s="1655"/>
      <c r="AZ174" s="1655"/>
      <c r="BA174" s="1655"/>
      <c r="BB174" s="1655"/>
      <c r="BC174" s="1655"/>
      <c r="BD174" s="1657" t="s">
        <v>1238</v>
      </c>
      <c r="BE174" s="1793"/>
      <c r="BF174" s="1793"/>
      <c r="BG174" s="1793"/>
      <c r="BH174" s="1793"/>
      <c r="BI174" s="1793"/>
      <c r="BJ174" s="1793"/>
      <c r="BK174" s="1793"/>
      <c r="BL174" s="1793"/>
      <c r="BM174" s="1793"/>
      <c r="BN174" s="1793"/>
      <c r="BO174" s="1793"/>
      <c r="BP174" s="1793"/>
      <c r="BQ174" s="1793"/>
      <c r="BR174" s="1793"/>
      <c r="BS174" s="1793"/>
      <c r="BT174" s="1793"/>
      <c r="BU174" s="1793"/>
      <c r="BV174" s="1793"/>
      <c r="BW174" s="1793"/>
      <c r="BX174" s="1793"/>
      <c r="BY174" s="1793"/>
      <c r="BZ174" s="1793"/>
      <c r="CA174" s="1793"/>
      <c r="CB174" s="1793"/>
      <c r="CC174" s="1793"/>
      <c r="CD174" s="1793"/>
      <c r="CE174" s="1793"/>
      <c r="CF174" s="1793"/>
      <c r="CG174" s="1793"/>
      <c r="CH174" s="1793"/>
      <c r="CI174" s="1793"/>
      <c r="CJ174" s="1793"/>
      <c r="CK174" s="1793"/>
      <c r="CL174" s="1793"/>
      <c r="CM174" s="1793"/>
      <c r="CN174" s="1793"/>
      <c r="CO174" s="1793"/>
      <c r="CP174" s="1793"/>
      <c r="CQ174" s="1793"/>
      <c r="CR174" s="1793"/>
      <c r="CS174" s="1793"/>
      <c r="CT174" s="1793"/>
      <c r="CU174" s="1793"/>
      <c r="CV174" s="1793"/>
      <c r="CW174" s="1793"/>
      <c r="CX174" s="1793"/>
      <c r="CY174" s="1793"/>
      <c r="CZ174" s="1793"/>
      <c r="DA174" s="1793"/>
      <c r="DB174" s="1793"/>
      <c r="DC174" s="1793"/>
      <c r="DD174" s="1793"/>
      <c r="DE174" s="1793"/>
      <c r="DF174" s="1793"/>
      <c r="DG174" s="1793"/>
      <c r="DH174" s="1793"/>
      <c r="DI174" s="1793"/>
      <c r="DJ174" s="1793"/>
      <c r="DK174" s="1793"/>
      <c r="DL174" s="1793"/>
      <c r="DM174" s="1793"/>
      <c r="DN174" s="1793"/>
      <c r="DO174" s="1793"/>
      <c r="DP174" s="1793"/>
      <c r="DQ174" s="1793"/>
      <c r="DR174" s="1793"/>
      <c r="DS174" s="1793"/>
      <c r="DT174" s="1793"/>
      <c r="DU174" s="1793"/>
      <c r="DV174" s="1793"/>
      <c r="DW174" s="1793"/>
      <c r="DX174" s="1793"/>
      <c r="DY174" s="1793"/>
      <c r="DZ174" s="1793"/>
      <c r="EA174" s="1793"/>
      <c r="EB174" s="1793"/>
      <c r="EC174" s="1793"/>
      <c r="ED174" s="1793"/>
      <c r="EE174" s="1793"/>
      <c r="EF174" s="1793"/>
      <c r="EG174" s="1793"/>
      <c r="EH174" s="1793"/>
      <c r="EI174" s="1793"/>
      <c r="EJ174" s="1793"/>
      <c r="EK174" s="1793"/>
      <c r="EL174" s="1793"/>
      <c r="EM174" s="1793"/>
      <c r="EN174" s="1793"/>
      <c r="EO174" s="1793"/>
      <c r="EP174" s="1793"/>
      <c r="EQ174" s="1793"/>
      <c r="ER174" s="1793"/>
      <c r="ES174" s="1793"/>
      <c r="ET174" s="1793"/>
      <c r="EU174" s="1793"/>
      <c r="EV174" s="1793"/>
      <c r="EW174" s="1793"/>
      <c r="EX174" s="1793"/>
      <c r="EY174" s="1793"/>
      <c r="EZ174" s="1793"/>
      <c r="FA174" s="1793"/>
      <c r="FB174" s="1793"/>
      <c r="FC174" s="1793"/>
      <c r="FD174" s="1793"/>
      <c r="FE174" s="1793"/>
    </row>
    <row r="175" spans="1:161" s="1555" customFormat="1" ht="409.5" x14ac:dyDescent="0.2">
      <c r="A175" s="2338">
        <v>165</v>
      </c>
      <c r="B175" s="2339" t="s">
        <v>1642</v>
      </c>
      <c r="C175" s="1667" t="s">
        <v>1355</v>
      </c>
      <c r="D175" s="2342">
        <v>1902002</v>
      </c>
      <c r="E175" s="1759" t="s">
        <v>59</v>
      </c>
      <c r="F175" s="1759" t="s">
        <v>60</v>
      </c>
      <c r="G175" s="444" t="s">
        <v>1703</v>
      </c>
      <c r="H175" s="444" t="s">
        <v>230</v>
      </c>
      <c r="I175" s="444" t="s">
        <v>154</v>
      </c>
      <c r="J175" s="1792">
        <v>29</v>
      </c>
      <c r="K175" s="2330">
        <v>41687</v>
      </c>
      <c r="L175" s="2330">
        <v>42035</v>
      </c>
      <c r="M175" s="1737">
        <f>(+L175-K175)/7</f>
        <v>49.714285714285715</v>
      </c>
      <c r="N175" s="73">
        <v>29</v>
      </c>
      <c r="O175" s="1734">
        <f t="shared" si="22"/>
        <v>1</v>
      </c>
      <c r="P175" s="1681">
        <f t="shared" si="15"/>
        <v>49.714285714285715</v>
      </c>
      <c r="Q175" s="1676">
        <f t="shared" si="17"/>
        <v>49.714285714285715</v>
      </c>
      <c r="R175" s="73">
        <v>0</v>
      </c>
      <c r="S175" s="1657" t="s">
        <v>1781</v>
      </c>
      <c r="T175" s="1802"/>
      <c r="U175" s="1657"/>
      <c r="V175" s="1657"/>
      <c r="W175" s="1657"/>
      <c r="X175" s="1657"/>
      <c r="Y175" s="1657"/>
      <c r="Z175" s="1657"/>
      <c r="AA175" s="1657"/>
      <c r="AB175" s="1657"/>
      <c r="AC175" s="1657"/>
      <c r="AD175" s="1657"/>
      <c r="AE175" s="1657"/>
      <c r="AF175" s="1657"/>
      <c r="AG175" s="1657"/>
      <c r="AH175" s="1657"/>
      <c r="AI175" s="1657"/>
      <c r="AJ175" s="1657"/>
      <c r="AK175" s="1657"/>
      <c r="AL175" s="1657"/>
      <c r="AM175" s="1657"/>
      <c r="AN175" s="1657"/>
      <c r="AO175" s="1657"/>
      <c r="AP175" s="1657"/>
      <c r="AQ175" s="1657"/>
      <c r="AR175" s="1657"/>
      <c r="AS175" s="1657"/>
      <c r="AT175" s="1657"/>
      <c r="AU175" s="1657"/>
      <c r="AV175" s="1657"/>
      <c r="AW175" s="1657"/>
      <c r="AX175" s="1657"/>
      <c r="AY175" s="1657"/>
      <c r="AZ175" s="1657"/>
      <c r="BA175" s="1657"/>
      <c r="BB175" s="1657"/>
      <c r="BC175" s="1657"/>
      <c r="BD175" s="1657" t="s">
        <v>1432</v>
      </c>
      <c r="BE175" s="1793"/>
      <c r="BF175" s="1793"/>
      <c r="BG175" s="1793"/>
      <c r="BH175" s="1793"/>
      <c r="BI175" s="1793"/>
      <c r="BJ175" s="1793"/>
      <c r="BK175" s="1793"/>
      <c r="BL175" s="1793"/>
      <c r="BM175" s="1793"/>
      <c r="BN175" s="1793"/>
      <c r="BO175" s="1793"/>
      <c r="BP175" s="1793"/>
      <c r="BQ175" s="1793"/>
      <c r="BR175" s="1793"/>
      <c r="BS175" s="1793"/>
      <c r="BT175" s="1793"/>
      <c r="BU175" s="1793"/>
      <c r="BV175" s="1793"/>
      <c r="BW175" s="1793"/>
      <c r="BX175" s="1793"/>
      <c r="BY175" s="1793"/>
      <c r="BZ175" s="1793"/>
      <c r="CA175" s="1793"/>
      <c r="CB175" s="1793"/>
      <c r="CC175" s="1793"/>
      <c r="CD175" s="1793"/>
      <c r="CE175" s="1793"/>
      <c r="CF175" s="1793"/>
      <c r="CG175" s="1793"/>
      <c r="CH175" s="1793"/>
      <c r="CI175" s="1793"/>
      <c r="CJ175" s="1793"/>
      <c r="CK175" s="1793"/>
      <c r="CL175" s="1793"/>
      <c r="CM175" s="1793"/>
      <c r="CN175" s="1793"/>
      <c r="CO175" s="1793"/>
      <c r="CP175" s="1793"/>
      <c r="CQ175" s="1793"/>
      <c r="CR175" s="1793"/>
      <c r="CS175" s="1793"/>
      <c r="CT175" s="1793"/>
      <c r="CU175" s="1793"/>
      <c r="CV175" s="1793"/>
      <c r="CW175" s="1793"/>
      <c r="CX175" s="1793"/>
      <c r="CY175" s="1793"/>
      <c r="CZ175" s="1793"/>
      <c r="DA175" s="1793"/>
      <c r="DB175" s="1793"/>
      <c r="DC175" s="1793"/>
      <c r="DD175" s="1793"/>
      <c r="DE175" s="1793"/>
      <c r="DF175" s="1793"/>
      <c r="DG175" s="1793"/>
      <c r="DH175" s="1793"/>
      <c r="DI175" s="1793"/>
      <c r="DJ175" s="1793"/>
      <c r="DK175" s="1793"/>
      <c r="DL175" s="1793"/>
      <c r="DM175" s="1793"/>
      <c r="DN175" s="1793"/>
      <c r="DO175" s="1793"/>
      <c r="DP175" s="1793"/>
      <c r="DQ175" s="1793"/>
      <c r="DR175" s="1793"/>
      <c r="DS175" s="1793"/>
      <c r="DT175" s="1793"/>
      <c r="DU175" s="1793"/>
      <c r="DV175" s="1793"/>
      <c r="DW175" s="1793"/>
      <c r="DX175" s="1793"/>
      <c r="DY175" s="1793"/>
      <c r="DZ175" s="1793"/>
      <c r="EA175" s="1793"/>
      <c r="EB175" s="1793"/>
      <c r="EC175" s="1793"/>
      <c r="ED175" s="1793"/>
      <c r="EE175" s="1793"/>
      <c r="EF175" s="1793"/>
      <c r="EG175" s="1793"/>
      <c r="EH175" s="1793"/>
      <c r="EI175" s="1793"/>
      <c r="EJ175" s="1793"/>
      <c r="EK175" s="1793"/>
      <c r="EL175" s="1793"/>
      <c r="EM175" s="1793"/>
      <c r="EN175" s="1793"/>
      <c r="EO175" s="1793"/>
      <c r="EP175" s="1793"/>
      <c r="EQ175" s="1793"/>
      <c r="ER175" s="1793"/>
      <c r="ES175" s="1793"/>
      <c r="ET175" s="1793"/>
      <c r="EU175" s="1793"/>
      <c r="EV175" s="1793"/>
      <c r="EW175" s="1793"/>
      <c r="EX175" s="1793"/>
      <c r="EY175" s="1793"/>
      <c r="EZ175" s="1793"/>
      <c r="FA175" s="1793"/>
      <c r="FB175" s="1793"/>
      <c r="FC175" s="1793"/>
      <c r="FD175" s="1793"/>
      <c r="FE175" s="1793"/>
    </row>
    <row r="176" spans="1:161" s="1555" customFormat="1" ht="197.25" customHeight="1" x14ac:dyDescent="0.2">
      <c r="A176" s="2338">
        <v>166</v>
      </c>
      <c r="B176" s="2339" t="s">
        <v>1643</v>
      </c>
      <c r="C176" s="1667" t="s">
        <v>1355</v>
      </c>
      <c r="D176" s="2342">
        <v>1902002</v>
      </c>
      <c r="E176" s="1759" t="s">
        <v>59</v>
      </c>
      <c r="F176" s="1759" t="s">
        <v>60</v>
      </c>
      <c r="G176" s="444" t="s">
        <v>231</v>
      </c>
      <c r="H176" s="444" t="s">
        <v>231</v>
      </c>
      <c r="I176" s="444" t="s">
        <v>155</v>
      </c>
      <c r="J176" s="1792">
        <v>35</v>
      </c>
      <c r="K176" s="2330">
        <v>41699</v>
      </c>
      <c r="L176" s="2330">
        <v>42050</v>
      </c>
      <c r="M176" s="1737">
        <f>(+L176-K176)/7</f>
        <v>50.142857142857146</v>
      </c>
      <c r="N176" s="73">
        <v>35</v>
      </c>
      <c r="O176" s="1734">
        <f t="shared" si="22"/>
        <v>1</v>
      </c>
      <c r="P176" s="1681">
        <f t="shared" si="15"/>
        <v>50.142857142857146</v>
      </c>
      <c r="Q176" s="1676">
        <f t="shared" si="17"/>
        <v>50.142857142857146</v>
      </c>
      <c r="R176" s="73">
        <v>0</v>
      </c>
      <c r="S176" s="1657" t="s">
        <v>1782</v>
      </c>
      <c r="T176" s="1802"/>
      <c r="U176" s="1657"/>
      <c r="V176" s="1657"/>
      <c r="W176" s="1657"/>
      <c r="X176" s="1657"/>
      <c r="Y176" s="1657"/>
      <c r="Z176" s="1657"/>
      <c r="AA176" s="1657"/>
      <c r="AB176" s="1657"/>
      <c r="AC176" s="1657"/>
      <c r="AD176" s="1657"/>
      <c r="AE176" s="1657"/>
      <c r="AF176" s="1657"/>
      <c r="AG176" s="1657"/>
      <c r="AH176" s="1657"/>
      <c r="AI176" s="1657"/>
      <c r="AJ176" s="1657"/>
      <c r="AK176" s="1657"/>
      <c r="AL176" s="1657"/>
      <c r="AM176" s="1657"/>
      <c r="AN176" s="1657"/>
      <c r="AO176" s="1657"/>
      <c r="AP176" s="1657"/>
      <c r="AQ176" s="1657"/>
      <c r="AR176" s="1657"/>
      <c r="AS176" s="1657"/>
      <c r="AT176" s="1657"/>
      <c r="AU176" s="1657"/>
      <c r="AV176" s="1657"/>
      <c r="AW176" s="1657"/>
      <c r="AX176" s="1657"/>
      <c r="AY176" s="1657"/>
      <c r="AZ176" s="1657"/>
      <c r="BA176" s="1657"/>
      <c r="BB176" s="1657"/>
      <c r="BC176" s="1657"/>
      <c r="BD176" s="1650" t="s">
        <v>1464</v>
      </c>
      <c r="BE176" s="1793"/>
      <c r="BF176" s="1793"/>
      <c r="BG176" s="1793"/>
      <c r="BH176" s="1793"/>
      <c r="BI176" s="1793"/>
      <c r="BJ176" s="1793"/>
      <c r="BK176" s="1793"/>
      <c r="BL176" s="1793"/>
      <c r="BM176" s="1793"/>
      <c r="BN176" s="1793"/>
      <c r="BO176" s="1793"/>
      <c r="BP176" s="1793"/>
      <c r="BQ176" s="1793"/>
      <c r="BR176" s="1793"/>
      <c r="BS176" s="1793"/>
      <c r="BT176" s="1793"/>
      <c r="BU176" s="1793"/>
      <c r="BV176" s="1793"/>
      <c r="BW176" s="1793"/>
      <c r="BX176" s="1793"/>
      <c r="BY176" s="1793"/>
      <c r="BZ176" s="1793"/>
      <c r="CA176" s="1793"/>
      <c r="CB176" s="1793"/>
      <c r="CC176" s="1793"/>
      <c r="CD176" s="1793"/>
      <c r="CE176" s="1793"/>
      <c r="CF176" s="1793"/>
      <c r="CG176" s="1793"/>
      <c r="CH176" s="1793"/>
      <c r="CI176" s="1793"/>
      <c r="CJ176" s="1793"/>
      <c r="CK176" s="1793"/>
      <c r="CL176" s="1793"/>
      <c r="CM176" s="1793"/>
      <c r="CN176" s="1793"/>
      <c r="CO176" s="1793"/>
      <c r="CP176" s="1793"/>
      <c r="CQ176" s="1793"/>
      <c r="CR176" s="1793"/>
      <c r="CS176" s="1793"/>
      <c r="CT176" s="1793"/>
      <c r="CU176" s="1793"/>
      <c r="CV176" s="1793"/>
      <c r="CW176" s="1793"/>
      <c r="CX176" s="1793"/>
      <c r="CY176" s="1793"/>
      <c r="CZ176" s="1793"/>
      <c r="DA176" s="1793"/>
      <c r="DB176" s="1793"/>
      <c r="DC176" s="1793"/>
      <c r="DD176" s="1793"/>
      <c r="DE176" s="1793"/>
      <c r="DF176" s="1793"/>
      <c r="DG176" s="1793"/>
      <c r="DH176" s="1793"/>
      <c r="DI176" s="1793"/>
      <c r="DJ176" s="1793"/>
      <c r="DK176" s="1793"/>
      <c r="DL176" s="1793"/>
      <c r="DM176" s="1793"/>
      <c r="DN176" s="1793"/>
      <c r="DO176" s="1793"/>
      <c r="DP176" s="1793"/>
      <c r="DQ176" s="1793"/>
      <c r="DR176" s="1793"/>
      <c r="DS176" s="1793"/>
      <c r="DT176" s="1793"/>
      <c r="DU176" s="1793"/>
      <c r="DV176" s="1793"/>
      <c r="DW176" s="1793"/>
      <c r="DX176" s="1793"/>
      <c r="DY176" s="1793"/>
      <c r="DZ176" s="1793"/>
      <c r="EA176" s="1793"/>
      <c r="EB176" s="1793"/>
      <c r="EC176" s="1793"/>
      <c r="ED176" s="1793"/>
      <c r="EE176" s="1793"/>
      <c r="EF176" s="1793"/>
      <c r="EG176" s="1793"/>
      <c r="EH176" s="1793"/>
      <c r="EI176" s="1793"/>
      <c r="EJ176" s="1793"/>
      <c r="EK176" s="1793"/>
      <c r="EL176" s="1793"/>
      <c r="EM176" s="1793"/>
      <c r="EN176" s="1793"/>
      <c r="EO176" s="1793"/>
      <c r="EP176" s="1793"/>
      <c r="EQ176" s="1793"/>
      <c r="ER176" s="1793"/>
      <c r="ES176" s="1793"/>
      <c r="ET176" s="1793"/>
      <c r="EU176" s="1793"/>
      <c r="EV176" s="1793"/>
      <c r="EW176" s="1793"/>
      <c r="EX176" s="1793"/>
      <c r="EY176" s="1793"/>
      <c r="EZ176" s="1793"/>
      <c r="FA176" s="1793"/>
      <c r="FB176" s="1793"/>
      <c r="FC176" s="1793"/>
      <c r="FD176" s="1793"/>
      <c r="FE176" s="1793"/>
    </row>
    <row r="177" spans="1:161" s="1555" customFormat="1" ht="369.75" x14ac:dyDescent="0.2">
      <c r="A177" s="2338">
        <v>167</v>
      </c>
      <c r="B177" s="2339" t="s">
        <v>1644</v>
      </c>
      <c r="C177" s="1667" t="s">
        <v>1355</v>
      </c>
      <c r="D177" s="2344">
        <v>1802001</v>
      </c>
      <c r="E177" s="1758" t="s">
        <v>1704</v>
      </c>
      <c r="F177" s="1828" t="s">
        <v>76</v>
      </c>
      <c r="G177" s="1738" t="s">
        <v>331</v>
      </c>
      <c r="H177" s="1739" t="s">
        <v>281</v>
      </c>
      <c r="I177" s="1739" t="s">
        <v>282</v>
      </c>
      <c r="J177" s="449">
        <v>1</v>
      </c>
      <c r="K177" s="1720">
        <v>41671</v>
      </c>
      <c r="L177" s="1720">
        <v>41820</v>
      </c>
      <c r="M177" s="1740">
        <f t="shared" ref="M177:M186" si="23">+(L177-K177)/7</f>
        <v>21.285714285714285</v>
      </c>
      <c r="N177" s="73">
        <v>1</v>
      </c>
      <c r="O177" s="1674">
        <f t="shared" si="22"/>
        <v>1</v>
      </c>
      <c r="P177" s="1681">
        <f t="shared" si="15"/>
        <v>21.285714285714285</v>
      </c>
      <c r="Q177" s="1676">
        <f t="shared" si="17"/>
        <v>21.285714285714285</v>
      </c>
      <c r="R177" s="73">
        <v>0</v>
      </c>
      <c r="S177" s="1650" t="s">
        <v>1464</v>
      </c>
      <c r="T177" s="1803"/>
      <c r="U177" s="1650"/>
      <c r="V177" s="1650"/>
      <c r="W177" s="1650"/>
      <c r="X177" s="1650"/>
      <c r="Y177" s="1650"/>
      <c r="Z177" s="1650"/>
      <c r="AA177" s="1650"/>
      <c r="AB177" s="1650"/>
      <c r="AC177" s="1650"/>
      <c r="AD177" s="1650"/>
      <c r="AE177" s="1650"/>
      <c r="AF177" s="1650"/>
      <c r="AG177" s="1650"/>
      <c r="AH177" s="1650"/>
      <c r="AI177" s="1650"/>
      <c r="AJ177" s="1650"/>
      <c r="AK177" s="1650"/>
      <c r="AL177" s="1650"/>
      <c r="AM177" s="1650"/>
      <c r="AN177" s="1650"/>
      <c r="AO177" s="1650"/>
      <c r="AP177" s="1650"/>
      <c r="AQ177" s="1650"/>
      <c r="AR177" s="1650"/>
      <c r="AS177" s="1650"/>
      <c r="AT177" s="1650"/>
      <c r="AU177" s="1650"/>
      <c r="AV177" s="1650"/>
      <c r="AW177" s="1650"/>
      <c r="AX177" s="1650"/>
      <c r="AY177" s="1650"/>
      <c r="AZ177" s="1650"/>
      <c r="BA177" s="1650"/>
      <c r="BB177" s="1650"/>
      <c r="BC177" s="1650"/>
      <c r="BD177" s="1657"/>
      <c r="BE177" s="1793"/>
      <c r="BF177" s="1793"/>
      <c r="BG177" s="1793"/>
      <c r="BH177" s="1793"/>
      <c r="BI177" s="1793"/>
      <c r="BJ177" s="1793"/>
      <c r="BK177" s="1793"/>
      <c r="BL177" s="1793"/>
      <c r="BM177" s="1793"/>
      <c r="BN177" s="1793"/>
      <c r="BO177" s="1793"/>
      <c r="BP177" s="1793"/>
      <c r="BQ177" s="1793"/>
      <c r="BR177" s="1793"/>
      <c r="BS177" s="1793"/>
      <c r="BT177" s="1793"/>
      <c r="BU177" s="1793"/>
      <c r="BV177" s="1793"/>
      <c r="BW177" s="1793"/>
      <c r="BX177" s="1793"/>
      <c r="BY177" s="1793"/>
      <c r="BZ177" s="1793"/>
      <c r="CA177" s="1793"/>
      <c r="CB177" s="1793"/>
      <c r="CC177" s="1793"/>
      <c r="CD177" s="1793"/>
      <c r="CE177" s="1793"/>
      <c r="CF177" s="1793"/>
      <c r="CG177" s="1793"/>
      <c r="CH177" s="1793"/>
      <c r="CI177" s="1793"/>
      <c r="CJ177" s="1793"/>
      <c r="CK177" s="1793"/>
      <c r="CL177" s="1793"/>
      <c r="CM177" s="1793"/>
      <c r="CN177" s="1793"/>
      <c r="CO177" s="1793"/>
      <c r="CP177" s="1793"/>
      <c r="CQ177" s="1793"/>
      <c r="CR177" s="1793"/>
      <c r="CS177" s="1793"/>
      <c r="CT177" s="1793"/>
      <c r="CU177" s="1793"/>
      <c r="CV177" s="1793"/>
      <c r="CW177" s="1793"/>
      <c r="CX177" s="1793"/>
      <c r="CY177" s="1793"/>
      <c r="CZ177" s="1793"/>
      <c r="DA177" s="1793"/>
      <c r="DB177" s="1793"/>
      <c r="DC177" s="1793"/>
      <c r="DD177" s="1793"/>
      <c r="DE177" s="1793"/>
      <c r="DF177" s="1793"/>
      <c r="DG177" s="1793"/>
      <c r="DH177" s="1793"/>
      <c r="DI177" s="1793"/>
      <c r="DJ177" s="1793"/>
      <c r="DK177" s="1793"/>
      <c r="DL177" s="1793"/>
      <c r="DM177" s="1793"/>
      <c r="DN177" s="1793"/>
      <c r="DO177" s="1793"/>
      <c r="DP177" s="1793"/>
      <c r="DQ177" s="1793"/>
      <c r="DR177" s="1793"/>
      <c r="DS177" s="1793"/>
      <c r="DT177" s="1793"/>
      <c r="DU177" s="1793"/>
      <c r="DV177" s="1793"/>
      <c r="DW177" s="1793"/>
      <c r="DX177" s="1793"/>
      <c r="DY177" s="1793"/>
      <c r="DZ177" s="1793"/>
      <c r="EA177" s="1793"/>
      <c r="EB177" s="1793"/>
      <c r="EC177" s="1793"/>
      <c r="ED177" s="1793"/>
      <c r="EE177" s="1793"/>
      <c r="EF177" s="1793"/>
      <c r="EG177" s="1793"/>
      <c r="EH177" s="1793"/>
      <c r="EI177" s="1793"/>
      <c r="EJ177" s="1793"/>
      <c r="EK177" s="1793"/>
      <c r="EL177" s="1793"/>
      <c r="EM177" s="1793"/>
      <c r="EN177" s="1793"/>
      <c r="EO177" s="1793"/>
      <c r="EP177" s="1793"/>
      <c r="EQ177" s="1793"/>
      <c r="ER177" s="1793"/>
      <c r="ES177" s="1793"/>
      <c r="ET177" s="1793"/>
      <c r="EU177" s="1793"/>
      <c r="EV177" s="1793"/>
      <c r="EW177" s="1793"/>
      <c r="EX177" s="1793"/>
      <c r="EY177" s="1793"/>
      <c r="EZ177" s="1793"/>
      <c r="FA177" s="1793"/>
      <c r="FB177" s="1793"/>
      <c r="FC177" s="1793"/>
      <c r="FD177" s="1793"/>
      <c r="FE177" s="1793"/>
    </row>
    <row r="178" spans="1:161" s="1555" customFormat="1" ht="60" customHeight="1" x14ac:dyDescent="0.2">
      <c r="A178" s="2338">
        <v>168</v>
      </c>
      <c r="B178" s="2339" t="s">
        <v>1645</v>
      </c>
      <c r="C178" s="1667" t="s">
        <v>1355</v>
      </c>
      <c r="D178" s="2342">
        <v>1102001</v>
      </c>
      <c r="E178" s="426" t="s">
        <v>1705</v>
      </c>
      <c r="F178" s="1759" t="s">
        <v>77</v>
      </c>
      <c r="G178" s="443" t="s">
        <v>283</v>
      </c>
      <c r="H178" s="1739" t="s">
        <v>285</v>
      </c>
      <c r="I178" s="449" t="s">
        <v>286</v>
      </c>
      <c r="J178" s="449">
        <v>1</v>
      </c>
      <c r="K178" s="1720">
        <v>41456</v>
      </c>
      <c r="L178" s="1720">
        <v>41729</v>
      </c>
      <c r="M178" s="1740">
        <f t="shared" si="23"/>
        <v>39</v>
      </c>
      <c r="N178" s="73">
        <v>1</v>
      </c>
      <c r="O178" s="1674">
        <f t="shared" si="22"/>
        <v>1</v>
      </c>
      <c r="P178" s="1681">
        <f t="shared" si="15"/>
        <v>39</v>
      </c>
      <c r="Q178" s="1676">
        <f t="shared" si="17"/>
        <v>39</v>
      </c>
      <c r="R178" s="73">
        <v>0</v>
      </c>
      <c r="S178" s="1662" t="s">
        <v>1726</v>
      </c>
      <c r="T178" s="1778"/>
      <c r="U178" s="1778"/>
      <c r="V178" s="1778"/>
      <c r="W178" s="1778"/>
      <c r="X178" s="1778"/>
      <c r="Y178" s="1778"/>
      <c r="Z178" s="1778"/>
      <c r="AA178" s="1778"/>
      <c r="AB178" s="1778"/>
      <c r="AC178" s="1778"/>
      <c r="AD178" s="1778"/>
      <c r="AE178" s="1778"/>
      <c r="AF178" s="1778"/>
      <c r="AG178" s="1778"/>
      <c r="AH178" s="1778"/>
      <c r="AI178" s="1778"/>
      <c r="AJ178" s="1778"/>
      <c r="AK178" s="1778"/>
      <c r="AL178" s="1778"/>
      <c r="AM178" s="1778"/>
      <c r="AN178" s="1778"/>
      <c r="AO178" s="1778"/>
      <c r="AP178" s="1778"/>
      <c r="AQ178" s="1778"/>
      <c r="AR178" s="1778"/>
      <c r="AS178" s="1778"/>
      <c r="AT178" s="1778"/>
      <c r="AU178" s="1778"/>
      <c r="AV178" s="1778"/>
      <c r="AW178" s="1778"/>
      <c r="AX178" s="1778"/>
      <c r="AY178" s="1778"/>
      <c r="AZ178" s="1778"/>
      <c r="BA178" s="1778"/>
      <c r="BB178" s="1778"/>
      <c r="BC178" s="1778"/>
      <c r="BD178" s="1793"/>
      <c r="BE178" s="1793"/>
      <c r="BF178" s="1793"/>
      <c r="BG178" s="1793"/>
      <c r="BH178" s="1793"/>
      <c r="BI178" s="1793"/>
      <c r="BJ178" s="1793"/>
      <c r="BK178" s="1793"/>
      <c r="BL178" s="1793"/>
      <c r="BM178" s="1793"/>
      <c r="BN178" s="1793"/>
      <c r="BO178" s="1793"/>
      <c r="BP178" s="1793"/>
      <c r="BQ178" s="1793"/>
      <c r="BR178" s="1793"/>
      <c r="BS178" s="1793"/>
      <c r="BT178" s="1793"/>
      <c r="BU178" s="1793"/>
      <c r="BV178" s="1793"/>
      <c r="BW178" s="1793"/>
      <c r="BX178" s="1793"/>
      <c r="BY178" s="1793"/>
      <c r="BZ178" s="1793"/>
      <c r="CA178" s="1793"/>
      <c r="CB178" s="1793"/>
      <c r="CC178" s="1793"/>
      <c r="CD178" s="1793"/>
      <c r="CE178" s="1793"/>
      <c r="CF178" s="1793"/>
      <c r="CG178" s="1793"/>
      <c r="CH178" s="1793"/>
      <c r="CI178" s="1793"/>
      <c r="CJ178" s="1793"/>
      <c r="CK178" s="1793"/>
      <c r="CL178" s="1793"/>
      <c r="CM178" s="1793"/>
      <c r="CN178" s="1793"/>
      <c r="CO178" s="1793"/>
      <c r="CP178" s="1793"/>
      <c r="CQ178" s="1793"/>
      <c r="CR178" s="1793"/>
      <c r="CS178" s="1793"/>
      <c r="CT178" s="1793"/>
      <c r="CU178" s="1793"/>
      <c r="CV178" s="1793"/>
      <c r="CW178" s="1793"/>
      <c r="CX178" s="1793"/>
      <c r="CY178" s="1793"/>
      <c r="CZ178" s="1793"/>
      <c r="DA178" s="1793"/>
      <c r="DB178" s="1793"/>
      <c r="DC178" s="1793"/>
      <c r="DD178" s="1793"/>
      <c r="DE178" s="1793"/>
      <c r="DF178" s="1793"/>
      <c r="DG178" s="1793"/>
      <c r="DH178" s="1793"/>
      <c r="DI178" s="1793"/>
      <c r="DJ178" s="1793"/>
      <c r="DK178" s="1793"/>
      <c r="DL178" s="1793"/>
      <c r="DM178" s="1793"/>
      <c r="DN178" s="1793"/>
      <c r="DO178" s="1793"/>
      <c r="DP178" s="1793"/>
      <c r="DQ178" s="1793"/>
      <c r="DR178" s="1793"/>
      <c r="DS178" s="1793"/>
      <c r="DT178" s="1793"/>
      <c r="DU178" s="1793"/>
      <c r="DV178" s="1793"/>
      <c r="DW178" s="1793"/>
      <c r="DX178" s="1793"/>
      <c r="DY178" s="1793"/>
      <c r="DZ178" s="1793"/>
      <c r="EA178" s="1793"/>
      <c r="EB178" s="1793"/>
      <c r="EC178" s="1793"/>
      <c r="ED178" s="1793"/>
      <c r="EE178" s="1793"/>
      <c r="EF178" s="1793"/>
      <c r="EG178" s="1793"/>
      <c r="EH178" s="1793"/>
      <c r="EI178" s="1793"/>
      <c r="EJ178" s="1793"/>
      <c r="EK178" s="1793"/>
      <c r="EL178" s="1793"/>
      <c r="EM178" s="1793"/>
      <c r="EN178" s="1793"/>
      <c r="EO178" s="1793"/>
      <c r="EP178" s="1793"/>
      <c r="EQ178" s="1793"/>
      <c r="ER178" s="1793"/>
      <c r="ES178" s="1793"/>
      <c r="ET178" s="1793"/>
      <c r="EU178" s="1793"/>
      <c r="EV178" s="1793"/>
      <c r="EW178" s="1793"/>
      <c r="EX178" s="1793"/>
      <c r="EY178" s="1793"/>
      <c r="EZ178" s="1793"/>
      <c r="FA178" s="1793"/>
      <c r="FB178" s="1793"/>
      <c r="FC178" s="1793"/>
      <c r="FD178" s="1793"/>
      <c r="FE178" s="1793"/>
    </row>
    <row r="179" spans="1:161" s="1555" customFormat="1" ht="382.5" x14ac:dyDescent="0.2">
      <c r="A179" s="2338">
        <v>169</v>
      </c>
      <c r="B179" s="2339" t="s">
        <v>1646</v>
      </c>
      <c r="C179" s="1667" t="s">
        <v>1355</v>
      </c>
      <c r="D179" s="2342">
        <v>1102001</v>
      </c>
      <c r="E179" s="1760" t="s">
        <v>1705</v>
      </c>
      <c r="F179" s="1759" t="s">
        <v>77</v>
      </c>
      <c r="G179" s="443" t="s">
        <v>287</v>
      </c>
      <c r="H179" s="1739" t="s">
        <v>289</v>
      </c>
      <c r="I179" s="449" t="s">
        <v>290</v>
      </c>
      <c r="J179" s="449">
        <v>1</v>
      </c>
      <c r="K179" s="1720">
        <v>41730</v>
      </c>
      <c r="L179" s="1720">
        <v>41759</v>
      </c>
      <c r="M179" s="1740">
        <f t="shared" si="23"/>
        <v>4.1428571428571432</v>
      </c>
      <c r="N179" s="73">
        <v>1</v>
      </c>
      <c r="O179" s="1674">
        <f t="shared" si="22"/>
        <v>1</v>
      </c>
      <c r="P179" s="1681">
        <f t="shared" si="15"/>
        <v>4.1428571428571432</v>
      </c>
      <c r="Q179" s="1676">
        <f t="shared" si="17"/>
        <v>4.1428571428571432</v>
      </c>
      <c r="R179" s="73">
        <v>0</v>
      </c>
      <c r="S179" s="1648" t="s">
        <v>1465</v>
      </c>
      <c r="T179" s="1782"/>
      <c r="U179" s="1782"/>
      <c r="V179" s="1782"/>
      <c r="W179" s="1782"/>
      <c r="X179" s="1782"/>
      <c r="Y179" s="1782"/>
      <c r="Z179" s="1782"/>
      <c r="AA179" s="1782"/>
      <c r="AB179" s="1782"/>
      <c r="AC179" s="1782"/>
      <c r="AD179" s="1782"/>
      <c r="AE179" s="1782"/>
      <c r="AF179" s="1782"/>
      <c r="AG179" s="1782"/>
      <c r="AH179" s="1782"/>
      <c r="AI179" s="1782"/>
      <c r="AJ179" s="1782"/>
      <c r="AK179" s="1782"/>
      <c r="AL179" s="1782"/>
      <c r="AM179" s="1782"/>
      <c r="AN179" s="1782"/>
      <c r="AO179" s="1782"/>
      <c r="AP179" s="1782"/>
      <c r="AQ179" s="1782"/>
      <c r="AR179" s="1782"/>
      <c r="AS179" s="1782"/>
      <c r="AT179" s="1782"/>
      <c r="AU179" s="1782"/>
      <c r="AV179" s="1782"/>
      <c r="AW179" s="1782"/>
      <c r="AX179" s="1782"/>
      <c r="AY179" s="1782"/>
      <c r="AZ179" s="1782"/>
      <c r="BA179" s="1782"/>
      <c r="BB179" s="1782"/>
      <c r="BC179" s="1782"/>
      <c r="BD179" s="1793"/>
      <c r="BE179" s="1793"/>
      <c r="BF179" s="1793"/>
      <c r="BG179" s="1793"/>
      <c r="BH179" s="1793"/>
      <c r="BI179" s="1793"/>
      <c r="BJ179" s="1793"/>
      <c r="BK179" s="1793"/>
      <c r="BL179" s="1793"/>
      <c r="BM179" s="1793"/>
      <c r="BN179" s="1793"/>
      <c r="BO179" s="1793"/>
      <c r="BP179" s="1793"/>
      <c r="BQ179" s="1793"/>
      <c r="BR179" s="1793"/>
      <c r="BS179" s="1793"/>
      <c r="BT179" s="1793"/>
      <c r="BU179" s="1793"/>
      <c r="BV179" s="1793"/>
      <c r="BW179" s="1793"/>
      <c r="BX179" s="1793"/>
      <c r="BY179" s="1793"/>
      <c r="BZ179" s="1793"/>
      <c r="CA179" s="1793"/>
      <c r="CB179" s="1793"/>
      <c r="CC179" s="1793"/>
      <c r="CD179" s="1793"/>
      <c r="CE179" s="1793"/>
      <c r="CF179" s="1793"/>
      <c r="CG179" s="1793"/>
      <c r="CH179" s="1793"/>
      <c r="CI179" s="1793"/>
      <c r="CJ179" s="1793"/>
      <c r="CK179" s="1793"/>
      <c r="CL179" s="1793"/>
      <c r="CM179" s="1793"/>
      <c r="CN179" s="1793"/>
      <c r="CO179" s="1793"/>
      <c r="CP179" s="1793"/>
      <c r="CQ179" s="1793"/>
      <c r="CR179" s="1793"/>
      <c r="CS179" s="1793"/>
      <c r="CT179" s="1793"/>
      <c r="CU179" s="1793"/>
      <c r="CV179" s="1793"/>
      <c r="CW179" s="1793"/>
      <c r="CX179" s="1793"/>
      <c r="CY179" s="1793"/>
      <c r="CZ179" s="1793"/>
      <c r="DA179" s="1793"/>
      <c r="DB179" s="1793"/>
      <c r="DC179" s="1793"/>
      <c r="DD179" s="1793"/>
      <c r="DE179" s="1793"/>
      <c r="DF179" s="1793"/>
      <c r="DG179" s="1793"/>
      <c r="DH179" s="1793"/>
      <c r="DI179" s="1793"/>
      <c r="DJ179" s="1793"/>
      <c r="DK179" s="1793"/>
      <c r="DL179" s="1793"/>
      <c r="DM179" s="1793"/>
      <c r="DN179" s="1793"/>
      <c r="DO179" s="1793"/>
      <c r="DP179" s="1793"/>
      <c r="DQ179" s="1793"/>
      <c r="DR179" s="1793"/>
      <c r="DS179" s="1793"/>
      <c r="DT179" s="1793"/>
      <c r="DU179" s="1793"/>
      <c r="DV179" s="1793"/>
      <c r="DW179" s="1793"/>
      <c r="DX179" s="1793"/>
      <c r="DY179" s="1793"/>
      <c r="DZ179" s="1793"/>
      <c r="EA179" s="1793"/>
      <c r="EB179" s="1793"/>
      <c r="EC179" s="1793"/>
      <c r="ED179" s="1793"/>
      <c r="EE179" s="1793"/>
      <c r="EF179" s="1793"/>
      <c r="EG179" s="1793"/>
      <c r="EH179" s="1793"/>
      <c r="EI179" s="1793"/>
      <c r="EJ179" s="1793"/>
      <c r="EK179" s="1793"/>
      <c r="EL179" s="1793"/>
      <c r="EM179" s="1793"/>
      <c r="EN179" s="1793"/>
      <c r="EO179" s="1793"/>
      <c r="EP179" s="1793"/>
      <c r="EQ179" s="1793"/>
      <c r="ER179" s="1793"/>
      <c r="ES179" s="1793"/>
      <c r="ET179" s="1793"/>
      <c r="EU179" s="1793"/>
      <c r="EV179" s="1793"/>
      <c r="EW179" s="1793"/>
      <c r="EX179" s="1793"/>
      <c r="EY179" s="1793"/>
      <c r="EZ179" s="1793"/>
      <c r="FA179" s="1793"/>
      <c r="FB179" s="1793"/>
      <c r="FC179" s="1793"/>
      <c r="FD179" s="1793"/>
      <c r="FE179" s="1793"/>
    </row>
    <row r="180" spans="1:161" s="1555" customFormat="1" ht="48" customHeight="1" x14ac:dyDescent="0.2">
      <c r="A180" s="2338">
        <v>170</v>
      </c>
      <c r="B180" s="2339" t="s">
        <v>1647</v>
      </c>
      <c r="C180" s="1667" t="s">
        <v>1355</v>
      </c>
      <c r="D180" s="2342">
        <v>1102001</v>
      </c>
      <c r="E180" s="426" t="s">
        <v>1706</v>
      </c>
      <c r="F180" s="1759" t="s">
        <v>80</v>
      </c>
      <c r="G180" s="443" t="s">
        <v>291</v>
      </c>
      <c r="H180" s="1739" t="s">
        <v>293</v>
      </c>
      <c r="I180" s="449" t="s">
        <v>266</v>
      </c>
      <c r="J180" s="449">
        <v>1</v>
      </c>
      <c r="K180" s="1720">
        <v>41671</v>
      </c>
      <c r="L180" s="1720">
        <v>41820</v>
      </c>
      <c r="M180" s="1740">
        <f t="shared" si="23"/>
        <v>21.285714285714285</v>
      </c>
      <c r="N180" s="73">
        <v>1</v>
      </c>
      <c r="O180" s="1674">
        <f t="shared" si="22"/>
        <v>1</v>
      </c>
      <c r="P180" s="1681">
        <f t="shared" si="15"/>
        <v>21.285714285714285</v>
      </c>
      <c r="Q180" s="1676">
        <f t="shared" si="17"/>
        <v>21.285714285714285</v>
      </c>
      <c r="R180" s="73">
        <v>0</v>
      </c>
      <c r="S180" s="1650" t="s">
        <v>1466</v>
      </c>
      <c r="T180" s="1780"/>
      <c r="U180" s="1780"/>
      <c r="V180" s="1780"/>
      <c r="W180" s="1780"/>
      <c r="X180" s="1780"/>
      <c r="Y180" s="1780"/>
      <c r="Z180" s="1780"/>
      <c r="AA180" s="1780"/>
      <c r="AB180" s="1780"/>
      <c r="AC180" s="1780"/>
      <c r="AD180" s="1780"/>
      <c r="AE180" s="1780"/>
      <c r="AF180" s="1780"/>
      <c r="AG180" s="1780"/>
      <c r="AH180" s="1780"/>
      <c r="AI180" s="1780"/>
      <c r="AJ180" s="1780"/>
      <c r="AK180" s="1780"/>
      <c r="AL180" s="1780"/>
      <c r="AM180" s="1780"/>
      <c r="AN180" s="1780"/>
      <c r="AO180" s="1780"/>
      <c r="AP180" s="1780"/>
      <c r="AQ180" s="1780"/>
      <c r="AR180" s="1780"/>
      <c r="AS180" s="1780"/>
      <c r="AT180" s="1780"/>
      <c r="AU180" s="1780"/>
      <c r="AV180" s="1780"/>
      <c r="AW180" s="1780"/>
      <c r="AX180" s="1780"/>
      <c r="AY180" s="1780"/>
      <c r="AZ180" s="1780"/>
      <c r="BA180" s="1780"/>
      <c r="BB180" s="1780"/>
      <c r="BC180" s="1780"/>
      <c r="BD180" s="1793"/>
      <c r="BE180" s="1793"/>
      <c r="BF180" s="1793"/>
      <c r="BG180" s="1793"/>
      <c r="BH180" s="1793"/>
      <c r="BI180" s="1793"/>
      <c r="BJ180" s="1793"/>
      <c r="BK180" s="1793"/>
      <c r="BL180" s="1793"/>
      <c r="BM180" s="1793"/>
      <c r="BN180" s="1793"/>
      <c r="BO180" s="1793"/>
      <c r="BP180" s="1793"/>
      <c r="BQ180" s="1793"/>
      <c r="BR180" s="1793"/>
      <c r="BS180" s="1793"/>
      <c r="BT180" s="1793"/>
      <c r="BU180" s="1793"/>
      <c r="BV180" s="1793"/>
      <c r="BW180" s="1793"/>
      <c r="BX180" s="1793"/>
      <c r="BY180" s="1793"/>
      <c r="BZ180" s="1793"/>
      <c r="CA180" s="1793"/>
      <c r="CB180" s="1793"/>
      <c r="CC180" s="1793"/>
      <c r="CD180" s="1793"/>
      <c r="CE180" s="1793"/>
      <c r="CF180" s="1793"/>
      <c r="CG180" s="1793"/>
      <c r="CH180" s="1793"/>
      <c r="CI180" s="1793"/>
      <c r="CJ180" s="1793"/>
      <c r="CK180" s="1793"/>
      <c r="CL180" s="1793"/>
      <c r="CM180" s="1793"/>
      <c r="CN180" s="1793"/>
      <c r="CO180" s="1793"/>
      <c r="CP180" s="1793"/>
      <c r="CQ180" s="1793"/>
      <c r="CR180" s="1793"/>
      <c r="CS180" s="1793"/>
      <c r="CT180" s="1793"/>
      <c r="CU180" s="1793"/>
      <c r="CV180" s="1793"/>
      <c r="CW180" s="1793"/>
      <c r="CX180" s="1793"/>
      <c r="CY180" s="1793"/>
      <c r="CZ180" s="1793"/>
      <c r="DA180" s="1793"/>
      <c r="DB180" s="1793"/>
      <c r="DC180" s="1793"/>
      <c r="DD180" s="1793"/>
      <c r="DE180" s="1793"/>
      <c r="DF180" s="1793"/>
      <c r="DG180" s="1793"/>
      <c r="DH180" s="1793"/>
      <c r="DI180" s="1793"/>
      <c r="DJ180" s="1793"/>
      <c r="DK180" s="1793"/>
      <c r="DL180" s="1793"/>
      <c r="DM180" s="1793"/>
      <c r="DN180" s="1793"/>
      <c r="DO180" s="1793"/>
      <c r="DP180" s="1793"/>
      <c r="DQ180" s="1793"/>
      <c r="DR180" s="1793"/>
      <c r="DS180" s="1793"/>
      <c r="DT180" s="1793"/>
      <c r="DU180" s="1793"/>
      <c r="DV180" s="1793"/>
      <c r="DW180" s="1793"/>
      <c r="DX180" s="1793"/>
      <c r="DY180" s="1793"/>
      <c r="DZ180" s="1793"/>
      <c r="EA180" s="1793"/>
      <c r="EB180" s="1793"/>
      <c r="EC180" s="1793"/>
      <c r="ED180" s="1793"/>
      <c r="EE180" s="1793"/>
      <c r="EF180" s="1793"/>
      <c r="EG180" s="1793"/>
      <c r="EH180" s="1793"/>
      <c r="EI180" s="1793"/>
      <c r="EJ180" s="1793"/>
      <c r="EK180" s="1793"/>
      <c r="EL180" s="1793"/>
      <c r="EM180" s="1793"/>
      <c r="EN180" s="1793"/>
      <c r="EO180" s="1793"/>
      <c r="EP180" s="1793"/>
      <c r="EQ180" s="1793"/>
      <c r="ER180" s="1793"/>
      <c r="ES180" s="1793"/>
      <c r="ET180" s="1793"/>
      <c r="EU180" s="1793"/>
      <c r="EV180" s="1793"/>
      <c r="EW180" s="1793"/>
      <c r="EX180" s="1793"/>
      <c r="EY180" s="1793"/>
      <c r="EZ180" s="1793"/>
      <c r="FA180" s="1793"/>
      <c r="FB180" s="1793"/>
      <c r="FC180" s="1793"/>
      <c r="FD180" s="1793"/>
      <c r="FE180" s="1793"/>
    </row>
    <row r="181" spans="1:161" s="1555" customFormat="1" ht="132" x14ac:dyDescent="0.2">
      <c r="A181" s="2338">
        <v>171</v>
      </c>
      <c r="B181" s="2339" t="s">
        <v>1648</v>
      </c>
      <c r="C181" s="1667" t="s">
        <v>1355</v>
      </c>
      <c r="D181" s="2342">
        <v>1102001</v>
      </c>
      <c r="E181" s="1760" t="s">
        <v>1706</v>
      </c>
      <c r="F181" s="1759" t="s">
        <v>80</v>
      </c>
      <c r="G181" s="443" t="s">
        <v>294</v>
      </c>
      <c r="H181" s="1739" t="s">
        <v>296</v>
      </c>
      <c r="I181" s="449" t="s">
        <v>290</v>
      </c>
      <c r="J181" s="449">
        <v>1</v>
      </c>
      <c r="K181" s="1720">
        <v>41821</v>
      </c>
      <c r="L181" s="1720">
        <v>41851</v>
      </c>
      <c r="M181" s="1740">
        <f t="shared" si="23"/>
        <v>4.2857142857142856</v>
      </c>
      <c r="N181" s="73">
        <v>1</v>
      </c>
      <c r="O181" s="1674">
        <f t="shared" si="22"/>
        <v>1</v>
      </c>
      <c r="P181" s="1681">
        <f t="shared" si="15"/>
        <v>4.2857142857142856</v>
      </c>
      <c r="Q181" s="1676">
        <f t="shared" si="17"/>
        <v>4.2857142857142856</v>
      </c>
      <c r="R181" s="73">
        <v>0</v>
      </c>
      <c r="S181" s="2331" t="s">
        <v>1753</v>
      </c>
      <c r="T181" s="1773"/>
      <c r="U181" s="1773"/>
      <c r="V181" s="1773"/>
      <c r="W181" s="1773"/>
      <c r="X181" s="1773"/>
      <c r="Y181" s="1773"/>
      <c r="Z181" s="1773"/>
      <c r="AA181" s="1773"/>
      <c r="AB181" s="1773"/>
      <c r="AC181" s="1773"/>
      <c r="AD181" s="1773"/>
      <c r="AE181" s="1773"/>
      <c r="AF181" s="1773"/>
      <c r="AG181" s="1773"/>
      <c r="AH181" s="1773"/>
      <c r="AI181" s="1773"/>
      <c r="AJ181" s="1773"/>
      <c r="AK181" s="1773"/>
      <c r="AL181" s="1773"/>
      <c r="AM181" s="1773"/>
      <c r="AN181" s="1773"/>
      <c r="AO181" s="1773"/>
      <c r="AP181" s="1773"/>
      <c r="AQ181" s="1773"/>
      <c r="AR181" s="1773"/>
      <c r="AS181" s="1773"/>
      <c r="AT181" s="1773"/>
      <c r="AU181" s="1773"/>
      <c r="AV181" s="1773"/>
      <c r="AW181" s="1773"/>
      <c r="AX181" s="1773"/>
      <c r="AY181" s="1773"/>
      <c r="AZ181" s="1773"/>
      <c r="BA181" s="1773"/>
      <c r="BB181" s="1773"/>
      <c r="BC181" s="1773"/>
      <c r="BD181" s="1793"/>
      <c r="BE181" s="1793"/>
      <c r="BF181" s="1793"/>
      <c r="BG181" s="1793"/>
      <c r="BH181" s="1793"/>
      <c r="BI181" s="1793"/>
      <c r="BJ181" s="1793"/>
      <c r="BK181" s="1793"/>
      <c r="BL181" s="1793"/>
      <c r="BM181" s="1793"/>
      <c r="BN181" s="1793"/>
      <c r="BO181" s="1793"/>
      <c r="BP181" s="1793"/>
      <c r="BQ181" s="1793"/>
      <c r="BR181" s="1793"/>
      <c r="BS181" s="1793"/>
      <c r="BT181" s="1793"/>
      <c r="BU181" s="1793"/>
      <c r="BV181" s="1793"/>
      <c r="BW181" s="1793"/>
      <c r="BX181" s="1793"/>
      <c r="BY181" s="1793"/>
      <c r="BZ181" s="1793"/>
      <c r="CA181" s="1793"/>
      <c r="CB181" s="1793"/>
      <c r="CC181" s="1793"/>
      <c r="CD181" s="1793"/>
      <c r="CE181" s="1793"/>
      <c r="CF181" s="1793"/>
      <c r="CG181" s="1793"/>
      <c r="CH181" s="1793"/>
      <c r="CI181" s="1793"/>
      <c r="CJ181" s="1793"/>
      <c r="CK181" s="1793"/>
      <c r="CL181" s="1793"/>
      <c r="CM181" s="1793"/>
      <c r="CN181" s="1793"/>
      <c r="CO181" s="1793"/>
      <c r="CP181" s="1793"/>
      <c r="CQ181" s="1793"/>
      <c r="CR181" s="1793"/>
      <c r="CS181" s="1793"/>
      <c r="CT181" s="1793"/>
      <c r="CU181" s="1793"/>
      <c r="CV181" s="1793"/>
      <c r="CW181" s="1793"/>
      <c r="CX181" s="1793"/>
      <c r="CY181" s="1793"/>
      <c r="CZ181" s="1793"/>
      <c r="DA181" s="1793"/>
      <c r="DB181" s="1793"/>
      <c r="DC181" s="1793"/>
      <c r="DD181" s="1793"/>
      <c r="DE181" s="1793"/>
      <c r="DF181" s="1793"/>
      <c r="DG181" s="1793"/>
      <c r="DH181" s="1793"/>
      <c r="DI181" s="1793"/>
      <c r="DJ181" s="1793"/>
      <c r="DK181" s="1793"/>
      <c r="DL181" s="1793"/>
      <c r="DM181" s="1793"/>
      <c r="DN181" s="1793"/>
      <c r="DO181" s="1793"/>
      <c r="DP181" s="1793"/>
      <c r="DQ181" s="1793"/>
      <c r="DR181" s="1793"/>
      <c r="DS181" s="1793"/>
      <c r="DT181" s="1793"/>
      <c r="DU181" s="1793"/>
      <c r="DV181" s="1793"/>
      <c r="DW181" s="1793"/>
      <c r="DX181" s="1793"/>
      <c r="DY181" s="1793"/>
      <c r="DZ181" s="1793"/>
      <c r="EA181" s="1793"/>
      <c r="EB181" s="1793"/>
      <c r="EC181" s="1793"/>
      <c r="ED181" s="1793"/>
      <c r="EE181" s="1793"/>
      <c r="EF181" s="1793"/>
      <c r="EG181" s="1793"/>
      <c r="EH181" s="1793"/>
      <c r="EI181" s="1793"/>
      <c r="EJ181" s="1793"/>
      <c r="EK181" s="1793"/>
      <c r="EL181" s="1793"/>
      <c r="EM181" s="1793"/>
      <c r="EN181" s="1793"/>
      <c r="EO181" s="1793"/>
      <c r="EP181" s="1793"/>
      <c r="EQ181" s="1793"/>
      <c r="ER181" s="1793"/>
      <c r="ES181" s="1793"/>
      <c r="ET181" s="1793"/>
      <c r="EU181" s="1793"/>
      <c r="EV181" s="1793"/>
      <c r="EW181" s="1793"/>
      <c r="EX181" s="1793"/>
      <c r="EY181" s="1793"/>
      <c r="EZ181" s="1793"/>
      <c r="FA181" s="1793"/>
      <c r="FB181" s="1793"/>
      <c r="FC181" s="1793"/>
      <c r="FD181" s="1793"/>
      <c r="FE181" s="1793"/>
    </row>
    <row r="182" spans="1:161" s="1555" customFormat="1" ht="240" x14ac:dyDescent="0.2">
      <c r="A182" s="2338">
        <v>172</v>
      </c>
      <c r="B182" s="2339" t="s">
        <v>1649</v>
      </c>
      <c r="C182" s="1667" t="s">
        <v>1355</v>
      </c>
      <c r="D182" s="2344">
        <v>1902003</v>
      </c>
      <c r="E182" s="1759" t="s">
        <v>494</v>
      </c>
      <c r="F182" s="1759" t="s">
        <v>47</v>
      </c>
      <c r="G182" s="1738" t="s">
        <v>495</v>
      </c>
      <c r="H182" s="1738" t="s">
        <v>538</v>
      </c>
      <c r="I182" s="1738" t="s">
        <v>493</v>
      </c>
      <c r="J182" s="1792">
        <v>1</v>
      </c>
      <c r="K182" s="1720">
        <v>41640</v>
      </c>
      <c r="L182" s="450">
        <v>42004</v>
      </c>
      <c r="M182" s="1740">
        <f t="shared" si="23"/>
        <v>52</v>
      </c>
      <c r="N182" s="73">
        <v>0</v>
      </c>
      <c r="O182" s="1728"/>
      <c r="P182" s="1681">
        <f t="shared" si="15"/>
        <v>0</v>
      </c>
      <c r="Q182" s="1676">
        <f t="shared" si="17"/>
        <v>0</v>
      </c>
      <c r="R182" s="73">
        <v>0</v>
      </c>
      <c r="S182" s="1656" t="s">
        <v>1472</v>
      </c>
      <c r="T182" s="1777"/>
      <c r="U182" s="1777"/>
      <c r="V182" s="1777"/>
      <c r="W182" s="1777"/>
      <c r="X182" s="1777"/>
      <c r="Y182" s="1777"/>
      <c r="Z182" s="1777"/>
      <c r="AA182" s="1777"/>
      <c r="AB182" s="1777"/>
      <c r="AC182" s="1777"/>
      <c r="AD182" s="1777"/>
      <c r="AE182" s="1777"/>
      <c r="AF182" s="1777"/>
      <c r="AG182" s="1777"/>
      <c r="AH182" s="1777"/>
      <c r="AI182" s="1777"/>
      <c r="AJ182" s="1777"/>
      <c r="AK182" s="1777"/>
      <c r="AL182" s="1777"/>
      <c r="AM182" s="1777"/>
      <c r="AN182" s="1777"/>
      <c r="AO182" s="1777"/>
      <c r="AP182" s="1777"/>
      <c r="AQ182" s="1777"/>
      <c r="AR182" s="1777"/>
      <c r="AS182" s="1777"/>
      <c r="AT182" s="1777"/>
      <c r="AU182" s="1777"/>
      <c r="AV182" s="1777"/>
      <c r="AW182" s="1777"/>
      <c r="AX182" s="1777"/>
      <c r="AY182" s="1777"/>
      <c r="AZ182" s="1777"/>
      <c r="BA182" s="1777"/>
      <c r="BB182" s="1777"/>
      <c r="BC182" s="1777"/>
      <c r="BD182" s="1793"/>
      <c r="BE182" s="1793"/>
      <c r="BF182" s="1793"/>
      <c r="BG182" s="1793"/>
      <c r="BH182" s="1793"/>
      <c r="BI182" s="1793"/>
      <c r="BJ182" s="1793"/>
      <c r="BK182" s="1793"/>
      <c r="BL182" s="1793"/>
      <c r="BM182" s="1793"/>
      <c r="BN182" s="1793"/>
      <c r="BO182" s="1793"/>
      <c r="BP182" s="1793"/>
      <c r="BQ182" s="1793"/>
      <c r="BR182" s="1793"/>
      <c r="BS182" s="1793"/>
      <c r="BT182" s="1793"/>
      <c r="BU182" s="1793"/>
      <c r="BV182" s="1793"/>
      <c r="BW182" s="1793"/>
      <c r="BX182" s="1793"/>
      <c r="BY182" s="1793"/>
      <c r="BZ182" s="1793"/>
      <c r="CA182" s="1793"/>
      <c r="CB182" s="1793"/>
      <c r="CC182" s="1793"/>
      <c r="CD182" s="1793"/>
      <c r="CE182" s="1793"/>
      <c r="CF182" s="1793"/>
      <c r="CG182" s="1793"/>
      <c r="CH182" s="1793"/>
      <c r="CI182" s="1793"/>
      <c r="CJ182" s="1793"/>
      <c r="CK182" s="1793"/>
      <c r="CL182" s="1793"/>
      <c r="CM182" s="1793"/>
      <c r="CN182" s="1793"/>
      <c r="CO182" s="1793"/>
      <c r="CP182" s="1793"/>
      <c r="CQ182" s="1793"/>
      <c r="CR182" s="1793"/>
      <c r="CS182" s="1793"/>
      <c r="CT182" s="1793"/>
      <c r="CU182" s="1793"/>
      <c r="CV182" s="1793"/>
      <c r="CW182" s="1793"/>
      <c r="CX182" s="1793"/>
      <c r="CY182" s="1793"/>
      <c r="CZ182" s="1793"/>
      <c r="DA182" s="1793"/>
      <c r="DB182" s="1793"/>
      <c r="DC182" s="1793"/>
      <c r="DD182" s="1793"/>
      <c r="DE182" s="1793"/>
      <c r="DF182" s="1793"/>
      <c r="DG182" s="1793"/>
      <c r="DH182" s="1793"/>
      <c r="DI182" s="1793"/>
      <c r="DJ182" s="1793"/>
      <c r="DK182" s="1793"/>
      <c r="DL182" s="1793"/>
      <c r="DM182" s="1793"/>
      <c r="DN182" s="1793"/>
      <c r="DO182" s="1793"/>
      <c r="DP182" s="1793"/>
      <c r="DQ182" s="1793"/>
      <c r="DR182" s="1793"/>
      <c r="DS182" s="1793"/>
      <c r="DT182" s="1793"/>
      <c r="DU182" s="1793"/>
      <c r="DV182" s="1793"/>
      <c r="DW182" s="1793"/>
      <c r="DX182" s="1793"/>
      <c r="DY182" s="1793"/>
      <c r="DZ182" s="1793"/>
      <c r="EA182" s="1793"/>
      <c r="EB182" s="1793"/>
      <c r="EC182" s="1793"/>
      <c r="ED182" s="1793"/>
      <c r="EE182" s="1793"/>
      <c r="EF182" s="1793"/>
      <c r="EG182" s="1793"/>
      <c r="EH182" s="1793"/>
      <c r="EI182" s="1793"/>
      <c r="EJ182" s="1793"/>
      <c r="EK182" s="1793"/>
      <c r="EL182" s="1793"/>
      <c r="EM182" s="1793"/>
      <c r="EN182" s="1793"/>
      <c r="EO182" s="1793"/>
      <c r="EP182" s="1793"/>
      <c r="EQ182" s="1793"/>
      <c r="ER182" s="1793"/>
      <c r="ES182" s="1793"/>
      <c r="ET182" s="1793"/>
      <c r="EU182" s="1793"/>
      <c r="EV182" s="1793"/>
      <c r="EW182" s="1793"/>
      <c r="EX182" s="1793"/>
      <c r="EY182" s="1793"/>
      <c r="EZ182" s="1793"/>
      <c r="FA182" s="1793"/>
      <c r="FB182" s="1793"/>
      <c r="FC182" s="1793"/>
      <c r="FD182" s="1793"/>
      <c r="FE182" s="1793"/>
    </row>
    <row r="183" spans="1:161" s="1555" customFormat="1" ht="132" x14ac:dyDescent="0.2">
      <c r="A183" s="2338">
        <v>173</v>
      </c>
      <c r="B183" s="2339" t="s">
        <v>1650</v>
      </c>
      <c r="C183" s="1667" t="s">
        <v>1355</v>
      </c>
      <c r="D183" s="2340">
        <v>1902003</v>
      </c>
      <c r="E183" s="1760" t="s">
        <v>1707</v>
      </c>
      <c r="F183" s="1759" t="s">
        <v>49</v>
      </c>
      <c r="G183" s="1715" t="s">
        <v>525</v>
      </c>
      <c r="H183" s="1715" t="s">
        <v>527</v>
      </c>
      <c r="I183" s="1715" t="s">
        <v>528</v>
      </c>
      <c r="J183" s="1697">
        <v>1</v>
      </c>
      <c r="K183" s="2332">
        <v>41671</v>
      </c>
      <c r="L183" s="2317">
        <v>42004</v>
      </c>
      <c r="M183" s="73">
        <f t="shared" si="23"/>
        <v>47.571428571428569</v>
      </c>
      <c r="N183" s="73">
        <v>1</v>
      </c>
      <c r="O183" s="1728"/>
      <c r="P183" s="1681">
        <f t="shared" ref="P183:P215" si="24">+M183*O183</f>
        <v>0</v>
      </c>
      <c r="Q183" s="1676">
        <f t="shared" si="17"/>
        <v>0</v>
      </c>
      <c r="R183" s="73">
        <v>0</v>
      </c>
      <c r="S183" s="1715" t="s">
        <v>1783</v>
      </c>
      <c r="T183" s="1798"/>
      <c r="U183" s="1645"/>
      <c r="V183" s="1645"/>
      <c r="W183" s="1645"/>
      <c r="X183" s="1645"/>
      <c r="Y183" s="1645"/>
      <c r="Z183" s="1645"/>
      <c r="AA183" s="1645"/>
      <c r="AB183" s="1645"/>
      <c r="AC183" s="1645"/>
      <c r="AD183" s="1645"/>
      <c r="AE183" s="1645"/>
      <c r="AF183" s="1645"/>
      <c r="AG183" s="1645"/>
      <c r="AH183" s="1645"/>
      <c r="AI183" s="1645"/>
      <c r="AJ183" s="1645"/>
      <c r="AK183" s="1645"/>
      <c r="AL183" s="1645"/>
      <c r="AM183" s="1645"/>
      <c r="AN183" s="1645"/>
      <c r="AO183" s="1645"/>
      <c r="AP183" s="1645"/>
      <c r="AQ183" s="1645"/>
      <c r="AR183" s="1645"/>
      <c r="AS183" s="1645"/>
      <c r="AT183" s="1645"/>
      <c r="AU183" s="1645"/>
      <c r="AV183" s="1645"/>
      <c r="AW183" s="1645"/>
      <c r="AX183" s="1645"/>
      <c r="AY183" s="1645"/>
      <c r="AZ183" s="1645"/>
      <c r="BA183" s="1645"/>
      <c r="BB183" s="1645"/>
      <c r="BC183" s="1645"/>
      <c r="BD183" s="1655"/>
      <c r="BE183" s="1793"/>
      <c r="BF183" s="1793"/>
      <c r="BG183" s="1793"/>
      <c r="BH183" s="1793"/>
      <c r="BI183" s="1793"/>
      <c r="BJ183" s="1793"/>
      <c r="BK183" s="1793"/>
      <c r="BL183" s="1793"/>
      <c r="BM183" s="1793"/>
      <c r="BN183" s="1793"/>
      <c r="BO183" s="1793"/>
      <c r="BP183" s="1793"/>
      <c r="BQ183" s="1793"/>
      <c r="BR183" s="1793"/>
      <c r="BS183" s="1793"/>
      <c r="BT183" s="1793"/>
      <c r="BU183" s="1793"/>
      <c r="BV183" s="1793"/>
      <c r="BW183" s="1793"/>
      <c r="BX183" s="1793"/>
      <c r="BY183" s="1793"/>
      <c r="BZ183" s="1793"/>
      <c r="CA183" s="1793"/>
      <c r="CB183" s="1793"/>
      <c r="CC183" s="1793"/>
      <c r="CD183" s="1793"/>
      <c r="CE183" s="1793"/>
      <c r="CF183" s="1793"/>
      <c r="CG183" s="1793"/>
      <c r="CH183" s="1793"/>
      <c r="CI183" s="1793"/>
      <c r="CJ183" s="1793"/>
      <c r="CK183" s="1793"/>
      <c r="CL183" s="1793"/>
      <c r="CM183" s="1793"/>
      <c r="CN183" s="1793"/>
      <c r="CO183" s="1793"/>
      <c r="CP183" s="1793"/>
      <c r="CQ183" s="1793"/>
      <c r="CR183" s="1793"/>
      <c r="CS183" s="1793"/>
      <c r="CT183" s="1793"/>
      <c r="CU183" s="1793"/>
      <c r="CV183" s="1793"/>
      <c r="CW183" s="1793"/>
      <c r="CX183" s="1793"/>
      <c r="CY183" s="1793"/>
      <c r="CZ183" s="1793"/>
      <c r="DA183" s="1793"/>
      <c r="DB183" s="1793"/>
      <c r="DC183" s="1793"/>
      <c r="DD183" s="1793"/>
      <c r="DE183" s="1793"/>
      <c r="DF183" s="1793"/>
      <c r="DG183" s="1793"/>
      <c r="DH183" s="1793"/>
      <c r="DI183" s="1793"/>
      <c r="DJ183" s="1793"/>
      <c r="DK183" s="1793"/>
      <c r="DL183" s="1793"/>
      <c r="DM183" s="1793"/>
      <c r="DN183" s="1793"/>
      <c r="DO183" s="1793"/>
      <c r="DP183" s="1793"/>
      <c r="DQ183" s="1793"/>
      <c r="DR183" s="1793"/>
      <c r="DS183" s="1793"/>
      <c r="DT183" s="1793"/>
      <c r="DU183" s="1793"/>
      <c r="DV183" s="1793"/>
      <c r="DW183" s="1793"/>
      <c r="DX183" s="1793"/>
      <c r="DY183" s="1793"/>
      <c r="DZ183" s="1793"/>
      <c r="EA183" s="1793"/>
      <c r="EB183" s="1793"/>
      <c r="EC183" s="1793"/>
      <c r="ED183" s="1793"/>
      <c r="EE183" s="1793"/>
      <c r="EF183" s="1793"/>
      <c r="EG183" s="1793"/>
      <c r="EH183" s="1793"/>
      <c r="EI183" s="1793"/>
      <c r="EJ183" s="1793"/>
      <c r="EK183" s="1793"/>
      <c r="EL183" s="1793"/>
      <c r="EM183" s="1793"/>
      <c r="EN183" s="1793"/>
      <c r="EO183" s="1793"/>
      <c r="EP183" s="1793"/>
      <c r="EQ183" s="1793"/>
      <c r="ER183" s="1793"/>
      <c r="ES183" s="1793"/>
      <c r="ET183" s="1793"/>
      <c r="EU183" s="1793"/>
      <c r="EV183" s="1793"/>
      <c r="EW183" s="1793"/>
      <c r="EX183" s="1793"/>
      <c r="EY183" s="1793"/>
      <c r="EZ183" s="1793"/>
      <c r="FA183" s="1793"/>
      <c r="FB183" s="1793"/>
      <c r="FC183" s="1793"/>
      <c r="FD183" s="1793"/>
      <c r="FE183" s="1793"/>
    </row>
    <row r="184" spans="1:161" s="1555" customFormat="1" ht="204" x14ac:dyDescent="0.2">
      <c r="A184" s="2338">
        <v>174</v>
      </c>
      <c r="B184" s="2339" t="s">
        <v>1651</v>
      </c>
      <c r="C184" s="1667" t="s">
        <v>1355</v>
      </c>
      <c r="D184" s="2342">
        <v>1902003</v>
      </c>
      <c r="E184" s="1760" t="s">
        <v>1708</v>
      </c>
      <c r="F184" s="1759" t="s">
        <v>82</v>
      </c>
      <c r="G184" s="443" t="s">
        <v>297</v>
      </c>
      <c r="H184" s="1739" t="s">
        <v>299</v>
      </c>
      <c r="I184" s="449" t="s">
        <v>300</v>
      </c>
      <c r="J184" s="449">
        <v>1</v>
      </c>
      <c r="K184" s="1720">
        <v>41699</v>
      </c>
      <c r="L184" s="1720">
        <v>42004</v>
      </c>
      <c r="M184" s="1740">
        <f t="shared" si="23"/>
        <v>43.571428571428569</v>
      </c>
      <c r="N184" s="73">
        <v>1</v>
      </c>
      <c r="O184" s="1728"/>
      <c r="P184" s="1681">
        <f t="shared" si="24"/>
        <v>0</v>
      </c>
      <c r="Q184" s="1676">
        <f t="shared" si="17"/>
        <v>0</v>
      </c>
      <c r="R184" s="73">
        <v>0</v>
      </c>
      <c r="S184" s="1645" t="s">
        <v>1092</v>
      </c>
      <c r="T184" s="1771"/>
      <c r="U184" s="1771"/>
      <c r="V184" s="1771"/>
      <c r="W184" s="1771"/>
      <c r="X184" s="1771"/>
      <c r="Y184" s="1771"/>
      <c r="Z184" s="1771"/>
      <c r="AA184" s="1771"/>
      <c r="AB184" s="1771"/>
      <c r="AC184" s="1771"/>
      <c r="AD184" s="1771"/>
      <c r="AE184" s="1771"/>
      <c r="AF184" s="1771"/>
      <c r="AG184" s="1771"/>
      <c r="AH184" s="1771"/>
      <c r="AI184" s="1771"/>
      <c r="AJ184" s="1771"/>
      <c r="AK184" s="1771"/>
      <c r="AL184" s="1771"/>
      <c r="AM184" s="1771"/>
      <c r="AN184" s="1771"/>
      <c r="AO184" s="1771"/>
      <c r="AP184" s="1771"/>
      <c r="AQ184" s="1771"/>
      <c r="AR184" s="1771"/>
      <c r="AS184" s="1771"/>
      <c r="AT184" s="1771"/>
      <c r="AU184" s="1771"/>
      <c r="AV184" s="1771"/>
      <c r="AW184" s="1771"/>
      <c r="AX184" s="1771"/>
      <c r="AY184" s="1771"/>
      <c r="AZ184" s="1771"/>
      <c r="BA184" s="1771"/>
      <c r="BB184" s="1771"/>
      <c r="BC184" s="1771"/>
      <c r="BD184" s="1793"/>
      <c r="BE184" s="1793"/>
      <c r="BF184" s="1793"/>
      <c r="BG184" s="1793"/>
      <c r="BH184" s="1793"/>
      <c r="BI184" s="1793"/>
      <c r="BJ184" s="1793"/>
      <c r="BK184" s="1793"/>
      <c r="BL184" s="1793"/>
      <c r="BM184" s="1793"/>
      <c r="BN184" s="1793"/>
      <c r="BO184" s="1793"/>
      <c r="BP184" s="1793"/>
      <c r="BQ184" s="1793"/>
      <c r="BR184" s="1793"/>
      <c r="BS184" s="1793"/>
      <c r="BT184" s="1793"/>
      <c r="BU184" s="1793"/>
      <c r="BV184" s="1793"/>
      <c r="BW184" s="1793"/>
      <c r="BX184" s="1793"/>
      <c r="BY184" s="1793"/>
      <c r="BZ184" s="1793"/>
      <c r="CA184" s="1793"/>
      <c r="CB184" s="1793"/>
      <c r="CC184" s="1793"/>
      <c r="CD184" s="1793"/>
      <c r="CE184" s="1793"/>
      <c r="CF184" s="1793"/>
      <c r="CG184" s="1793"/>
      <c r="CH184" s="1793"/>
      <c r="CI184" s="1793"/>
      <c r="CJ184" s="1793"/>
      <c r="CK184" s="1793"/>
      <c r="CL184" s="1793"/>
      <c r="CM184" s="1793"/>
      <c r="CN184" s="1793"/>
      <c r="CO184" s="1793"/>
      <c r="CP184" s="1793"/>
      <c r="CQ184" s="1793"/>
      <c r="CR184" s="1793"/>
      <c r="CS184" s="1793"/>
      <c r="CT184" s="1793"/>
      <c r="CU184" s="1793"/>
      <c r="CV184" s="1793"/>
      <c r="CW184" s="1793"/>
      <c r="CX184" s="1793"/>
      <c r="CY184" s="1793"/>
      <c r="CZ184" s="1793"/>
      <c r="DA184" s="1793"/>
      <c r="DB184" s="1793"/>
      <c r="DC184" s="1793"/>
      <c r="DD184" s="1793"/>
      <c r="DE184" s="1793"/>
      <c r="DF184" s="1793"/>
      <c r="DG184" s="1793"/>
      <c r="DH184" s="1793"/>
      <c r="DI184" s="1793"/>
      <c r="DJ184" s="1793"/>
      <c r="DK184" s="1793"/>
      <c r="DL184" s="1793"/>
      <c r="DM184" s="1793"/>
      <c r="DN184" s="1793"/>
      <c r="DO184" s="1793"/>
      <c r="DP184" s="1793"/>
      <c r="DQ184" s="1793"/>
      <c r="DR184" s="1793"/>
      <c r="DS184" s="1793"/>
      <c r="DT184" s="1793"/>
      <c r="DU184" s="1793"/>
      <c r="DV184" s="1793"/>
      <c r="DW184" s="1793"/>
      <c r="DX184" s="1793"/>
      <c r="DY184" s="1793"/>
      <c r="DZ184" s="1793"/>
      <c r="EA184" s="1793"/>
      <c r="EB184" s="1793"/>
      <c r="EC184" s="1793"/>
      <c r="ED184" s="1793"/>
      <c r="EE184" s="1793"/>
      <c r="EF184" s="1793"/>
      <c r="EG184" s="1793"/>
      <c r="EH184" s="1793"/>
      <c r="EI184" s="1793"/>
      <c r="EJ184" s="1793"/>
      <c r="EK184" s="1793"/>
      <c r="EL184" s="1793"/>
      <c r="EM184" s="1793"/>
      <c r="EN184" s="1793"/>
      <c r="EO184" s="1793"/>
      <c r="EP184" s="1793"/>
      <c r="EQ184" s="1793"/>
      <c r="ER184" s="1793"/>
      <c r="ES184" s="1793"/>
      <c r="ET184" s="1793"/>
      <c r="EU184" s="1793"/>
      <c r="EV184" s="1793"/>
      <c r="EW184" s="1793"/>
      <c r="EX184" s="1793"/>
      <c r="EY184" s="1793"/>
      <c r="EZ184" s="1793"/>
      <c r="FA184" s="1793"/>
      <c r="FB184" s="1793"/>
      <c r="FC184" s="1793"/>
      <c r="FD184" s="1793"/>
      <c r="FE184" s="1793"/>
    </row>
    <row r="185" spans="1:161" s="1555" customFormat="1" ht="108" x14ac:dyDescent="0.2">
      <c r="A185" s="2338">
        <v>175</v>
      </c>
      <c r="B185" s="2339" t="s">
        <v>1652</v>
      </c>
      <c r="C185" s="1667" t="s">
        <v>1355</v>
      </c>
      <c r="D185" s="2342">
        <v>1902003</v>
      </c>
      <c r="E185" s="1760" t="s">
        <v>1708</v>
      </c>
      <c r="F185" s="1759" t="s">
        <v>82</v>
      </c>
      <c r="G185" s="443" t="s">
        <v>301</v>
      </c>
      <c r="H185" s="1739" t="s">
        <v>302</v>
      </c>
      <c r="I185" s="1792" t="s">
        <v>303</v>
      </c>
      <c r="J185" s="449">
        <v>1</v>
      </c>
      <c r="K185" s="1720">
        <v>42005</v>
      </c>
      <c r="L185" s="1720">
        <v>42124</v>
      </c>
      <c r="M185" s="1740">
        <f t="shared" si="23"/>
        <v>17</v>
      </c>
      <c r="N185" s="73">
        <v>0</v>
      </c>
      <c r="O185" s="1728"/>
      <c r="P185" s="1681">
        <f t="shared" si="24"/>
        <v>0</v>
      </c>
      <c r="Q185" s="1676">
        <f t="shared" si="17"/>
        <v>0</v>
      </c>
      <c r="R185" s="73">
        <v>0</v>
      </c>
      <c r="S185" s="298" t="s">
        <v>1439</v>
      </c>
      <c r="T185" s="1793"/>
      <c r="U185" s="1793"/>
      <c r="V185" s="1793"/>
      <c r="W185" s="1793"/>
      <c r="X185" s="1793"/>
      <c r="Y185" s="1793"/>
      <c r="Z185" s="1793"/>
      <c r="AA185" s="1793"/>
      <c r="AB185" s="1793"/>
      <c r="AC185" s="1793"/>
      <c r="AD185" s="1793"/>
      <c r="AE185" s="1793"/>
      <c r="AF185" s="1793"/>
      <c r="AG185" s="1793"/>
      <c r="AH185" s="1793"/>
      <c r="AI185" s="1793"/>
      <c r="AJ185" s="1793"/>
      <c r="AK185" s="1793"/>
      <c r="AL185" s="1793"/>
      <c r="AM185" s="1793"/>
      <c r="AN185" s="1793"/>
      <c r="AO185" s="1793"/>
      <c r="AP185" s="1793"/>
      <c r="AQ185" s="1793"/>
      <c r="AR185" s="1793"/>
      <c r="AS185" s="1793"/>
      <c r="AT185" s="1793"/>
      <c r="AU185" s="1793"/>
      <c r="AV185" s="1793"/>
      <c r="AW185" s="1793"/>
      <c r="AX185" s="1793"/>
      <c r="AY185" s="1793"/>
      <c r="AZ185" s="1793"/>
      <c r="BA185" s="1793"/>
      <c r="BB185" s="1793"/>
      <c r="BC185" s="1793"/>
      <c r="BD185" s="1793"/>
      <c r="BE185" s="1793"/>
      <c r="BF185" s="1793"/>
      <c r="BG185" s="1793"/>
      <c r="BH185" s="1793"/>
      <c r="BI185" s="1793"/>
      <c r="BJ185" s="1793"/>
      <c r="BK185" s="1793"/>
      <c r="BL185" s="1793"/>
      <c r="BM185" s="1793"/>
      <c r="BN185" s="1793"/>
      <c r="BO185" s="1793"/>
      <c r="BP185" s="1793"/>
      <c r="BQ185" s="1793"/>
      <c r="BR185" s="1793"/>
      <c r="BS185" s="1793"/>
      <c r="BT185" s="1793"/>
      <c r="BU185" s="1793"/>
      <c r="BV185" s="1793"/>
      <c r="BW185" s="1793"/>
      <c r="BX185" s="1793"/>
      <c r="BY185" s="1793"/>
      <c r="BZ185" s="1793"/>
      <c r="CA185" s="1793"/>
      <c r="CB185" s="1793"/>
      <c r="CC185" s="1793"/>
      <c r="CD185" s="1793"/>
      <c r="CE185" s="1793"/>
      <c r="CF185" s="1793"/>
      <c r="CG185" s="1793"/>
      <c r="CH185" s="1793"/>
      <c r="CI185" s="1793"/>
      <c r="CJ185" s="1793"/>
      <c r="CK185" s="1793"/>
      <c r="CL185" s="1793"/>
      <c r="CM185" s="1793"/>
      <c r="CN185" s="1793"/>
      <c r="CO185" s="1793"/>
      <c r="CP185" s="1793"/>
      <c r="CQ185" s="1793"/>
      <c r="CR185" s="1793"/>
      <c r="CS185" s="1793"/>
      <c r="CT185" s="1793"/>
      <c r="CU185" s="1793"/>
      <c r="CV185" s="1793"/>
      <c r="CW185" s="1793"/>
      <c r="CX185" s="1793"/>
      <c r="CY185" s="1793"/>
      <c r="CZ185" s="1793"/>
      <c r="DA185" s="1793"/>
      <c r="DB185" s="1793"/>
      <c r="DC185" s="1793"/>
      <c r="DD185" s="1793"/>
      <c r="DE185" s="1793"/>
      <c r="DF185" s="1793"/>
      <c r="DG185" s="1793"/>
      <c r="DH185" s="1793"/>
      <c r="DI185" s="1793"/>
      <c r="DJ185" s="1793"/>
      <c r="DK185" s="1793"/>
      <c r="DL185" s="1793"/>
      <c r="DM185" s="1793"/>
      <c r="DN185" s="1793"/>
      <c r="DO185" s="1793"/>
      <c r="DP185" s="1793"/>
      <c r="DQ185" s="1793"/>
      <c r="DR185" s="1793"/>
      <c r="DS185" s="1793"/>
      <c r="DT185" s="1793"/>
      <c r="DU185" s="1793"/>
      <c r="DV185" s="1793"/>
      <c r="DW185" s="1793"/>
      <c r="DX185" s="1793"/>
      <c r="DY185" s="1793"/>
      <c r="DZ185" s="1793"/>
      <c r="EA185" s="1793"/>
      <c r="EB185" s="1793"/>
      <c r="EC185" s="1793"/>
      <c r="ED185" s="1793"/>
      <c r="EE185" s="1793"/>
      <c r="EF185" s="1793"/>
      <c r="EG185" s="1793"/>
      <c r="EH185" s="1793"/>
      <c r="EI185" s="1793"/>
      <c r="EJ185" s="1793"/>
      <c r="EK185" s="1793"/>
      <c r="EL185" s="1793"/>
      <c r="EM185" s="1793"/>
      <c r="EN185" s="1793"/>
      <c r="EO185" s="1793"/>
      <c r="EP185" s="1793"/>
      <c r="EQ185" s="1793"/>
      <c r="ER185" s="1793"/>
      <c r="ES185" s="1793"/>
      <c r="ET185" s="1793"/>
      <c r="EU185" s="1793"/>
      <c r="EV185" s="1793"/>
      <c r="EW185" s="1793"/>
      <c r="EX185" s="1793"/>
      <c r="EY185" s="1793"/>
      <c r="EZ185" s="1793"/>
      <c r="FA185" s="1793"/>
      <c r="FB185" s="1793"/>
      <c r="FC185" s="1793"/>
      <c r="FD185" s="1793"/>
      <c r="FE185" s="1793"/>
    </row>
    <row r="186" spans="1:161" s="1555" customFormat="1" ht="120" customHeight="1" x14ac:dyDescent="0.2">
      <c r="A186" s="2338">
        <v>176</v>
      </c>
      <c r="B186" s="2339" t="s">
        <v>1653</v>
      </c>
      <c r="C186" s="1667" t="s">
        <v>1355</v>
      </c>
      <c r="D186" s="298"/>
      <c r="E186" s="444" t="s">
        <v>1730</v>
      </c>
      <c r="F186" s="1759" t="s">
        <v>333</v>
      </c>
      <c r="G186" s="1789" t="s">
        <v>486</v>
      </c>
      <c r="H186" s="1789" t="s">
        <v>337</v>
      </c>
      <c r="I186" s="448"/>
      <c r="J186" s="449">
        <v>1</v>
      </c>
      <c r="K186" s="450">
        <v>41564</v>
      </c>
      <c r="L186" s="450">
        <v>41564</v>
      </c>
      <c r="M186" s="298">
        <f t="shared" si="23"/>
        <v>0</v>
      </c>
      <c r="N186" s="73">
        <v>100</v>
      </c>
      <c r="O186" s="1728">
        <v>1</v>
      </c>
      <c r="P186" s="1681">
        <f t="shared" si="24"/>
        <v>0</v>
      </c>
      <c r="Q186" s="1676">
        <f t="shared" si="17"/>
        <v>0</v>
      </c>
      <c r="R186" s="73">
        <v>0</v>
      </c>
      <c r="S186" s="1663" t="s">
        <v>1473</v>
      </c>
      <c r="T186" s="1785"/>
      <c r="U186" s="1785"/>
      <c r="V186" s="1785"/>
      <c r="W186" s="1785"/>
      <c r="X186" s="1785"/>
      <c r="Y186" s="1785"/>
      <c r="Z186" s="1785"/>
      <c r="AA186" s="1785"/>
      <c r="AB186" s="1785"/>
      <c r="AC186" s="1785"/>
      <c r="AD186" s="1785"/>
      <c r="AE186" s="1785"/>
      <c r="AF186" s="1785"/>
      <c r="AG186" s="1785"/>
      <c r="AH186" s="1785"/>
      <c r="AI186" s="1785"/>
      <c r="AJ186" s="1785"/>
      <c r="AK186" s="1785"/>
      <c r="AL186" s="1785"/>
      <c r="AM186" s="1785"/>
      <c r="AN186" s="1785"/>
      <c r="AO186" s="1785"/>
      <c r="AP186" s="1785"/>
      <c r="AQ186" s="1785"/>
      <c r="AR186" s="1785"/>
      <c r="AS186" s="1785"/>
      <c r="AT186" s="1785"/>
      <c r="AU186" s="1785"/>
      <c r="AV186" s="1785"/>
      <c r="AW186" s="1785"/>
      <c r="AX186" s="1785"/>
      <c r="AY186" s="1785"/>
      <c r="AZ186" s="1785"/>
      <c r="BA186" s="1785"/>
      <c r="BB186" s="1785"/>
      <c r="BC186" s="1785"/>
      <c r="BD186" s="1793"/>
      <c r="BE186" s="1793"/>
      <c r="BF186" s="1793"/>
      <c r="BG186" s="1793"/>
      <c r="BH186" s="1793"/>
      <c r="BI186" s="1793"/>
      <c r="BJ186" s="1793"/>
      <c r="BK186" s="1793"/>
      <c r="BL186" s="1793"/>
      <c r="BM186" s="1793"/>
      <c r="BN186" s="1793"/>
      <c r="BO186" s="1793"/>
      <c r="BP186" s="1793"/>
      <c r="BQ186" s="1793"/>
      <c r="BR186" s="1793"/>
      <c r="BS186" s="1793"/>
      <c r="BT186" s="1793"/>
      <c r="BU186" s="1793"/>
      <c r="BV186" s="1793"/>
      <c r="BW186" s="1793"/>
      <c r="BX186" s="1793"/>
      <c r="BY186" s="1793"/>
      <c r="BZ186" s="1793"/>
      <c r="CA186" s="1793"/>
      <c r="CB186" s="1793"/>
      <c r="CC186" s="1793"/>
      <c r="CD186" s="1793"/>
      <c r="CE186" s="1793"/>
      <c r="CF186" s="1793"/>
      <c r="CG186" s="1793"/>
      <c r="CH186" s="1793"/>
      <c r="CI186" s="1793"/>
      <c r="CJ186" s="1793"/>
      <c r="CK186" s="1793"/>
      <c r="CL186" s="1793"/>
      <c r="CM186" s="1793"/>
      <c r="CN186" s="1793"/>
      <c r="CO186" s="1793"/>
      <c r="CP186" s="1793"/>
      <c r="CQ186" s="1793"/>
      <c r="CR186" s="1793"/>
      <c r="CS186" s="1793"/>
      <c r="CT186" s="1793"/>
      <c r="CU186" s="1793"/>
      <c r="CV186" s="1793"/>
      <c r="CW186" s="1793"/>
      <c r="CX186" s="1793"/>
      <c r="CY186" s="1793"/>
      <c r="CZ186" s="1793"/>
      <c r="DA186" s="1793"/>
      <c r="DB186" s="1793"/>
      <c r="DC186" s="1793"/>
      <c r="DD186" s="1793"/>
      <c r="DE186" s="1793"/>
      <c r="DF186" s="1793"/>
      <c r="DG186" s="1793"/>
      <c r="DH186" s="1793"/>
      <c r="DI186" s="1793"/>
      <c r="DJ186" s="1793"/>
      <c r="DK186" s="1793"/>
      <c r="DL186" s="1793"/>
      <c r="DM186" s="1793"/>
      <c r="DN186" s="1793"/>
      <c r="DO186" s="1793"/>
      <c r="DP186" s="1793"/>
      <c r="DQ186" s="1793"/>
      <c r="DR186" s="1793"/>
      <c r="DS186" s="1793"/>
      <c r="DT186" s="1793"/>
      <c r="DU186" s="1793"/>
      <c r="DV186" s="1793"/>
      <c r="DW186" s="1793"/>
      <c r="DX186" s="1793"/>
      <c r="DY186" s="1793"/>
      <c r="DZ186" s="1793"/>
      <c r="EA186" s="1793"/>
      <c r="EB186" s="1793"/>
      <c r="EC186" s="1793"/>
      <c r="ED186" s="1793"/>
      <c r="EE186" s="1793"/>
      <c r="EF186" s="1793"/>
      <c r="EG186" s="1793"/>
      <c r="EH186" s="1793"/>
      <c r="EI186" s="1793"/>
      <c r="EJ186" s="1793"/>
      <c r="EK186" s="1793"/>
      <c r="EL186" s="1793"/>
      <c r="EM186" s="1793"/>
      <c r="EN186" s="1793"/>
      <c r="EO186" s="1793"/>
      <c r="EP186" s="1793"/>
      <c r="EQ186" s="1793"/>
      <c r="ER186" s="1793"/>
      <c r="ES186" s="1793"/>
      <c r="ET186" s="1793"/>
      <c r="EU186" s="1793"/>
      <c r="EV186" s="1793"/>
      <c r="EW186" s="1793"/>
      <c r="EX186" s="1793"/>
      <c r="EY186" s="1793"/>
      <c r="EZ186" s="1793"/>
      <c r="FA186" s="1793"/>
      <c r="FB186" s="1793"/>
      <c r="FC186" s="1793"/>
      <c r="FD186" s="1793"/>
      <c r="FE186" s="1793"/>
    </row>
    <row r="187" spans="1:161" s="1694" customFormat="1" ht="276.75" x14ac:dyDescent="0.25">
      <c r="A187" s="2338">
        <v>177</v>
      </c>
      <c r="B187" s="2339" t="s">
        <v>1654</v>
      </c>
      <c r="C187" s="1667" t="s">
        <v>1355</v>
      </c>
      <c r="D187" s="2344"/>
      <c r="E187" s="1762" t="s">
        <v>1709</v>
      </c>
      <c r="F187" s="1741" t="s">
        <v>1094</v>
      </c>
      <c r="G187" s="1631" t="s">
        <v>1097</v>
      </c>
      <c r="H187" s="1631" t="s">
        <v>1099</v>
      </c>
      <c r="I187" s="444" t="s">
        <v>1100</v>
      </c>
      <c r="J187" s="444">
        <v>4</v>
      </c>
      <c r="K187" s="2333">
        <v>41820</v>
      </c>
      <c r="L187" s="2333">
        <v>42004</v>
      </c>
      <c r="M187" s="1735">
        <v>24</v>
      </c>
      <c r="N187" s="1689">
        <v>1</v>
      </c>
      <c r="O187" s="1674">
        <f t="shared" ref="O187:O215" si="25">IF(N187/J187&gt;1,1,+N187/J187)</f>
        <v>0.25</v>
      </c>
      <c r="P187" s="1681">
        <f t="shared" si="24"/>
        <v>6</v>
      </c>
      <c r="Q187" s="1676">
        <f t="shared" si="17"/>
        <v>6</v>
      </c>
      <c r="R187" s="73">
        <v>0</v>
      </c>
      <c r="S187" s="2334" t="s">
        <v>1784</v>
      </c>
      <c r="T187" s="2374"/>
      <c r="U187" s="1785"/>
      <c r="V187" s="1785"/>
      <c r="W187" s="1785"/>
      <c r="X187" s="1785"/>
      <c r="Y187" s="1785"/>
      <c r="Z187" s="1785"/>
      <c r="AA187" s="1785"/>
      <c r="AB187" s="1785"/>
      <c r="AC187" s="1785"/>
      <c r="AD187" s="1785"/>
      <c r="AE187" s="1785"/>
      <c r="AF187" s="1785"/>
      <c r="AG187" s="1785"/>
      <c r="AH187" s="1785"/>
      <c r="AI187" s="1785"/>
      <c r="AJ187" s="1785"/>
      <c r="AK187" s="1785"/>
      <c r="AL187" s="1785"/>
      <c r="AM187" s="1785"/>
      <c r="AN187" s="1785"/>
      <c r="AO187" s="1785"/>
      <c r="AP187" s="1785"/>
      <c r="AQ187" s="1785"/>
      <c r="AR187" s="1785"/>
      <c r="AS187" s="1785"/>
      <c r="AT187" s="1785"/>
      <c r="AU187" s="1785"/>
      <c r="AV187" s="1785"/>
      <c r="AW187" s="1785"/>
      <c r="AX187" s="1785"/>
      <c r="AY187" s="1785"/>
      <c r="AZ187" s="1785"/>
      <c r="BA187" s="1785"/>
      <c r="BB187" s="1785"/>
      <c r="BC187" s="1785"/>
      <c r="BD187" s="1750"/>
      <c r="BE187" s="1750"/>
      <c r="BF187" s="1750"/>
      <c r="BG187" s="1750"/>
      <c r="BH187" s="1750"/>
      <c r="BI187" s="1750"/>
      <c r="BJ187" s="1750"/>
      <c r="BK187" s="1750"/>
      <c r="BL187" s="1750"/>
      <c r="BM187" s="1750"/>
      <c r="BN187" s="1750"/>
      <c r="BO187" s="1750"/>
      <c r="BP187" s="1750"/>
      <c r="BQ187" s="1750"/>
      <c r="BR187" s="1750"/>
      <c r="BS187" s="1750"/>
      <c r="BT187" s="1750"/>
      <c r="BU187" s="1750"/>
      <c r="BV187" s="1750"/>
      <c r="BW187" s="1750"/>
      <c r="BX187" s="1750"/>
      <c r="BY187" s="1750"/>
      <c r="BZ187" s="1750"/>
      <c r="CA187" s="1750"/>
      <c r="CB187" s="1750"/>
      <c r="CC187" s="1750"/>
      <c r="CD187" s="1750"/>
      <c r="CE187" s="1750"/>
      <c r="CF187" s="1750"/>
      <c r="CG187" s="1750"/>
      <c r="CH187" s="1750"/>
      <c r="CI187" s="1750"/>
      <c r="CJ187" s="1750"/>
      <c r="CK187" s="1750"/>
      <c r="CL187" s="1750"/>
      <c r="CM187" s="1750"/>
      <c r="CN187" s="1750"/>
      <c r="CO187" s="1750"/>
      <c r="CP187" s="1750"/>
      <c r="CQ187" s="1750"/>
      <c r="CR187" s="1750"/>
      <c r="CS187" s="1750"/>
      <c r="CT187" s="1750"/>
      <c r="CU187" s="1750"/>
      <c r="CV187" s="1750"/>
      <c r="CW187" s="1750"/>
      <c r="CX187" s="1750"/>
      <c r="CY187" s="1750"/>
      <c r="CZ187" s="1750"/>
      <c r="DA187" s="1750"/>
      <c r="DB187" s="1750"/>
      <c r="DC187" s="1750"/>
      <c r="DD187" s="1750"/>
      <c r="DE187" s="1750"/>
      <c r="DF187" s="1750"/>
      <c r="DG187" s="1750"/>
      <c r="DH187" s="1750"/>
      <c r="DI187" s="1750"/>
      <c r="DJ187" s="1750"/>
      <c r="DK187" s="1750"/>
      <c r="DL187" s="1750"/>
      <c r="DM187" s="1750"/>
      <c r="DN187" s="1750"/>
      <c r="DO187" s="1750"/>
      <c r="DP187" s="1750"/>
      <c r="DQ187" s="1750"/>
      <c r="DR187" s="1750"/>
      <c r="DS187" s="1750"/>
      <c r="DT187" s="1750"/>
      <c r="DU187" s="1750"/>
      <c r="DV187" s="1750"/>
      <c r="DW187" s="1750"/>
      <c r="DX187" s="1750"/>
      <c r="DY187" s="1750"/>
      <c r="DZ187" s="1750"/>
      <c r="EA187" s="1750"/>
      <c r="EB187" s="1750"/>
      <c r="EC187" s="1750"/>
      <c r="ED187" s="1750"/>
      <c r="EE187" s="1750"/>
      <c r="EF187" s="1750"/>
      <c r="EG187" s="1750"/>
      <c r="EH187" s="1750"/>
      <c r="EI187" s="1750"/>
      <c r="EJ187" s="1750"/>
      <c r="EK187" s="1750"/>
      <c r="EL187" s="1750"/>
      <c r="EM187" s="1750"/>
      <c r="EN187" s="1750"/>
      <c r="EO187" s="1750"/>
      <c r="EP187" s="1750"/>
      <c r="EQ187" s="1750"/>
      <c r="ER187" s="1750"/>
      <c r="ES187" s="1750"/>
      <c r="ET187" s="1750"/>
      <c r="EU187" s="1750"/>
      <c r="EV187" s="1750"/>
      <c r="EW187" s="1750"/>
      <c r="EX187" s="1750"/>
      <c r="EY187" s="1750"/>
      <c r="EZ187" s="1750"/>
      <c r="FA187" s="1750"/>
      <c r="FB187" s="1750"/>
      <c r="FC187" s="1750"/>
      <c r="FD187" s="1750"/>
      <c r="FE187" s="1750"/>
    </row>
    <row r="188" spans="1:161" s="1694" customFormat="1" ht="276.75" x14ac:dyDescent="0.25">
      <c r="A188" s="2338">
        <v>178</v>
      </c>
      <c r="B188" s="2339" t="s">
        <v>1655</v>
      </c>
      <c r="C188" s="1667" t="s">
        <v>1355</v>
      </c>
      <c r="D188" s="2344"/>
      <c r="E188" s="1762" t="s">
        <v>1709</v>
      </c>
      <c r="F188" s="1741" t="s">
        <v>1094</v>
      </c>
      <c r="G188" s="1632" t="s">
        <v>1101</v>
      </c>
      <c r="H188" s="1632" t="s">
        <v>1103</v>
      </c>
      <c r="I188" s="1633" t="s">
        <v>1006</v>
      </c>
      <c r="J188" s="1633">
        <v>12</v>
      </c>
      <c r="K188" s="2335">
        <v>41820</v>
      </c>
      <c r="L188" s="2335">
        <v>42185</v>
      </c>
      <c r="M188" s="1742">
        <f>+(L188-K188)/7</f>
        <v>52.142857142857146</v>
      </c>
      <c r="N188" s="1689">
        <v>6</v>
      </c>
      <c r="O188" s="1674">
        <f t="shared" si="25"/>
        <v>0.5</v>
      </c>
      <c r="P188" s="1681">
        <f t="shared" si="24"/>
        <v>26.071428571428573</v>
      </c>
      <c r="Q188" s="1676">
        <f t="shared" si="17"/>
        <v>26.071428571428573</v>
      </c>
      <c r="R188" s="73">
        <v>0</v>
      </c>
      <c r="S188" s="1795" t="s">
        <v>1749</v>
      </c>
      <c r="T188" s="1785"/>
      <c r="U188" s="1785"/>
      <c r="V188" s="1785"/>
      <c r="W188" s="1785"/>
      <c r="X188" s="1785"/>
      <c r="Y188" s="1785"/>
      <c r="Z188" s="1785"/>
      <c r="AA188" s="1785"/>
      <c r="AB188" s="1785"/>
      <c r="AC188" s="1785"/>
      <c r="AD188" s="1785"/>
      <c r="AE188" s="1785"/>
      <c r="AF188" s="1785"/>
      <c r="AG188" s="1785"/>
      <c r="AH188" s="1785"/>
      <c r="AI188" s="1785"/>
      <c r="AJ188" s="1785"/>
      <c r="AK188" s="1785"/>
      <c r="AL188" s="1785"/>
      <c r="AM188" s="1785"/>
      <c r="AN188" s="1785"/>
      <c r="AO188" s="1785"/>
      <c r="AP188" s="1785"/>
      <c r="AQ188" s="1785"/>
      <c r="AR188" s="1785"/>
      <c r="AS188" s="1785"/>
      <c r="AT188" s="1785"/>
      <c r="AU188" s="1785"/>
      <c r="AV188" s="1785"/>
      <c r="AW188" s="1785"/>
      <c r="AX188" s="1785"/>
      <c r="AY188" s="1785"/>
      <c r="AZ188" s="1785"/>
      <c r="BA188" s="1785"/>
      <c r="BB188" s="1785"/>
      <c r="BC188" s="1785"/>
      <c r="BD188" s="1750"/>
      <c r="BE188" s="1750"/>
      <c r="BF188" s="1750"/>
      <c r="BG188" s="1750"/>
      <c r="BH188" s="1750"/>
      <c r="BI188" s="1750"/>
      <c r="BJ188" s="1750"/>
      <c r="BK188" s="1750"/>
      <c r="BL188" s="1750"/>
      <c r="BM188" s="1750"/>
      <c r="BN188" s="1750"/>
      <c r="BO188" s="1750"/>
      <c r="BP188" s="1750"/>
      <c r="BQ188" s="1750"/>
      <c r="BR188" s="1750"/>
      <c r="BS188" s="1750"/>
      <c r="BT188" s="1750"/>
      <c r="BU188" s="1750"/>
      <c r="BV188" s="1750"/>
      <c r="BW188" s="1750"/>
      <c r="BX188" s="1750"/>
      <c r="BY188" s="1750"/>
      <c r="BZ188" s="1750"/>
      <c r="CA188" s="1750"/>
      <c r="CB188" s="1750"/>
      <c r="CC188" s="1750"/>
      <c r="CD188" s="1750"/>
      <c r="CE188" s="1750"/>
      <c r="CF188" s="1750"/>
      <c r="CG188" s="1750"/>
      <c r="CH188" s="1750"/>
      <c r="CI188" s="1750"/>
      <c r="CJ188" s="1750"/>
      <c r="CK188" s="1750"/>
      <c r="CL188" s="1750"/>
      <c r="CM188" s="1750"/>
      <c r="CN188" s="1750"/>
      <c r="CO188" s="1750"/>
      <c r="CP188" s="1750"/>
      <c r="CQ188" s="1750"/>
      <c r="CR188" s="1750"/>
      <c r="CS188" s="1750"/>
      <c r="CT188" s="1750"/>
      <c r="CU188" s="1750"/>
      <c r="CV188" s="1750"/>
      <c r="CW188" s="1750"/>
      <c r="CX188" s="1750"/>
      <c r="CY188" s="1750"/>
      <c r="CZ188" s="1750"/>
      <c r="DA188" s="1750"/>
      <c r="DB188" s="1750"/>
      <c r="DC188" s="1750"/>
      <c r="DD188" s="1750"/>
      <c r="DE188" s="1750"/>
      <c r="DF188" s="1750"/>
      <c r="DG188" s="1750"/>
      <c r="DH188" s="1750"/>
      <c r="DI188" s="1750"/>
      <c r="DJ188" s="1750"/>
      <c r="DK188" s="1750"/>
      <c r="DL188" s="1750"/>
      <c r="DM188" s="1750"/>
      <c r="DN188" s="1750"/>
      <c r="DO188" s="1750"/>
      <c r="DP188" s="1750"/>
      <c r="DQ188" s="1750"/>
      <c r="DR188" s="1750"/>
      <c r="DS188" s="1750"/>
      <c r="DT188" s="1750"/>
      <c r="DU188" s="1750"/>
      <c r="DV188" s="1750"/>
      <c r="DW188" s="1750"/>
      <c r="DX188" s="1750"/>
      <c r="DY188" s="1750"/>
      <c r="DZ188" s="1750"/>
      <c r="EA188" s="1750"/>
      <c r="EB188" s="1750"/>
      <c r="EC188" s="1750"/>
      <c r="ED188" s="1750"/>
      <c r="EE188" s="1750"/>
      <c r="EF188" s="1750"/>
      <c r="EG188" s="1750"/>
      <c r="EH188" s="1750"/>
      <c r="EI188" s="1750"/>
      <c r="EJ188" s="1750"/>
      <c r="EK188" s="1750"/>
      <c r="EL188" s="1750"/>
      <c r="EM188" s="1750"/>
      <c r="EN188" s="1750"/>
      <c r="EO188" s="1750"/>
      <c r="EP188" s="1750"/>
      <c r="EQ188" s="1750"/>
      <c r="ER188" s="1750"/>
      <c r="ES188" s="1750"/>
      <c r="ET188" s="1750"/>
      <c r="EU188" s="1750"/>
      <c r="EV188" s="1750"/>
      <c r="EW188" s="1750"/>
      <c r="EX188" s="1750"/>
      <c r="EY188" s="1750"/>
      <c r="EZ188" s="1750"/>
      <c r="FA188" s="1750"/>
      <c r="FB188" s="1750"/>
      <c r="FC188" s="1750"/>
      <c r="FD188" s="1750"/>
      <c r="FE188" s="1750"/>
    </row>
    <row r="189" spans="1:161" s="1694" customFormat="1" ht="409.6" x14ac:dyDescent="0.25">
      <c r="A189" s="2338">
        <v>179</v>
      </c>
      <c r="B189" s="2339" t="s">
        <v>1656</v>
      </c>
      <c r="C189" s="1667" t="s">
        <v>1355</v>
      </c>
      <c r="D189" s="1743"/>
      <c r="E189" s="1763" t="s">
        <v>1104</v>
      </c>
      <c r="F189" s="1763" t="s">
        <v>1105</v>
      </c>
      <c r="G189" s="1632" t="s">
        <v>1108</v>
      </c>
      <c r="H189" s="1632" t="s">
        <v>1110</v>
      </c>
      <c r="I189" s="1633" t="s">
        <v>856</v>
      </c>
      <c r="J189" s="1633">
        <v>12</v>
      </c>
      <c r="K189" s="1634">
        <v>41791</v>
      </c>
      <c r="L189" s="1634">
        <v>42094</v>
      </c>
      <c r="M189" s="1743">
        <v>52</v>
      </c>
      <c r="N189" s="1689">
        <v>0</v>
      </c>
      <c r="O189" s="1674">
        <f t="shared" si="25"/>
        <v>0</v>
      </c>
      <c r="P189" s="1681">
        <f t="shared" si="24"/>
        <v>0</v>
      </c>
      <c r="Q189" s="1676">
        <f t="shared" si="17"/>
        <v>0</v>
      </c>
      <c r="R189" s="73">
        <v>0</v>
      </c>
      <c r="S189" s="1659" t="s">
        <v>1778</v>
      </c>
      <c r="T189" s="1785"/>
      <c r="U189" s="1785"/>
      <c r="V189" s="1785"/>
      <c r="W189" s="1785"/>
      <c r="X189" s="1785"/>
      <c r="Y189" s="1785"/>
      <c r="Z189" s="1785"/>
      <c r="AA189" s="1785"/>
      <c r="AB189" s="1785"/>
      <c r="AC189" s="1785"/>
      <c r="AD189" s="1785"/>
      <c r="AE189" s="1785"/>
      <c r="AF189" s="1785"/>
      <c r="AG189" s="1785"/>
      <c r="AH189" s="1785"/>
      <c r="AI189" s="1785"/>
      <c r="AJ189" s="1785"/>
      <c r="AK189" s="1785"/>
      <c r="AL189" s="1785"/>
      <c r="AM189" s="1785"/>
      <c r="AN189" s="1785"/>
      <c r="AO189" s="1785"/>
      <c r="AP189" s="1785"/>
      <c r="AQ189" s="1785"/>
      <c r="AR189" s="1785"/>
      <c r="AS189" s="1785"/>
      <c r="AT189" s="1785"/>
      <c r="AU189" s="1785"/>
      <c r="AV189" s="1785"/>
      <c r="AW189" s="1785"/>
      <c r="AX189" s="1785"/>
      <c r="AY189" s="1785"/>
      <c r="AZ189" s="1785"/>
      <c r="BA189" s="1785"/>
      <c r="BB189" s="1785"/>
      <c r="BC189" s="1785"/>
      <c r="BD189" s="1750"/>
      <c r="BE189" s="1750"/>
      <c r="BF189" s="1750"/>
      <c r="BG189" s="1750"/>
      <c r="BH189" s="1750"/>
      <c r="BI189" s="1750"/>
      <c r="BJ189" s="1750"/>
      <c r="BK189" s="1750"/>
      <c r="BL189" s="1750"/>
      <c r="BM189" s="1750"/>
      <c r="BN189" s="1750"/>
      <c r="BO189" s="1750"/>
      <c r="BP189" s="1750"/>
      <c r="BQ189" s="1750"/>
      <c r="BR189" s="1750"/>
      <c r="BS189" s="1750"/>
      <c r="BT189" s="1750"/>
      <c r="BU189" s="1750"/>
      <c r="BV189" s="1750"/>
      <c r="BW189" s="1750"/>
      <c r="BX189" s="1750"/>
      <c r="BY189" s="1750"/>
      <c r="BZ189" s="1750"/>
      <c r="CA189" s="1750"/>
      <c r="CB189" s="1750"/>
      <c r="CC189" s="1750"/>
      <c r="CD189" s="1750"/>
      <c r="CE189" s="1750"/>
      <c r="CF189" s="1750"/>
      <c r="CG189" s="1750"/>
      <c r="CH189" s="1750"/>
      <c r="CI189" s="1750"/>
      <c r="CJ189" s="1750"/>
      <c r="CK189" s="1750"/>
      <c r="CL189" s="1750"/>
      <c r="CM189" s="1750"/>
      <c r="CN189" s="1750"/>
      <c r="CO189" s="1750"/>
      <c r="CP189" s="1750"/>
      <c r="CQ189" s="1750"/>
      <c r="CR189" s="1750"/>
      <c r="CS189" s="1750"/>
      <c r="CT189" s="1750"/>
      <c r="CU189" s="1750"/>
      <c r="CV189" s="1750"/>
      <c r="CW189" s="1750"/>
      <c r="CX189" s="1750"/>
      <c r="CY189" s="1750"/>
      <c r="CZ189" s="1750"/>
      <c r="DA189" s="1750"/>
      <c r="DB189" s="1750"/>
      <c r="DC189" s="1750"/>
      <c r="DD189" s="1750"/>
      <c r="DE189" s="1750"/>
      <c r="DF189" s="1750"/>
      <c r="DG189" s="1750"/>
      <c r="DH189" s="1750"/>
      <c r="DI189" s="1750"/>
      <c r="DJ189" s="1750"/>
      <c r="DK189" s="1750"/>
      <c r="DL189" s="1750"/>
      <c r="DM189" s="1750"/>
      <c r="DN189" s="1750"/>
      <c r="DO189" s="1750"/>
      <c r="DP189" s="1750"/>
      <c r="DQ189" s="1750"/>
      <c r="DR189" s="1750"/>
      <c r="DS189" s="1750"/>
      <c r="DT189" s="1750"/>
      <c r="DU189" s="1750"/>
      <c r="DV189" s="1750"/>
      <c r="DW189" s="1750"/>
      <c r="DX189" s="1750"/>
      <c r="DY189" s="1750"/>
      <c r="DZ189" s="1750"/>
      <c r="EA189" s="1750"/>
      <c r="EB189" s="1750"/>
      <c r="EC189" s="1750"/>
      <c r="ED189" s="1750"/>
      <c r="EE189" s="1750"/>
      <c r="EF189" s="1750"/>
      <c r="EG189" s="1750"/>
      <c r="EH189" s="1750"/>
      <c r="EI189" s="1750"/>
      <c r="EJ189" s="1750"/>
      <c r="EK189" s="1750"/>
      <c r="EL189" s="1750"/>
      <c r="EM189" s="1750"/>
      <c r="EN189" s="1750"/>
      <c r="EO189" s="1750"/>
      <c r="EP189" s="1750"/>
      <c r="EQ189" s="1750"/>
      <c r="ER189" s="1750"/>
      <c r="ES189" s="1750"/>
      <c r="ET189" s="1750"/>
      <c r="EU189" s="1750"/>
      <c r="EV189" s="1750"/>
      <c r="EW189" s="1750"/>
      <c r="EX189" s="1750"/>
      <c r="EY189" s="1750"/>
      <c r="EZ189" s="1750"/>
      <c r="FA189" s="1750"/>
      <c r="FB189" s="1750"/>
      <c r="FC189" s="1750"/>
      <c r="FD189" s="1750"/>
      <c r="FE189" s="1750"/>
    </row>
    <row r="190" spans="1:161" s="1694" customFormat="1" ht="281.25" x14ac:dyDescent="0.25">
      <c r="A190" s="2338">
        <v>181</v>
      </c>
      <c r="B190" s="2339" t="s">
        <v>1657</v>
      </c>
      <c r="C190" s="1667" t="s">
        <v>1355</v>
      </c>
      <c r="D190" s="2346"/>
      <c r="E190" s="1764" t="s">
        <v>1710</v>
      </c>
      <c r="F190" s="1765" t="s">
        <v>1112</v>
      </c>
      <c r="G190" s="444" t="s">
        <v>1114</v>
      </c>
      <c r="H190" s="444" t="s">
        <v>1116</v>
      </c>
      <c r="I190" s="444" t="s">
        <v>1117</v>
      </c>
      <c r="J190" s="1744">
        <v>1</v>
      </c>
      <c r="K190" s="1720">
        <v>41793</v>
      </c>
      <c r="L190" s="1720">
        <v>41881</v>
      </c>
      <c r="M190" s="1744">
        <f>(L190-K190)/7</f>
        <v>12.571428571428571</v>
      </c>
      <c r="N190" s="1689">
        <v>1</v>
      </c>
      <c r="O190" s="1674">
        <f>IF(N190/J190&gt;1,1,+N190/J190)</f>
        <v>1</v>
      </c>
      <c r="P190" s="1681">
        <f t="shared" si="24"/>
        <v>12.571428571428571</v>
      </c>
      <c r="Q190" s="1676">
        <f t="shared" si="17"/>
        <v>12.571428571428571</v>
      </c>
      <c r="R190" s="73">
        <v>0</v>
      </c>
      <c r="S190" s="1659" t="s">
        <v>1785</v>
      </c>
      <c r="T190" s="1785"/>
      <c r="U190" s="1785"/>
      <c r="V190" s="1785"/>
      <c r="W190" s="1785"/>
      <c r="X190" s="1785"/>
      <c r="Y190" s="1785"/>
      <c r="Z190" s="1785"/>
      <c r="AA190" s="1785"/>
      <c r="AB190" s="1785"/>
      <c r="AC190" s="1785"/>
      <c r="AD190" s="1785"/>
      <c r="AE190" s="1785"/>
      <c r="AF190" s="1785"/>
      <c r="AG190" s="1785"/>
      <c r="AH190" s="1785"/>
      <c r="AI190" s="1785"/>
      <c r="AJ190" s="1785"/>
      <c r="AK190" s="1785"/>
      <c r="AL190" s="1785"/>
      <c r="AM190" s="1785"/>
      <c r="AN190" s="1785"/>
      <c r="AO190" s="1785"/>
      <c r="AP190" s="1785"/>
      <c r="AQ190" s="1785"/>
      <c r="AR190" s="1785"/>
      <c r="AS190" s="1785"/>
      <c r="AT190" s="1785"/>
      <c r="AU190" s="1785"/>
      <c r="AV190" s="1785"/>
      <c r="AW190" s="1785"/>
      <c r="AX190" s="1785"/>
      <c r="AY190" s="1785"/>
      <c r="AZ190" s="1785"/>
      <c r="BA190" s="1785"/>
      <c r="BB190" s="1785"/>
      <c r="BC190" s="1785"/>
      <c r="BD190" s="1750"/>
      <c r="BE190" s="1750"/>
      <c r="BF190" s="1750"/>
      <c r="BG190" s="1750"/>
      <c r="BH190" s="1750"/>
      <c r="BI190" s="1750"/>
      <c r="BJ190" s="1750"/>
      <c r="BK190" s="1750"/>
      <c r="BL190" s="1750"/>
      <c r="BM190" s="1750"/>
      <c r="BN190" s="1750"/>
      <c r="BO190" s="1750"/>
      <c r="BP190" s="1750"/>
      <c r="BQ190" s="1750"/>
      <c r="BR190" s="1750"/>
      <c r="BS190" s="1750"/>
      <c r="BT190" s="1750"/>
      <c r="BU190" s="1750"/>
      <c r="BV190" s="1750"/>
      <c r="BW190" s="1750"/>
      <c r="BX190" s="1750"/>
      <c r="BY190" s="1750"/>
      <c r="BZ190" s="1750"/>
      <c r="CA190" s="1750"/>
      <c r="CB190" s="1750"/>
      <c r="CC190" s="1750"/>
      <c r="CD190" s="1750"/>
      <c r="CE190" s="1750"/>
      <c r="CF190" s="1750"/>
      <c r="CG190" s="1750"/>
      <c r="CH190" s="1750"/>
      <c r="CI190" s="1750"/>
      <c r="CJ190" s="1750"/>
      <c r="CK190" s="1750"/>
      <c r="CL190" s="1750"/>
      <c r="CM190" s="1750"/>
      <c r="CN190" s="1750"/>
      <c r="CO190" s="1750"/>
      <c r="CP190" s="1750"/>
      <c r="CQ190" s="1750"/>
      <c r="CR190" s="1750"/>
      <c r="CS190" s="1750"/>
      <c r="CT190" s="1750"/>
      <c r="CU190" s="1750"/>
      <c r="CV190" s="1750"/>
      <c r="CW190" s="1750"/>
      <c r="CX190" s="1750"/>
      <c r="CY190" s="1750"/>
      <c r="CZ190" s="1750"/>
      <c r="DA190" s="1750"/>
      <c r="DB190" s="1750"/>
      <c r="DC190" s="1750"/>
      <c r="DD190" s="1750"/>
      <c r="DE190" s="1750"/>
      <c r="DF190" s="1750"/>
      <c r="DG190" s="1750"/>
      <c r="DH190" s="1750"/>
      <c r="DI190" s="1750"/>
      <c r="DJ190" s="1750"/>
      <c r="DK190" s="1750"/>
      <c r="DL190" s="1750"/>
      <c r="DM190" s="1750"/>
      <c r="DN190" s="1750"/>
      <c r="DO190" s="1750"/>
      <c r="DP190" s="1750"/>
      <c r="DQ190" s="1750"/>
      <c r="DR190" s="1750"/>
      <c r="DS190" s="1750"/>
      <c r="DT190" s="1750"/>
      <c r="DU190" s="1750"/>
      <c r="DV190" s="1750"/>
      <c r="DW190" s="1750"/>
      <c r="DX190" s="1750"/>
      <c r="DY190" s="1750"/>
      <c r="DZ190" s="1750"/>
      <c r="EA190" s="1750"/>
      <c r="EB190" s="1750"/>
      <c r="EC190" s="1750"/>
      <c r="ED190" s="1750"/>
      <c r="EE190" s="1750"/>
      <c r="EF190" s="1750"/>
      <c r="EG190" s="1750"/>
      <c r="EH190" s="1750"/>
      <c r="EI190" s="1750"/>
      <c r="EJ190" s="1750"/>
      <c r="EK190" s="1750"/>
      <c r="EL190" s="1750"/>
      <c r="EM190" s="1750"/>
      <c r="EN190" s="1750"/>
      <c r="EO190" s="1750"/>
      <c r="EP190" s="1750"/>
      <c r="EQ190" s="1750"/>
      <c r="ER190" s="1750"/>
      <c r="ES190" s="1750"/>
      <c r="ET190" s="1750"/>
      <c r="EU190" s="1750"/>
      <c r="EV190" s="1750"/>
      <c r="EW190" s="1750"/>
      <c r="EX190" s="1750"/>
      <c r="EY190" s="1750"/>
      <c r="EZ190" s="1750"/>
      <c r="FA190" s="1750"/>
      <c r="FB190" s="1750"/>
      <c r="FC190" s="1750"/>
      <c r="FD190" s="1750"/>
      <c r="FE190" s="1750"/>
    </row>
    <row r="191" spans="1:161" s="1694" customFormat="1" ht="409.5" x14ac:dyDescent="0.25">
      <c r="A191" s="2338">
        <v>182</v>
      </c>
      <c r="B191" s="2339" t="s">
        <v>1658</v>
      </c>
      <c r="C191" s="1667" t="s">
        <v>1355</v>
      </c>
      <c r="D191" s="2344"/>
      <c r="E191" s="444" t="s">
        <v>1729</v>
      </c>
      <c r="F191" s="1759" t="s">
        <v>1120</v>
      </c>
      <c r="G191" s="1632" t="s">
        <v>1123</v>
      </c>
      <c r="H191" s="1632" t="s">
        <v>1125</v>
      </c>
      <c r="I191" s="1633" t="s">
        <v>1126</v>
      </c>
      <c r="J191" s="1743">
        <v>1</v>
      </c>
      <c r="K191" s="2335">
        <v>42095</v>
      </c>
      <c r="L191" s="2335">
        <v>42155</v>
      </c>
      <c r="M191" s="1745">
        <f>(L191-K191)/7</f>
        <v>8.5714285714285712</v>
      </c>
      <c r="N191" s="1689">
        <v>0.4</v>
      </c>
      <c r="O191" s="1674">
        <f t="shared" si="25"/>
        <v>0.4</v>
      </c>
      <c r="P191" s="1681">
        <f t="shared" si="24"/>
        <v>3.4285714285714288</v>
      </c>
      <c r="Q191" s="1676">
        <f t="shared" si="17"/>
        <v>3.4285714285714288</v>
      </c>
      <c r="R191" s="73">
        <v>0</v>
      </c>
      <c r="S191" s="1794" t="s">
        <v>1750</v>
      </c>
      <c r="T191" s="1785"/>
      <c r="U191" s="1785"/>
      <c r="V191" s="1785"/>
      <c r="W191" s="1785"/>
      <c r="X191" s="1785"/>
      <c r="Y191" s="1785"/>
      <c r="Z191" s="1785"/>
      <c r="AA191" s="1785"/>
      <c r="AB191" s="1785"/>
      <c r="AC191" s="1785"/>
      <c r="AD191" s="1785"/>
      <c r="AE191" s="1785"/>
      <c r="AF191" s="1785"/>
      <c r="AG191" s="1785"/>
      <c r="AH191" s="1785"/>
      <c r="AI191" s="1785"/>
      <c r="AJ191" s="1785"/>
      <c r="AK191" s="1785"/>
      <c r="AL191" s="1785"/>
      <c r="AM191" s="1785"/>
      <c r="AN191" s="1785"/>
      <c r="AO191" s="1785"/>
      <c r="AP191" s="1785"/>
      <c r="AQ191" s="1785"/>
      <c r="AR191" s="1785"/>
      <c r="AS191" s="1785"/>
      <c r="AT191" s="1785"/>
      <c r="AU191" s="1785"/>
      <c r="AV191" s="1785"/>
      <c r="AW191" s="1785"/>
      <c r="AX191" s="1785"/>
      <c r="AY191" s="1785"/>
      <c r="AZ191" s="1785"/>
      <c r="BA191" s="1785"/>
      <c r="BB191" s="1785"/>
      <c r="BC191" s="1785"/>
      <c r="BD191" s="1750"/>
      <c r="BE191" s="1750"/>
      <c r="BF191" s="1750"/>
      <c r="BG191" s="1750"/>
      <c r="BH191" s="1750"/>
      <c r="BI191" s="1750"/>
      <c r="BJ191" s="1750"/>
      <c r="BK191" s="1750"/>
      <c r="BL191" s="1750"/>
      <c r="BM191" s="1750"/>
      <c r="BN191" s="1750"/>
      <c r="BO191" s="1750"/>
      <c r="BP191" s="1750"/>
      <c r="BQ191" s="1750"/>
      <c r="BR191" s="1750"/>
      <c r="BS191" s="1750"/>
      <c r="BT191" s="1750"/>
      <c r="BU191" s="1750"/>
      <c r="BV191" s="1750"/>
      <c r="BW191" s="1750"/>
      <c r="BX191" s="1750"/>
      <c r="BY191" s="1750"/>
      <c r="BZ191" s="1750"/>
      <c r="CA191" s="1750"/>
      <c r="CB191" s="1750"/>
      <c r="CC191" s="1750"/>
      <c r="CD191" s="1750"/>
      <c r="CE191" s="1750"/>
      <c r="CF191" s="1750"/>
      <c r="CG191" s="1750"/>
      <c r="CH191" s="1750"/>
      <c r="CI191" s="1750"/>
      <c r="CJ191" s="1750"/>
      <c r="CK191" s="1750"/>
      <c r="CL191" s="1750"/>
      <c r="CM191" s="1750"/>
      <c r="CN191" s="1750"/>
      <c r="CO191" s="1750"/>
      <c r="CP191" s="1750"/>
      <c r="CQ191" s="1750"/>
      <c r="CR191" s="1750"/>
      <c r="CS191" s="1750"/>
      <c r="CT191" s="1750"/>
      <c r="CU191" s="1750"/>
      <c r="CV191" s="1750"/>
      <c r="CW191" s="1750"/>
      <c r="CX191" s="1750"/>
      <c r="CY191" s="1750"/>
      <c r="CZ191" s="1750"/>
      <c r="DA191" s="1750"/>
      <c r="DB191" s="1750"/>
      <c r="DC191" s="1750"/>
      <c r="DD191" s="1750"/>
      <c r="DE191" s="1750"/>
      <c r="DF191" s="1750"/>
      <c r="DG191" s="1750"/>
      <c r="DH191" s="1750"/>
      <c r="DI191" s="1750"/>
      <c r="DJ191" s="1750"/>
      <c r="DK191" s="1750"/>
      <c r="DL191" s="1750"/>
      <c r="DM191" s="1750"/>
      <c r="DN191" s="1750"/>
      <c r="DO191" s="1750"/>
      <c r="DP191" s="1750"/>
      <c r="DQ191" s="1750"/>
      <c r="DR191" s="1750"/>
      <c r="DS191" s="1750"/>
      <c r="DT191" s="1750"/>
      <c r="DU191" s="1750"/>
      <c r="DV191" s="1750"/>
      <c r="DW191" s="1750"/>
      <c r="DX191" s="1750"/>
      <c r="DY191" s="1750"/>
      <c r="DZ191" s="1750"/>
      <c r="EA191" s="1750"/>
      <c r="EB191" s="1750"/>
      <c r="EC191" s="1750"/>
      <c r="ED191" s="1750"/>
      <c r="EE191" s="1750"/>
      <c r="EF191" s="1750"/>
      <c r="EG191" s="1750"/>
      <c r="EH191" s="1750"/>
      <c r="EI191" s="1750"/>
      <c r="EJ191" s="1750"/>
      <c r="EK191" s="1750"/>
      <c r="EL191" s="1750"/>
      <c r="EM191" s="1750"/>
      <c r="EN191" s="1750"/>
      <c r="EO191" s="1750"/>
      <c r="EP191" s="1750"/>
      <c r="EQ191" s="1750"/>
      <c r="ER191" s="1750"/>
      <c r="ES191" s="1750"/>
      <c r="ET191" s="1750"/>
      <c r="EU191" s="1750"/>
      <c r="EV191" s="1750"/>
      <c r="EW191" s="1750"/>
      <c r="EX191" s="1750"/>
      <c r="EY191" s="1750"/>
      <c r="EZ191" s="1750"/>
      <c r="FA191" s="1750"/>
      <c r="FB191" s="1750"/>
      <c r="FC191" s="1750"/>
      <c r="FD191" s="1750"/>
      <c r="FE191" s="1750"/>
    </row>
    <row r="192" spans="1:161" s="1694" customFormat="1" ht="409.5" x14ac:dyDescent="0.25">
      <c r="A192" s="2338">
        <v>183</v>
      </c>
      <c r="B192" s="2339" t="s">
        <v>1659</v>
      </c>
      <c r="C192" s="1667" t="s">
        <v>1355</v>
      </c>
      <c r="D192" s="2344"/>
      <c r="E192" s="444" t="s">
        <v>1729</v>
      </c>
      <c r="F192" s="1759" t="s">
        <v>1120</v>
      </c>
      <c r="G192" s="1632" t="s">
        <v>1127</v>
      </c>
      <c r="H192" s="1632" t="s">
        <v>1125</v>
      </c>
      <c r="I192" s="1633" t="s">
        <v>266</v>
      </c>
      <c r="J192" s="1743">
        <v>1</v>
      </c>
      <c r="K192" s="2335">
        <v>41851</v>
      </c>
      <c r="L192" s="2335">
        <v>42155</v>
      </c>
      <c r="M192" s="1745">
        <f>(L192-K192)/7</f>
        <v>43.428571428571431</v>
      </c>
      <c r="N192" s="1689">
        <v>0.2</v>
      </c>
      <c r="O192" s="1674">
        <f t="shared" si="25"/>
        <v>0.2</v>
      </c>
      <c r="P192" s="1681">
        <f t="shared" si="24"/>
        <v>8.6857142857142868</v>
      </c>
      <c r="Q192" s="1676">
        <f t="shared" si="17"/>
        <v>8.6857142857142868</v>
      </c>
      <c r="R192" s="73">
        <v>0</v>
      </c>
      <c r="S192" s="1795" t="s">
        <v>1751</v>
      </c>
      <c r="T192" s="1785"/>
      <c r="U192" s="1785"/>
      <c r="V192" s="1785"/>
      <c r="W192" s="1785"/>
      <c r="X192" s="1785"/>
      <c r="Y192" s="1785"/>
      <c r="Z192" s="1785"/>
      <c r="AA192" s="1785"/>
      <c r="AB192" s="1785"/>
      <c r="AC192" s="1785"/>
      <c r="AD192" s="1785"/>
      <c r="AE192" s="1785"/>
      <c r="AF192" s="1785"/>
      <c r="AG192" s="1785"/>
      <c r="AH192" s="1785"/>
      <c r="AI192" s="1785"/>
      <c r="AJ192" s="1785"/>
      <c r="AK192" s="1785"/>
      <c r="AL192" s="1785"/>
      <c r="AM192" s="1785"/>
      <c r="AN192" s="1785"/>
      <c r="AO192" s="1785"/>
      <c r="AP192" s="1785"/>
      <c r="AQ192" s="1785"/>
      <c r="AR192" s="1785"/>
      <c r="AS192" s="1785"/>
      <c r="AT192" s="1785"/>
      <c r="AU192" s="1785"/>
      <c r="AV192" s="1785"/>
      <c r="AW192" s="1785"/>
      <c r="AX192" s="1785"/>
      <c r="AY192" s="1785"/>
      <c r="AZ192" s="1785"/>
      <c r="BA192" s="1785"/>
      <c r="BB192" s="1785"/>
      <c r="BC192" s="1785"/>
      <c r="BD192" s="1750"/>
      <c r="BE192" s="1750"/>
      <c r="BF192" s="1750"/>
      <c r="BG192" s="1750"/>
      <c r="BH192" s="1750"/>
      <c r="BI192" s="1750"/>
      <c r="BJ192" s="1750"/>
      <c r="BK192" s="1750"/>
      <c r="BL192" s="1750"/>
      <c r="BM192" s="1750"/>
      <c r="BN192" s="1750"/>
      <c r="BO192" s="1750"/>
      <c r="BP192" s="1750"/>
      <c r="BQ192" s="1750"/>
      <c r="BR192" s="1750"/>
      <c r="BS192" s="1750"/>
      <c r="BT192" s="1750"/>
      <c r="BU192" s="1750"/>
      <c r="BV192" s="1750"/>
      <c r="BW192" s="1750"/>
      <c r="BX192" s="1750"/>
      <c r="BY192" s="1750"/>
      <c r="BZ192" s="1750"/>
      <c r="CA192" s="1750"/>
      <c r="CB192" s="1750"/>
      <c r="CC192" s="1750"/>
      <c r="CD192" s="1750"/>
      <c r="CE192" s="1750"/>
      <c r="CF192" s="1750"/>
      <c r="CG192" s="1750"/>
      <c r="CH192" s="1750"/>
      <c r="CI192" s="1750"/>
      <c r="CJ192" s="1750"/>
      <c r="CK192" s="1750"/>
      <c r="CL192" s="1750"/>
      <c r="CM192" s="1750"/>
      <c r="CN192" s="1750"/>
      <c r="CO192" s="1750"/>
      <c r="CP192" s="1750"/>
      <c r="CQ192" s="1750"/>
      <c r="CR192" s="1750"/>
      <c r="CS192" s="1750"/>
      <c r="CT192" s="1750"/>
      <c r="CU192" s="1750"/>
      <c r="CV192" s="1750"/>
      <c r="CW192" s="1750"/>
      <c r="CX192" s="1750"/>
      <c r="CY192" s="1750"/>
      <c r="CZ192" s="1750"/>
      <c r="DA192" s="1750"/>
      <c r="DB192" s="1750"/>
      <c r="DC192" s="1750"/>
      <c r="DD192" s="1750"/>
      <c r="DE192" s="1750"/>
      <c r="DF192" s="1750"/>
      <c r="DG192" s="1750"/>
      <c r="DH192" s="1750"/>
      <c r="DI192" s="1750"/>
      <c r="DJ192" s="1750"/>
      <c r="DK192" s="1750"/>
      <c r="DL192" s="1750"/>
      <c r="DM192" s="1750"/>
      <c r="DN192" s="1750"/>
      <c r="DO192" s="1750"/>
      <c r="DP192" s="1750"/>
      <c r="DQ192" s="1750"/>
      <c r="DR192" s="1750"/>
      <c r="DS192" s="1750"/>
      <c r="DT192" s="1750"/>
      <c r="DU192" s="1750"/>
      <c r="DV192" s="1750"/>
      <c r="DW192" s="1750"/>
      <c r="DX192" s="1750"/>
      <c r="DY192" s="1750"/>
      <c r="DZ192" s="1750"/>
      <c r="EA192" s="1750"/>
      <c r="EB192" s="1750"/>
      <c r="EC192" s="1750"/>
      <c r="ED192" s="1750"/>
      <c r="EE192" s="1750"/>
      <c r="EF192" s="1750"/>
      <c r="EG192" s="1750"/>
      <c r="EH192" s="1750"/>
      <c r="EI192" s="1750"/>
      <c r="EJ192" s="1750"/>
      <c r="EK192" s="1750"/>
      <c r="EL192" s="1750"/>
      <c r="EM192" s="1750"/>
      <c r="EN192" s="1750"/>
      <c r="EO192" s="1750"/>
      <c r="EP192" s="1750"/>
      <c r="EQ192" s="1750"/>
      <c r="ER192" s="1750"/>
      <c r="ES192" s="1750"/>
      <c r="ET192" s="1750"/>
      <c r="EU192" s="1750"/>
      <c r="EV192" s="1750"/>
      <c r="EW192" s="1750"/>
      <c r="EX192" s="1750"/>
      <c r="EY192" s="1750"/>
      <c r="EZ192" s="1750"/>
      <c r="FA192" s="1750"/>
      <c r="FB192" s="1750"/>
      <c r="FC192" s="1750"/>
      <c r="FD192" s="1750"/>
      <c r="FE192" s="1750"/>
    </row>
    <row r="193" spans="1:161" s="1694" customFormat="1" ht="409.5" x14ac:dyDescent="0.25">
      <c r="A193" s="2338">
        <v>184</v>
      </c>
      <c r="B193" s="2339" t="s">
        <v>1660</v>
      </c>
      <c r="C193" s="1667" t="s">
        <v>1355</v>
      </c>
      <c r="D193" s="2344"/>
      <c r="E193" s="444" t="s">
        <v>1729</v>
      </c>
      <c r="F193" s="1759" t="s">
        <v>1120</v>
      </c>
      <c r="G193" s="1633" t="s">
        <v>1128</v>
      </c>
      <c r="H193" s="1632" t="s">
        <v>1125</v>
      </c>
      <c r="I193" s="1633" t="s">
        <v>856</v>
      </c>
      <c r="J193" s="1743">
        <v>1</v>
      </c>
      <c r="K193" s="2335">
        <v>42095</v>
      </c>
      <c r="L193" s="2335">
        <v>42155</v>
      </c>
      <c r="M193" s="1745">
        <f>(L193-K193)/7</f>
        <v>8.5714285714285712</v>
      </c>
      <c r="N193" s="1689">
        <v>0</v>
      </c>
      <c r="O193" s="1674">
        <f t="shared" si="25"/>
        <v>0</v>
      </c>
      <c r="P193" s="1681">
        <f t="shared" si="24"/>
        <v>0</v>
      </c>
      <c r="Q193" s="1676">
        <f t="shared" si="17"/>
        <v>0</v>
      </c>
      <c r="R193" s="73">
        <v>0</v>
      </c>
      <c r="S193" s="1663" t="s">
        <v>1439</v>
      </c>
      <c r="T193" s="1785"/>
      <c r="U193" s="1785"/>
      <c r="V193" s="1785"/>
      <c r="W193" s="1785"/>
      <c r="X193" s="1785"/>
      <c r="Y193" s="1785"/>
      <c r="Z193" s="1785"/>
      <c r="AA193" s="1785"/>
      <c r="AB193" s="1785"/>
      <c r="AC193" s="1785"/>
      <c r="AD193" s="1785"/>
      <c r="AE193" s="1785"/>
      <c r="AF193" s="1785"/>
      <c r="AG193" s="1785"/>
      <c r="AH193" s="1785"/>
      <c r="AI193" s="1785"/>
      <c r="AJ193" s="1785"/>
      <c r="AK193" s="1785"/>
      <c r="AL193" s="1785"/>
      <c r="AM193" s="1785"/>
      <c r="AN193" s="1785"/>
      <c r="AO193" s="1785"/>
      <c r="AP193" s="1785"/>
      <c r="AQ193" s="1785"/>
      <c r="AR193" s="1785"/>
      <c r="AS193" s="1785"/>
      <c r="AT193" s="1785"/>
      <c r="AU193" s="1785"/>
      <c r="AV193" s="1785"/>
      <c r="AW193" s="1785"/>
      <c r="AX193" s="1785"/>
      <c r="AY193" s="1785"/>
      <c r="AZ193" s="1785"/>
      <c r="BA193" s="1785"/>
      <c r="BB193" s="1785"/>
      <c r="BC193" s="1785"/>
      <c r="BD193" s="1750"/>
      <c r="BE193" s="1750"/>
      <c r="BF193" s="1750"/>
      <c r="BG193" s="1750"/>
      <c r="BH193" s="1750"/>
      <c r="BI193" s="1750"/>
      <c r="BJ193" s="1750"/>
      <c r="BK193" s="1750"/>
      <c r="BL193" s="1750"/>
      <c r="BM193" s="1750"/>
      <c r="BN193" s="1750"/>
      <c r="BO193" s="1750"/>
      <c r="BP193" s="1750"/>
      <c r="BQ193" s="1750"/>
      <c r="BR193" s="1750"/>
      <c r="BS193" s="1750"/>
      <c r="BT193" s="1750"/>
      <c r="BU193" s="1750"/>
      <c r="BV193" s="1750"/>
      <c r="BW193" s="1750"/>
      <c r="BX193" s="1750"/>
      <c r="BY193" s="1750"/>
      <c r="BZ193" s="1750"/>
      <c r="CA193" s="1750"/>
      <c r="CB193" s="1750"/>
      <c r="CC193" s="1750"/>
      <c r="CD193" s="1750"/>
      <c r="CE193" s="1750"/>
      <c r="CF193" s="1750"/>
      <c r="CG193" s="1750"/>
      <c r="CH193" s="1750"/>
      <c r="CI193" s="1750"/>
      <c r="CJ193" s="1750"/>
      <c r="CK193" s="1750"/>
      <c r="CL193" s="1750"/>
      <c r="CM193" s="1750"/>
      <c r="CN193" s="1750"/>
      <c r="CO193" s="1750"/>
      <c r="CP193" s="1750"/>
      <c r="CQ193" s="1750"/>
      <c r="CR193" s="1750"/>
      <c r="CS193" s="1750"/>
      <c r="CT193" s="1750"/>
      <c r="CU193" s="1750"/>
      <c r="CV193" s="1750"/>
      <c r="CW193" s="1750"/>
      <c r="CX193" s="1750"/>
      <c r="CY193" s="1750"/>
      <c r="CZ193" s="1750"/>
      <c r="DA193" s="1750"/>
      <c r="DB193" s="1750"/>
      <c r="DC193" s="1750"/>
      <c r="DD193" s="1750"/>
      <c r="DE193" s="1750"/>
      <c r="DF193" s="1750"/>
      <c r="DG193" s="1750"/>
      <c r="DH193" s="1750"/>
      <c r="DI193" s="1750"/>
      <c r="DJ193" s="1750"/>
      <c r="DK193" s="1750"/>
      <c r="DL193" s="1750"/>
      <c r="DM193" s="1750"/>
      <c r="DN193" s="1750"/>
      <c r="DO193" s="1750"/>
      <c r="DP193" s="1750"/>
      <c r="DQ193" s="1750"/>
      <c r="DR193" s="1750"/>
      <c r="DS193" s="1750"/>
      <c r="DT193" s="1750"/>
      <c r="DU193" s="1750"/>
      <c r="DV193" s="1750"/>
      <c r="DW193" s="1750"/>
      <c r="DX193" s="1750"/>
      <c r="DY193" s="1750"/>
      <c r="DZ193" s="1750"/>
      <c r="EA193" s="1750"/>
      <c r="EB193" s="1750"/>
      <c r="EC193" s="1750"/>
      <c r="ED193" s="1750"/>
      <c r="EE193" s="1750"/>
      <c r="EF193" s="1750"/>
      <c r="EG193" s="1750"/>
      <c r="EH193" s="1750"/>
      <c r="EI193" s="1750"/>
      <c r="EJ193" s="1750"/>
      <c r="EK193" s="1750"/>
      <c r="EL193" s="1750"/>
      <c r="EM193" s="1750"/>
      <c r="EN193" s="1750"/>
      <c r="EO193" s="1750"/>
      <c r="EP193" s="1750"/>
      <c r="EQ193" s="1750"/>
      <c r="ER193" s="1750"/>
      <c r="ES193" s="1750"/>
      <c r="ET193" s="1750"/>
      <c r="EU193" s="1750"/>
      <c r="EV193" s="1750"/>
      <c r="EW193" s="1750"/>
      <c r="EX193" s="1750"/>
      <c r="EY193" s="1750"/>
      <c r="EZ193" s="1750"/>
      <c r="FA193" s="1750"/>
      <c r="FB193" s="1750"/>
      <c r="FC193" s="1750"/>
      <c r="FD193" s="1750"/>
      <c r="FE193" s="1750"/>
    </row>
    <row r="194" spans="1:161" s="1694" customFormat="1" ht="409.5" x14ac:dyDescent="0.25">
      <c r="A194" s="2338">
        <v>185</v>
      </c>
      <c r="B194" s="2339" t="s">
        <v>1661</v>
      </c>
      <c r="C194" s="1667" t="s">
        <v>1355</v>
      </c>
      <c r="D194" s="2344"/>
      <c r="E194" s="444" t="s">
        <v>1729</v>
      </c>
      <c r="F194" s="1759" t="s">
        <v>1120</v>
      </c>
      <c r="G194" s="1789" t="s">
        <v>1130</v>
      </c>
      <c r="H194" s="444" t="s">
        <v>1132</v>
      </c>
      <c r="I194" s="1732" t="s">
        <v>1133</v>
      </c>
      <c r="J194" s="1732">
        <v>1</v>
      </c>
      <c r="K194" s="1720">
        <v>41821</v>
      </c>
      <c r="L194" s="1720">
        <v>41912</v>
      </c>
      <c r="M194" s="1732">
        <f>+(L194-K194)/7</f>
        <v>13</v>
      </c>
      <c r="N194" s="1689">
        <v>1</v>
      </c>
      <c r="O194" s="1674">
        <f t="shared" si="25"/>
        <v>1</v>
      </c>
      <c r="P194" s="1681">
        <f t="shared" si="24"/>
        <v>13</v>
      </c>
      <c r="Q194" s="1676">
        <f t="shared" si="17"/>
        <v>13</v>
      </c>
      <c r="R194" s="73">
        <v>0</v>
      </c>
      <c r="S194" s="1656" t="s">
        <v>1786</v>
      </c>
      <c r="T194" s="1786"/>
      <c r="U194" s="1786"/>
      <c r="V194" s="1786"/>
      <c r="W194" s="1786"/>
      <c r="X194" s="1786"/>
      <c r="Y194" s="1786"/>
      <c r="Z194" s="1786"/>
      <c r="AA194" s="1786"/>
      <c r="AB194" s="1786"/>
      <c r="AC194" s="1786"/>
      <c r="AD194" s="1786"/>
      <c r="AE194" s="1786"/>
      <c r="AF194" s="1786"/>
      <c r="AG194" s="1786"/>
      <c r="AH194" s="1786"/>
      <c r="AI194" s="1786"/>
      <c r="AJ194" s="1786"/>
      <c r="AK194" s="1786"/>
      <c r="AL194" s="1786"/>
      <c r="AM194" s="1786"/>
      <c r="AN194" s="1786"/>
      <c r="AO194" s="1786"/>
      <c r="AP194" s="1786"/>
      <c r="AQ194" s="1786"/>
      <c r="AR194" s="1786"/>
      <c r="AS194" s="1786"/>
      <c r="AT194" s="1786"/>
      <c r="AU194" s="1786"/>
      <c r="AV194" s="1786"/>
      <c r="AW194" s="1786"/>
      <c r="AX194" s="1786"/>
      <c r="AY194" s="1786"/>
      <c r="AZ194" s="1786"/>
      <c r="BA194" s="1786"/>
      <c r="BB194" s="1786"/>
      <c r="BC194" s="1786"/>
      <c r="BD194" s="1750"/>
      <c r="BE194" s="1750"/>
      <c r="BF194" s="1750"/>
      <c r="BG194" s="1750"/>
      <c r="BH194" s="1750"/>
      <c r="BI194" s="1750"/>
      <c r="BJ194" s="1750"/>
      <c r="BK194" s="1750"/>
      <c r="BL194" s="1750"/>
      <c r="BM194" s="1750"/>
      <c r="BN194" s="1750"/>
      <c r="BO194" s="1750"/>
      <c r="BP194" s="1750"/>
      <c r="BQ194" s="1750"/>
      <c r="BR194" s="1750"/>
      <c r="BS194" s="1750"/>
      <c r="BT194" s="1750"/>
      <c r="BU194" s="1750"/>
      <c r="BV194" s="1750"/>
      <c r="BW194" s="1750"/>
      <c r="BX194" s="1750"/>
      <c r="BY194" s="1750"/>
      <c r="BZ194" s="1750"/>
      <c r="CA194" s="1750"/>
      <c r="CB194" s="1750"/>
      <c r="CC194" s="1750"/>
      <c r="CD194" s="1750"/>
      <c r="CE194" s="1750"/>
      <c r="CF194" s="1750"/>
      <c r="CG194" s="1750"/>
      <c r="CH194" s="1750"/>
      <c r="CI194" s="1750"/>
      <c r="CJ194" s="1750"/>
      <c r="CK194" s="1750"/>
      <c r="CL194" s="1750"/>
      <c r="CM194" s="1750"/>
      <c r="CN194" s="1750"/>
      <c r="CO194" s="1750"/>
      <c r="CP194" s="1750"/>
      <c r="CQ194" s="1750"/>
      <c r="CR194" s="1750"/>
      <c r="CS194" s="1750"/>
      <c r="CT194" s="1750"/>
      <c r="CU194" s="1750"/>
      <c r="CV194" s="1750"/>
      <c r="CW194" s="1750"/>
      <c r="CX194" s="1750"/>
      <c r="CY194" s="1750"/>
      <c r="CZ194" s="1750"/>
      <c r="DA194" s="1750"/>
      <c r="DB194" s="1750"/>
      <c r="DC194" s="1750"/>
      <c r="DD194" s="1750"/>
      <c r="DE194" s="1750"/>
      <c r="DF194" s="1750"/>
      <c r="DG194" s="1750"/>
      <c r="DH194" s="1750"/>
      <c r="DI194" s="1750"/>
      <c r="DJ194" s="1750"/>
      <c r="DK194" s="1750"/>
      <c r="DL194" s="1750"/>
      <c r="DM194" s="1750"/>
      <c r="DN194" s="1750"/>
      <c r="DO194" s="1750"/>
      <c r="DP194" s="1750"/>
      <c r="DQ194" s="1750"/>
      <c r="DR194" s="1750"/>
      <c r="DS194" s="1750"/>
      <c r="DT194" s="1750"/>
      <c r="DU194" s="1750"/>
      <c r="DV194" s="1750"/>
      <c r="DW194" s="1750"/>
      <c r="DX194" s="1750"/>
      <c r="DY194" s="1750"/>
      <c r="DZ194" s="1750"/>
      <c r="EA194" s="1750"/>
      <c r="EB194" s="1750"/>
      <c r="EC194" s="1750"/>
      <c r="ED194" s="1750"/>
      <c r="EE194" s="1750"/>
      <c r="EF194" s="1750"/>
      <c r="EG194" s="1750"/>
      <c r="EH194" s="1750"/>
      <c r="EI194" s="1750"/>
      <c r="EJ194" s="1750"/>
      <c r="EK194" s="1750"/>
      <c r="EL194" s="1750"/>
      <c r="EM194" s="1750"/>
      <c r="EN194" s="1750"/>
      <c r="EO194" s="1750"/>
      <c r="EP194" s="1750"/>
      <c r="EQ194" s="1750"/>
      <c r="ER194" s="1750"/>
      <c r="ES194" s="1750"/>
      <c r="ET194" s="1750"/>
      <c r="EU194" s="1750"/>
      <c r="EV194" s="1750"/>
      <c r="EW194" s="1750"/>
      <c r="EX194" s="1750"/>
      <c r="EY194" s="1750"/>
      <c r="EZ194" s="1750"/>
      <c r="FA194" s="1750"/>
      <c r="FB194" s="1750"/>
      <c r="FC194" s="1750"/>
      <c r="FD194" s="1750"/>
      <c r="FE194" s="1750"/>
    </row>
    <row r="195" spans="1:161" s="1694" customFormat="1" ht="409.5" x14ac:dyDescent="0.25">
      <c r="A195" s="2338">
        <v>186</v>
      </c>
      <c r="B195" s="2339" t="s">
        <v>1662</v>
      </c>
      <c r="C195" s="1667" t="s">
        <v>1355</v>
      </c>
      <c r="D195" s="2344"/>
      <c r="E195" s="444" t="s">
        <v>1729</v>
      </c>
      <c r="F195" s="1759" t="s">
        <v>1120</v>
      </c>
      <c r="G195" s="1715" t="s">
        <v>1134</v>
      </c>
      <c r="H195" s="444" t="s">
        <v>1136</v>
      </c>
      <c r="I195" s="1732" t="s">
        <v>1137</v>
      </c>
      <c r="J195" s="1732">
        <v>1</v>
      </c>
      <c r="K195" s="1720">
        <v>41821</v>
      </c>
      <c r="L195" s="1720">
        <v>41912</v>
      </c>
      <c r="M195" s="1732">
        <f>+(L195-K195)/7</f>
        <v>13</v>
      </c>
      <c r="N195" s="1689">
        <v>1</v>
      </c>
      <c r="O195" s="1674">
        <f t="shared" si="25"/>
        <v>1</v>
      </c>
      <c r="P195" s="1681">
        <f t="shared" si="24"/>
        <v>13</v>
      </c>
      <c r="Q195" s="1676">
        <f t="shared" si="17"/>
        <v>13</v>
      </c>
      <c r="R195" s="73">
        <v>0</v>
      </c>
      <c r="S195" s="1662" t="s">
        <v>1787</v>
      </c>
      <c r="T195" s="1778"/>
      <c r="U195" s="1778"/>
      <c r="V195" s="1778"/>
      <c r="W195" s="1778"/>
      <c r="X195" s="1778"/>
      <c r="Y195" s="1778"/>
      <c r="Z195" s="1778"/>
      <c r="AA195" s="1778"/>
      <c r="AB195" s="1778"/>
      <c r="AC195" s="1778"/>
      <c r="AD195" s="1778"/>
      <c r="AE195" s="1778"/>
      <c r="AF195" s="1778"/>
      <c r="AG195" s="1778"/>
      <c r="AH195" s="1778"/>
      <c r="AI195" s="1778"/>
      <c r="AJ195" s="1778"/>
      <c r="AK195" s="1778"/>
      <c r="AL195" s="1778"/>
      <c r="AM195" s="1778"/>
      <c r="AN195" s="1778"/>
      <c r="AO195" s="1778"/>
      <c r="AP195" s="1778"/>
      <c r="AQ195" s="1778"/>
      <c r="AR195" s="1778"/>
      <c r="AS195" s="1778"/>
      <c r="AT195" s="1778"/>
      <c r="AU195" s="1778"/>
      <c r="AV195" s="1778"/>
      <c r="AW195" s="1778"/>
      <c r="AX195" s="1778"/>
      <c r="AY195" s="1778"/>
      <c r="AZ195" s="1778"/>
      <c r="BA195" s="1778"/>
      <c r="BB195" s="1778"/>
      <c r="BC195" s="1778"/>
      <c r="BD195" s="1750"/>
      <c r="BE195" s="1750"/>
      <c r="BF195" s="1750"/>
      <c r="BG195" s="1750"/>
      <c r="BH195" s="1750"/>
      <c r="BI195" s="1750"/>
      <c r="BJ195" s="1750"/>
      <c r="BK195" s="1750"/>
      <c r="BL195" s="1750"/>
      <c r="BM195" s="1750"/>
      <c r="BN195" s="1750"/>
      <c r="BO195" s="1750"/>
      <c r="BP195" s="1750"/>
      <c r="BQ195" s="1750"/>
      <c r="BR195" s="1750"/>
      <c r="BS195" s="1750"/>
      <c r="BT195" s="1750"/>
      <c r="BU195" s="1750"/>
      <c r="BV195" s="1750"/>
      <c r="BW195" s="1750"/>
      <c r="BX195" s="1750"/>
      <c r="BY195" s="1750"/>
      <c r="BZ195" s="1750"/>
      <c r="CA195" s="1750"/>
      <c r="CB195" s="1750"/>
      <c r="CC195" s="1750"/>
      <c r="CD195" s="1750"/>
      <c r="CE195" s="1750"/>
      <c r="CF195" s="1750"/>
      <c r="CG195" s="1750"/>
      <c r="CH195" s="1750"/>
      <c r="CI195" s="1750"/>
      <c r="CJ195" s="1750"/>
      <c r="CK195" s="1750"/>
      <c r="CL195" s="1750"/>
      <c r="CM195" s="1750"/>
      <c r="CN195" s="1750"/>
      <c r="CO195" s="1750"/>
      <c r="CP195" s="1750"/>
      <c r="CQ195" s="1750"/>
      <c r="CR195" s="1750"/>
      <c r="CS195" s="1750"/>
      <c r="CT195" s="1750"/>
      <c r="CU195" s="1750"/>
      <c r="CV195" s="1750"/>
      <c r="CW195" s="1750"/>
      <c r="CX195" s="1750"/>
      <c r="CY195" s="1750"/>
      <c r="CZ195" s="1750"/>
      <c r="DA195" s="1750"/>
      <c r="DB195" s="1750"/>
      <c r="DC195" s="1750"/>
      <c r="DD195" s="1750"/>
      <c r="DE195" s="1750"/>
      <c r="DF195" s="1750"/>
      <c r="DG195" s="1750"/>
      <c r="DH195" s="1750"/>
      <c r="DI195" s="1750"/>
      <c r="DJ195" s="1750"/>
      <c r="DK195" s="1750"/>
      <c r="DL195" s="1750"/>
      <c r="DM195" s="1750"/>
      <c r="DN195" s="1750"/>
      <c r="DO195" s="1750"/>
      <c r="DP195" s="1750"/>
      <c r="DQ195" s="1750"/>
      <c r="DR195" s="1750"/>
      <c r="DS195" s="1750"/>
      <c r="DT195" s="1750"/>
      <c r="DU195" s="1750"/>
      <c r="DV195" s="1750"/>
      <c r="DW195" s="1750"/>
      <c r="DX195" s="1750"/>
      <c r="DY195" s="1750"/>
      <c r="DZ195" s="1750"/>
      <c r="EA195" s="1750"/>
      <c r="EB195" s="1750"/>
      <c r="EC195" s="1750"/>
      <c r="ED195" s="1750"/>
      <c r="EE195" s="1750"/>
      <c r="EF195" s="1750"/>
      <c r="EG195" s="1750"/>
      <c r="EH195" s="1750"/>
      <c r="EI195" s="1750"/>
      <c r="EJ195" s="1750"/>
      <c r="EK195" s="1750"/>
      <c r="EL195" s="1750"/>
      <c r="EM195" s="1750"/>
      <c r="EN195" s="1750"/>
      <c r="EO195" s="1750"/>
      <c r="EP195" s="1750"/>
      <c r="EQ195" s="1750"/>
      <c r="ER195" s="1750"/>
      <c r="ES195" s="1750"/>
      <c r="ET195" s="1750"/>
      <c r="EU195" s="1750"/>
      <c r="EV195" s="1750"/>
      <c r="EW195" s="1750"/>
      <c r="EX195" s="1750"/>
      <c r="EY195" s="1750"/>
      <c r="EZ195" s="1750"/>
      <c r="FA195" s="1750"/>
      <c r="FB195" s="1750"/>
      <c r="FC195" s="1750"/>
      <c r="FD195" s="1750"/>
      <c r="FE195" s="1750"/>
    </row>
    <row r="196" spans="1:161" s="1694" customFormat="1" ht="255.75" x14ac:dyDescent="0.25">
      <c r="A196" s="2338">
        <v>187</v>
      </c>
      <c r="B196" s="2339" t="s">
        <v>1663</v>
      </c>
      <c r="C196" s="1667" t="s">
        <v>1355</v>
      </c>
      <c r="D196" s="2347"/>
      <c r="E196" s="1631" t="s">
        <v>1711</v>
      </c>
      <c r="F196" s="1763" t="s">
        <v>1139</v>
      </c>
      <c r="G196" s="1635" t="s">
        <v>1142</v>
      </c>
      <c r="H196" s="312" t="s">
        <v>1144</v>
      </c>
      <c r="I196" s="312" t="s">
        <v>856</v>
      </c>
      <c r="J196" s="312">
        <v>9</v>
      </c>
      <c r="K196" s="2336">
        <v>41699</v>
      </c>
      <c r="L196" s="2336">
        <v>41704</v>
      </c>
      <c r="M196" s="1746">
        <f>+(L196-K196)/30</f>
        <v>0.16666666666666666</v>
      </c>
      <c r="N196" s="1633">
        <v>9</v>
      </c>
      <c r="O196" s="1674">
        <f t="shared" si="25"/>
        <v>1</v>
      </c>
      <c r="P196" s="1681">
        <f t="shared" si="24"/>
        <v>0.16666666666666666</v>
      </c>
      <c r="Q196" s="1676">
        <f t="shared" si="17"/>
        <v>0.16666666666666666</v>
      </c>
      <c r="R196" s="73">
        <v>0</v>
      </c>
      <c r="S196" s="1662" t="s">
        <v>1474</v>
      </c>
      <c r="T196" s="1778"/>
      <c r="U196" s="1778"/>
      <c r="V196" s="1778"/>
      <c r="W196" s="1778"/>
      <c r="X196" s="1778"/>
      <c r="Y196" s="1778"/>
      <c r="Z196" s="1778"/>
      <c r="AA196" s="1778"/>
      <c r="AB196" s="1778"/>
      <c r="AC196" s="1778"/>
      <c r="AD196" s="1778"/>
      <c r="AE196" s="1778"/>
      <c r="AF196" s="1778"/>
      <c r="AG196" s="1778"/>
      <c r="AH196" s="1778"/>
      <c r="AI196" s="1778"/>
      <c r="AJ196" s="1778"/>
      <c r="AK196" s="1778"/>
      <c r="AL196" s="1778"/>
      <c r="AM196" s="1778"/>
      <c r="AN196" s="1778"/>
      <c r="AO196" s="1778"/>
      <c r="AP196" s="1778"/>
      <c r="AQ196" s="1778"/>
      <c r="AR196" s="1778"/>
      <c r="AS196" s="1778"/>
      <c r="AT196" s="1778"/>
      <c r="AU196" s="1778"/>
      <c r="AV196" s="1778"/>
      <c r="AW196" s="1778"/>
      <c r="AX196" s="1778"/>
      <c r="AY196" s="1778"/>
      <c r="AZ196" s="1778"/>
      <c r="BA196" s="1778"/>
      <c r="BB196" s="1778"/>
      <c r="BC196" s="1778"/>
      <c r="BD196" s="1750"/>
      <c r="BE196" s="1750"/>
      <c r="BF196" s="1750"/>
      <c r="BG196" s="1750"/>
      <c r="BH196" s="1750"/>
      <c r="BI196" s="1750"/>
      <c r="BJ196" s="1750"/>
      <c r="BK196" s="1750"/>
      <c r="BL196" s="1750"/>
      <c r="BM196" s="1750"/>
      <c r="BN196" s="1750"/>
      <c r="BO196" s="1750"/>
      <c r="BP196" s="1750"/>
      <c r="BQ196" s="1750"/>
      <c r="BR196" s="1750"/>
      <c r="BS196" s="1750"/>
      <c r="BT196" s="1750"/>
      <c r="BU196" s="1750"/>
      <c r="BV196" s="1750"/>
      <c r="BW196" s="1750"/>
      <c r="BX196" s="1750"/>
      <c r="BY196" s="1750"/>
      <c r="BZ196" s="1750"/>
      <c r="CA196" s="1750"/>
      <c r="CB196" s="1750"/>
      <c r="CC196" s="1750"/>
      <c r="CD196" s="1750"/>
      <c r="CE196" s="1750"/>
      <c r="CF196" s="1750"/>
      <c r="CG196" s="1750"/>
      <c r="CH196" s="1750"/>
      <c r="CI196" s="1750"/>
      <c r="CJ196" s="1750"/>
      <c r="CK196" s="1750"/>
      <c r="CL196" s="1750"/>
      <c r="CM196" s="1750"/>
      <c r="CN196" s="1750"/>
      <c r="CO196" s="1750"/>
      <c r="CP196" s="1750"/>
      <c r="CQ196" s="1750"/>
      <c r="CR196" s="1750"/>
      <c r="CS196" s="1750"/>
      <c r="CT196" s="1750"/>
      <c r="CU196" s="1750"/>
      <c r="CV196" s="1750"/>
      <c r="CW196" s="1750"/>
      <c r="CX196" s="1750"/>
      <c r="CY196" s="1750"/>
      <c r="CZ196" s="1750"/>
      <c r="DA196" s="1750"/>
      <c r="DB196" s="1750"/>
      <c r="DC196" s="1750"/>
      <c r="DD196" s="1750"/>
      <c r="DE196" s="1750"/>
      <c r="DF196" s="1750"/>
      <c r="DG196" s="1750"/>
      <c r="DH196" s="1750"/>
      <c r="DI196" s="1750"/>
      <c r="DJ196" s="1750"/>
      <c r="DK196" s="1750"/>
      <c r="DL196" s="1750"/>
      <c r="DM196" s="1750"/>
      <c r="DN196" s="1750"/>
      <c r="DO196" s="1750"/>
      <c r="DP196" s="1750"/>
      <c r="DQ196" s="1750"/>
      <c r="DR196" s="1750"/>
      <c r="DS196" s="1750"/>
      <c r="DT196" s="1750"/>
      <c r="DU196" s="1750"/>
      <c r="DV196" s="1750"/>
      <c r="DW196" s="1750"/>
      <c r="DX196" s="1750"/>
      <c r="DY196" s="1750"/>
      <c r="DZ196" s="1750"/>
      <c r="EA196" s="1750"/>
      <c r="EB196" s="1750"/>
      <c r="EC196" s="1750"/>
      <c r="ED196" s="1750"/>
      <c r="EE196" s="1750"/>
      <c r="EF196" s="1750"/>
      <c r="EG196" s="1750"/>
      <c r="EH196" s="1750"/>
      <c r="EI196" s="1750"/>
      <c r="EJ196" s="1750"/>
      <c r="EK196" s="1750"/>
      <c r="EL196" s="1750"/>
      <c r="EM196" s="1750"/>
      <c r="EN196" s="1750"/>
      <c r="EO196" s="1750"/>
      <c r="EP196" s="1750"/>
      <c r="EQ196" s="1750"/>
      <c r="ER196" s="1750"/>
      <c r="ES196" s="1750"/>
      <c r="ET196" s="1750"/>
      <c r="EU196" s="1750"/>
      <c r="EV196" s="1750"/>
      <c r="EW196" s="1750"/>
      <c r="EX196" s="1750"/>
      <c r="EY196" s="1750"/>
      <c r="EZ196" s="1750"/>
      <c r="FA196" s="1750"/>
      <c r="FB196" s="1750"/>
      <c r="FC196" s="1750"/>
      <c r="FD196" s="1750"/>
      <c r="FE196" s="1750"/>
    </row>
    <row r="197" spans="1:161" s="1694" customFormat="1" ht="255.75" x14ac:dyDescent="0.25">
      <c r="A197" s="2338">
        <v>188</v>
      </c>
      <c r="B197" s="2339" t="s">
        <v>1664</v>
      </c>
      <c r="C197" s="1667" t="s">
        <v>1355</v>
      </c>
      <c r="D197" s="2347"/>
      <c r="E197" s="1631" t="s">
        <v>1711</v>
      </c>
      <c r="F197" s="1763" t="s">
        <v>1139</v>
      </c>
      <c r="G197" s="1635" t="s">
        <v>1146</v>
      </c>
      <c r="H197" s="312" t="s">
        <v>1148</v>
      </c>
      <c r="I197" s="312" t="s">
        <v>1149</v>
      </c>
      <c r="J197" s="312">
        <v>9</v>
      </c>
      <c r="K197" s="2336">
        <v>41704</v>
      </c>
      <c r="L197" s="2336">
        <v>41710</v>
      </c>
      <c r="M197" s="1746">
        <f t="shared" ref="M197:M215" si="26">+(L197-K197)/30</f>
        <v>0.2</v>
      </c>
      <c r="N197" s="1633">
        <v>9</v>
      </c>
      <c r="O197" s="1674">
        <f t="shared" si="25"/>
        <v>1</v>
      </c>
      <c r="P197" s="1681">
        <f t="shared" si="24"/>
        <v>0.2</v>
      </c>
      <c r="Q197" s="1676">
        <f t="shared" si="17"/>
        <v>0.2</v>
      </c>
      <c r="R197" s="73">
        <v>0</v>
      </c>
      <c r="S197" s="1662" t="s">
        <v>1177</v>
      </c>
      <c r="T197" s="1778"/>
      <c r="U197" s="1778"/>
      <c r="V197" s="1778"/>
      <c r="W197" s="1778"/>
      <c r="X197" s="1778"/>
      <c r="Y197" s="1778"/>
      <c r="Z197" s="1778"/>
      <c r="AA197" s="1778"/>
      <c r="AB197" s="1778"/>
      <c r="AC197" s="1778"/>
      <c r="AD197" s="1778"/>
      <c r="AE197" s="1778"/>
      <c r="AF197" s="1778"/>
      <c r="AG197" s="1778"/>
      <c r="AH197" s="1778"/>
      <c r="AI197" s="1778"/>
      <c r="AJ197" s="1778"/>
      <c r="AK197" s="1778"/>
      <c r="AL197" s="1778"/>
      <c r="AM197" s="1778"/>
      <c r="AN197" s="1778"/>
      <c r="AO197" s="1778"/>
      <c r="AP197" s="1778"/>
      <c r="AQ197" s="1778"/>
      <c r="AR197" s="1778"/>
      <c r="AS197" s="1778"/>
      <c r="AT197" s="1778"/>
      <c r="AU197" s="1778"/>
      <c r="AV197" s="1778"/>
      <c r="AW197" s="1778"/>
      <c r="AX197" s="1778"/>
      <c r="AY197" s="1778"/>
      <c r="AZ197" s="1778"/>
      <c r="BA197" s="1778"/>
      <c r="BB197" s="1778"/>
      <c r="BC197" s="1778"/>
      <c r="BD197" s="1750"/>
      <c r="BE197" s="1750"/>
      <c r="BF197" s="1750"/>
      <c r="BG197" s="1750"/>
      <c r="BH197" s="1750"/>
      <c r="BI197" s="1750"/>
      <c r="BJ197" s="1750"/>
      <c r="BK197" s="1750"/>
      <c r="BL197" s="1750"/>
      <c r="BM197" s="1750"/>
      <c r="BN197" s="1750"/>
      <c r="BO197" s="1750"/>
      <c r="BP197" s="1750"/>
      <c r="BQ197" s="1750"/>
      <c r="BR197" s="1750"/>
      <c r="BS197" s="1750"/>
      <c r="BT197" s="1750"/>
      <c r="BU197" s="1750"/>
      <c r="BV197" s="1750"/>
      <c r="BW197" s="1750"/>
      <c r="BX197" s="1750"/>
      <c r="BY197" s="1750"/>
      <c r="BZ197" s="1750"/>
      <c r="CA197" s="1750"/>
      <c r="CB197" s="1750"/>
      <c r="CC197" s="1750"/>
      <c r="CD197" s="1750"/>
      <c r="CE197" s="1750"/>
      <c r="CF197" s="1750"/>
      <c r="CG197" s="1750"/>
      <c r="CH197" s="1750"/>
      <c r="CI197" s="1750"/>
      <c r="CJ197" s="1750"/>
      <c r="CK197" s="1750"/>
      <c r="CL197" s="1750"/>
      <c r="CM197" s="1750"/>
      <c r="CN197" s="1750"/>
      <c r="CO197" s="1750"/>
      <c r="CP197" s="1750"/>
      <c r="CQ197" s="1750"/>
      <c r="CR197" s="1750"/>
      <c r="CS197" s="1750"/>
      <c r="CT197" s="1750"/>
      <c r="CU197" s="1750"/>
      <c r="CV197" s="1750"/>
      <c r="CW197" s="1750"/>
      <c r="CX197" s="1750"/>
      <c r="CY197" s="1750"/>
      <c r="CZ197" s="1750"/>
      <c r="DA197" s="1750"/>
      <c r="DB197" s="1750"/>
      <c r="DC197" s="1750"/>
      <c r="DD197" s="1750"/>
      <c r="DE197" s="1750"/>
      <c r="DF197" s="1750"/>
      <c r="DG197" s="1750"/>
      <c r="DH197" s="1750"/>
      <c r="DI197" s="1750"/>
      <c r="DJ197" s="1750"/>
      <c r="DK197" s="1750"/>
      <c r="DL197" s="1750"/>
      <c r="DM197" s="1750"/>
      <c r="DN197" s="1750"/>
      <c r="DO197" s="1750"/>
      <c r="DP197" s="1750"/>
      <c r="DQ197" s="1750"/>
      <c r="DR197" s="1750"/>
      <c r="DS197" s="1750"/>
      <c r="DT197" s="1750"/>
      <c r="DU197" s="1750"/>
      <c r="DV197" s="1750"/>
      <c r="DW197" s="1750"/>
      <c r="DX197" s="1750"/>
      <c r="DY197" s="1750"/>
      <c r="DZ197" s="1750"/>
      <c r="EA197" s="1750"/>
      <c r="EB197" s="1750"/>
      <c r="EC197" s="1750"/>
      <c r="ED197" s="1750"/>
      <c r="EE197" s="1750"/>
      <c r="EF197" s="1750"/>
      <c r="EG197" s="1750"/>
      <c r="EH197" s="1750"/>
      <c r="EI197" s="1750"/>
      <c r="EJ197" s="1750"/>
      <c r="EK197" s="1750"/>
      <c r="EL197" s="1750"/>
      <c r="EM197" s="1750"/>
      <c r="EN197" s="1750"/>
      <c r="EO197" s="1750"/>
      <c r="EP197" s="1750"/>
      <c r="EQ197" s="1750"/>
      <c r="ER197" s="1750"/>
      <c r="ES197" s="1750"/>
      <c r="ET197" s="1750"/>
      <c r="EU197" s="1750"/>
      <c r="EV197" s="1750"/>
      <c r="EW197" s="1750"/>
      <c r="EX197" s="1750"/>
      <c r="EY197" s="1750"/>
      <c r="EZ197" s="1750"/>
      <c r="FA197" s="1750"/>
      <c r="FB197" s="1750"/>
      <c r="FC197" s="1750"/>
      <c r="FD197" s="1750"/>
      <c r="FE197" s="1750"/>
    </row>
    <row r="198" spans="1:161" s="1694" customFormat="1" ht="255.75" x14ac:dyDescent="0.25">
      <c r="A198" s="2338">
        <v>189</v>
      </c>
      <c r="B198" s="2339" t="s">
        <v>1665</v>
      </c>
      <c r="C198" s="1667" t="s">
        <v>1355</v>
      </c>
      <c r="D198" s="2347"/>
      <c r="E198" s="1631" t="s">
        <v>1711</v>
      </c>
      <c r="F198" s="1763" t="s">
        <v>1139</v>
      </c>
      <c r="G198" s="1829" t="s">
        <v>1150</v>
      </c>
      <c r="H198" s="1829" t="s">
        <v>1148</v>
      </c>
      <c r="I198" s="312" t="s">
        <v>1151</v>
      </c>
      <c r="J198" s="1747">
        <v>0.3</v>
      </c>
      <c r="K198" s="2336">
        <v>41710</v>
      </c>
      <c r="L198" s="2336">
        <v>41729</v>
      </c>
      <c r="M198" s="1746">
        <f t="shared" si="26"/>
        <v>0.6333333333333333</v>
      </c>
      <c r="N198" s="1748">
        <v>0.34</v>
      </c>
      <c r="O198" s="1674">
        <f t="shared" si="25"/>
        <v>1</v>
      </c>
      <c r="P198" s="1681">
        <f t="shared" si="24"/>
        <v>0.6333333333333333</v>
      </c>
      <c r="Q198" s="1676">
        <f t="shared" si="17"/>
        <v>0.6333333333333333</v>
      </c>
      <c r="R198" s="73">
        <v>0</v>
      </c>
      <c r="S198" s="1662" t="s">
        <v>1178</v>
      </c>
      <c r="T198" s="1778"/>
      <c r="U198" s="1778"/>
      <c r="V198" s="1778"/>
      <c r="W198" s="1778"/>
      <c r="X198" s="1778"/>
      <c r="Y198" s="1778"/>
      <c r="Z198" s="1778"/>
      <c r="AA198" s="1778"/>
      <c r="AB198" s="1778"/>
      <c r="AC198" s="1778"/>
      <c r="AD198" s="1778"/>
      <c r="AE198" s="1778"/>
      <c r="AF198" s="1778"/>
      <c r="AG198" s="1778"/>
      <c r="AH198" s="1778"/>
      <c r="AI198" s="1778"/>
      <c r="AJ198" s="1778"/>
      <c r="AK198" s="1778"/>
      <c r="AL198" s="1778"/>
      <c r="AM198" s="1778"/>
      <c r="AN198" s="1778"/>
      <c r="AO198" s="1778"/>
      <c r="AP198" s="1778"/>
      <c r="AQ198" s="1778"/>
      <c r="AR198" s="1778"/>
      <c r="AS198" s="1778"/>
      <c r="AT198" s="1778"/>
      <c r="AU198" s="1778"/>
      <c r="AV198" s="1778"/>
      <c r="AW198" s="1778"/>
      <c r="AX198" s="1778"/>
      <c r="AY198" s="1778"/>
      <c r="AZ198" s="1778"/>
      <c r="BA198" s="1778"/>
      <c r="BB198" s="1778"/>
      <c r="BC198" s="1778"/>
      <c r="BD198" s="1750"/>
      <c r="BE198" s="1750"/>
      <c r="BF198" s="1750"/>
      <c r="BG198" s="1750"/>
      <c r="BH198" s="1750"/>
      <c r="BI198" s="1750"/>
      <c r="BJ198" s="1750"/>
      <c r="BK198" s="1750"/>
      <c r="BL198" s="1750"/>
      <c r="BM198" s="1750"/>
      <c r="BN198" s="1750"/>
      <c r="BO198" s="1750"/>
      <c r="BP198" s="1750"/>
      <c r="BQ198" s="1750"/>
      <c r="BR198" s="1750"/>
      <c r="BS198" s="1750"/>
      <c r="BT198" s="1750"/>
      <c r="BU198" s="1750"/>
      <c r="BV198" s="1750"/>
      <c r="BW198" s="1750"/>
      <c r="BX198" s="1750"/>
      <c r="BY198" s="1750"/>
      <c r="BZ198" s="1750"/>
      <c r="CA198" s="1750"/>
      <c r="CB198" s="1750"/>
      <c r="CC198" s="1750"/>
      <c r="CD198" s="1750"/>
      <c r="CE198" s="1750"/>
      <c r="CF198" s="1750"/>
      <c r="CG198" s="1750"/>
      <c r="CH198" s="1750"/>
      <c r="CI198" s="1750"/>
      <c r="CJ198" s="1750"/>
      <c r="CK198" s="1750"/>
      <c r="CL198" s="1750"/>
      <c r="CM198" s="1750"/>
      <c r="CN198" s="1750"/>
      <c r="CO198" s="1750"/>
      <c r="CP198" s="1750"/>
      <c r="CQ198" s="1750"/>
      <c r="CR198" s="1750"/>
      <c r="CS198" s="1750"/>
      <c r="CT198" s="1750"/>
      <c r="CU198" s="1750"/>
      <c r="CV198" s="1750"/>
      <c r="CW198" s="1750"/>
      <c r="CX198" s="1750"/>
      <c r="CY198" s="1750"/>
      <c r="CZ198" s="1750"/>
      <c r="DA198" s="1750"/>
      <c r="DB198" s="1750"/>
      <c r="DC198" s="1750"/>
      <c r="DD198" s="1750"/>
      <c r="DE198" s="1750"/>
      <c r="DF198" s="1750"/>
      <c r="DG198" s="1750"/>
      <c r="DH198" s="1750"/>
      <c r="DI198" s="1750"/>
      <c r="DJ198" s="1750"/>
      <c r="DK198" s="1750"/>
      <c r="DL198" s="1750"/>
      <c r="DM198" s="1750"/>
      <c r="DN198" s="1750"/>
      <c r="DO198" s="1750"/>
      <c r="DP198" s="1750"/>
      <c r="DQ198" s="1750"/>
      <c r="DR198" s="1750"/>
      <c r="DS198" s="1750"/>
      <c r="DT198" s="1750"/>
      <c r="DU198" s="1750"/>
      <c r="DV198" s="1750"/>
      <c r="DW198" s="1750"/>
      <c r="DX198" s="1750"/>
      <c r="DY198" s="1750"/>
      <c r="DZ198" s="1750"/>
      <c r="EA198" s="1750"/>
      <c r="EB198" s="1750"/>
      <c r="EC198" s="1750"/>
      <c r="ED198" s="1750"/>
      <c r="EE198" s="1750"/>
      <c r="EF198" s="1750"/>
      <c r="EG198" s="1750"/>
      <c r="EH198" s="1750"/>
      <c r="EI198" s="1750"/>
      <c r="EJ198" s="1750"/>
      <c r="EK198" s="1750"/>
      <c r="EL198" s="1750"/>
      <c r="EM198" s="1750"/>
      <c r="EN198" s="1750"/>
      <c r="EO198" s="1750"/>
      <c r="EP198" s="1750"/>
      <c r="EQ198" s="1750"/>
      <c r="ER198" s="1750"/>
      <c r="ES198" s="1750"/>
      <c r="ET198" s="1750"/>
      <c r="EU198" s="1750"/>
      <c r="EV198" s="1750"/>
      <c r="EW198" s="1750"/>
      <c r="EX198" s="1750"/>
      <c r="EY198" s="1750"/>
      <c r="EZ198" s="1750"/>
      <c r="FA198" s="1750"/>
      <c r="FB198" s="1750"/>
      <c r="FC198" s="1750"/>
      <c r="FD198" s="1750"/>
      <c r="FE198" s="1750"/>
    </row>
    <row r="199" spans="1:161" s="1694" customFormat="1" ht="255.75" x14ac:dyDescent="0.25">
      <c r="A199" s="2338">
        <v>190</v>
      </c>
      <c r="B199" s="2339" t="s">
        <v>1666</v>
      </c>
      <c r="C199" s="1667" t="s">
        <v>1355</v>
      </c>
      <c r="D199" s="2347"/>
      <c r="E199" s="1631" t="s">
        <v>1711</v>
      </c>
      <c r="F199" s="1763" t="s">
        <v>1139</v>
      </c>
      <c r="G199" s="1829" t="s">
        <v>1150</v>
      </c>
      <c r="H199" s="1829" t="s">
        <v>1148</v>
      </c>
      <c r="I199" s="312" t="s">
        <v>1152</v>
      </c>
      <c r="J199" s="1747">
        <v>0.2</v>
      </c>
      <c r="K199" s="2336">
        <v>41710</v>
      </c>
      <c r="L199" s="2336">
        <v>41729</v>
      </c>
      <c r="M199" s="1746">
        <f t="shared" si="26"/>
        <v>0.6333333333333333</v>
      </c>
      <c r="N199" s="1748">
        <v>0.28999999999999998</v>
      </c>
      <c r="O199" s="1674">
        <f t="shared" si="25"/>
        <v>1</v>
      </c>
      <c r="P199" s="1681">
        <f t="shared" si="24"/>
        <v>0.6333333333333333</v>
      </c>
      <c r="Q199" s="1676">
        <f t="shared" si="17"/>
        <v>0.6333333333333333</v>
      </c>
      <c r="R199" s="73">
        <v>0</v>
      </c>
      <c r="S199" s="1662" t="s">
        <v>1475</v>
      </c>
      <c r="T199" s="1778"/>
      <c r="U199" s="1778"/>
      <c r="V199" s="1778"/>
      <c r="W199" s="1778"/>
      <c r="X199" s="1778"/>
      <c r="Y199" s="1778"/>
      <c r="Z199" s="1778"/>
      <c r="AA199" s="1778"/>
      <c r="AB199" s="1778"/>
      <c r="AC199" s="1778"/>
      <c r="AD199" s="1778"/>
      <c r="AE199" s="1778"/>
      <c r="AF199" s="1778"/>
      <c r="AG199" s="1778"/>
      <c r="AH199" s="1778"/>
      <c r="AI199" s="1778"/>
      <c r="AJ199" s="1778"/>
      <c r="AK199" s="1778"/>
      <c r="AL199" s="1778"/>
      <c r="AM199" s="1778"/>
      <c r="AN199" s="1778"/>
      <c r="AO199" s="1778"/>
      <c r="AP199" s="1778"/>
      <c r="AQ199" s="1778"/>
      <c r="AR199" s="1778"/>
      <c r="AS199" s="1778"/>
      <c r="AT199" s="1778"/>
      <c r="AU199" s="1778"/>
      <c r="AV199" s="1778"/>
      <c r="AW199" s="1778"/>
      <c r="AX199" s="1778"/>
      <c r="AY199" s="1778"/>
      <c r="AZ199" s="1778"/>
      <c r="BA199" s="1778"/>
      <c r="BB199" s="1778"/>
      <c r="BC199" s="1778"/>
      <c r="BD199" s="1750"/>
      <c r="BE199" s="1750"/>
      <c r="BF199" s="1750"/>
      <c r="BG199" s="1750"/>
      <c r="BH199" s="1750"/>
      <c r="BI199" s="1750"/>
      <c r="BJ199" s="1750"/>
      <c r="BK199" s="1750"/>
      <c r="BL199" s="1750"/>
      <c r="BM199" s="1750"/>
      <c r="BN199" s="1750"/>
      <c r="BO199" s="1750"/>
      <c r="BP199" s="1750"/>
      <c r="BQ199" s="1750"/>
      <c r="BR199" s="1750"/>
      <c r="BS199" s="1750"/>
      <c r="BT199" s="1750"/>
      <c r="BU199" s="1750"/>
      <c r="BV199" s="1750"/>
      <c r="BW199" s="1750"/>
      <c r="BX199" s="1750"/>
      <c r="BY199" s="1750"/>
      <c r="BZ199" s="1750"/>
      <c r="CA199" s="1750"/>
      <c r="CB199" s="1750"/>
      <c r="CC199" s="1750"/>
      <c r="CD199" s="1750"/>
      <c r="CE199" s="1750"/>
      <c r="CF199" s="1750"/>
      <c r="CG199" s="1750"/>
      <c r="CH199" s="1750"/>
      <c r="CI199" s="1750"/>
      <c r="CJ199" s="1750"/>
      <c r="CK199" s="1750"/>
      <c r="CL199" s="1750"/>
      <c r="CM199" s="1750"/>
      <c r="CN199" s="1750"/>
      <c r="CO199" s="1750"/>
      <c r="CP199" s="1750"/>
      <c r="CQ199" s="1750"/>
      <c r="CR199" s="1750"/>
      <c r="CS199" s="1750"/>
      <c r="CT199" s="1750"/>
      <c r="CU199" s="1750"/>
      <c r="CV199" s="1750"/>
      <c r="CW199" s="1750"/>
      <c r="CX199" s="1750"/>
      <c r="CY199" s="1750"/>
      <c r="CZ199" s="1750"/>
      <c r="DA199" s="1750"/>
      <c r="DB199" s="1750"/>
      <c r="DC199" s="1750"/>
      <c r="DD199" s="1750"/>
      <c r="DE199" s="1750"/>
      <c r="DF199" s="1750"/>
      <c r="DG199" s="1750"/>
      <c r="DH199" s="1750"/>
      <c r="DI199" s="1750"/>
      <c r="DJ199" s="1750"/>
      <c r="DK199" s="1750"/>
      <c r="DL199" s="1750"/>
      <c r="DM199" s="1750"/>
      <c r="DN199" s="1750"/>
      <c r="DO199" s="1750"/>
      <c r="DP199" s="1750"/>
      <c r="DQ199" s="1750"/>
      <c r="DR199" s="1750"/>
      <c r="DS199" s="1750"/>
      <c r="DT199" s="1750"/>
      <c r="DU199" s="1750"/>
      <c r="DV199" s="1750"/>
      <c r="DW199" s="1750"/>
      <c r="DX199" s="1750"/>
      <c r="DY199" s="1750"/>
      <c r="DZ199" s="1750"/>
      <c r="EA199" s="1750"/>
      <c r="EB199" s="1750"/>
      <c r="EC199" s="1750"/>
      <c r="ED199" s="1750"/>
      <c r="EE199" s="1750"/>
      <c r="EF199" s="1750"/>
      <c r="EG199" s="1750"/>
      <c r="EH199" s="1750"/>
      <c r="EI199" s="1750"/>
      <c r="EJ199" s="1750"/>
      <c r="EK199" s="1750"/>
      <c r="EL199" s="1750"/>
      <c r="EM199" s="1750"/>
      <c r="EN199" s="1750"/>
      <c r="EO199" s="1750"/>
      <c r="EP199" s="1750"/>
      <c r="EQ199" s="1750"/>
      <c r="ER199" s="1750"/>
      <c r="ES199" s="1750"/>
      <c r="ET199" s="1750"/>
      <c r="EU199" s="1750"/>
      <c r="EV199" s="1750"/>
      <c r="EW199" s="1750"/>
      <c r="EX199" s="1750"/>
      <c r="EY199" s="1750"/>
      <c r="EZ199" s="1750"/>
      <c r="FA199" s="1750"/>
      <c r="FB199" s="1750"/>
      <c r="FC199" s="1750"/>
      <c r="FD199" s="1750"/>
      <c r="FE199" s="1750"/>
    </row>
    <row r="200" spans="1:161" s="1694" customFormat="1" ht="255.75" x14ac:dyDescent="0.25">
      <c r="A200" s="2338">
        <v>191</v>
      </c>
      <c r="B200" s="2339" t="s">
        <v>1667</v>
      </c>
      <c r="C200" s="1667" t="s">
        <v>1355</v>
      </c>
      <c r="D200" s="2347"/>
      <c r="E200" s="1631" t="s">
        <v>1711</v>
      </c>
      <c r="F200" s="1763" t="s">
        <v>1139</v>
      </c>
      <c r="G200" s="1635" t="s">
        <v>1154</v>
      </c>
      <c r="H200" s="312" t="s">
        <v>1156</v>
      </c>
      <c r="I200" s="312" t="s">
        <v>1157</v>
      </c>
      <c r="J200" s="312">
        <v>5</v>
      </c>
      <c r="K200" s="2336">
        <v>41761</v>
      </c>
      <c r="L200" s="2336">
        <v>41790</v>
      </c>
      <c r="M200" s="1746">
        <f t="shared" si="26"/>
        <v>0.96666666666666667</v>
      </c>
      <c r="N200" s="1633">
        <v>5</v>
      </c>
      <c r="O200" s="1674">
        <f t="shared" si="25"/>
        <v>1</v>
      </c>
      <c r="P200" s="1681">
        <f t="shared" si="24"/>
        <v>0.96666666666666667</v>
      </c>
      <c r="Q200" s="1676">
        <f t="shared" si="17"/>
        <v>0.96666666666666667</v>
      </c>
      <c r="R200" s="73">
        <v>0</v>
      </c>
      <c r="S200" s="1662" t="s">
        <v>1476</v>
      </c>
      <c r="T200" s="1778"/>
      <c r="U200" s="1778"/>
      <c r="V200" s="1778"/>
      <c r="W200" s="1778"/>
      <c r="X200" s="1778"/>
      <c r="Y200" s="1778"/>
      <c r="Z200" s="1778"/>
      <c r="AA200" s="1778"/>
      <c r="AB200" s="1778"/>
      <c r="AC200" s="1778"/>
      <c r="AD200" s="1778"/>
      <c r="AE200" s="1778"/>
      <c r="AF200" s="1778"/>
      <c r="AG200" s="1778"/>
      <c r="AH200" s="1778"/>
      <c r="AI200" s="1778"/>
      <c r="AJ200" s="1778"/>
      <c r="AK200" s="1778"/>
      <c r="AL200" s="1778"/>
      <c r="AM200" s="1778"/>
      <c r="AN200" s="1778"/>
      <c r="AO200" s="1778"/>
      <c r="AP200" s="1778"/>
      <c r="AQ200" s="1778"/>
      <c r="AR200" s="1778"/>
      <c r="AS200" s="1778"/>
      <c r="AT200" s="1778"/>
      <c r="AU200" s="1778"/>
      <c r="AV200" s="1778"/>
      <c r="AW200" s="1778"/>
      <c r="AX200" s="1778"/>
      <c r="AY200" s="1778"/>
      <c r="AZ200" s="1778"/>
      <c r="BA200" s="1778"/>
      <c r="BB200" s="1778"/>
      <c r="BC200" s="1778"/>
      <c r="BD200" s="1750"/>
      <c r="BE200" s="1750"/>
      <c r="BF200" s="1750"/>
      <c r="BG200" s="1750"/>
      <c r="BH200" s="1750"/>
      <c r="BI200" s="1750"/>
      <c r="BJ200" s="1750"/>
      <c r="BK200" s="1750"/>
      <c r="BL200" s="1750"/>
      <c r="BM200" s="1750"/>
      <c r="BN200" s="1750"/>
      <c r="BO200" s="1750"/>
      <c r="BP200" s="1750"/>
      <c r="BQ200" s="1750"/>
      <c r="BR200" s="1750"/>
      <c r="BS200" s="1750"/>
      <c r="BT200" s="1750"/>
      <c r="BU200" s="1750"/>
      <c r="BV200" s="1750"/>
      <c r="BW200" s="1750"/>
      <c r="BX200" s="1750"/>
      <c r="BY200" s="1750"/>
      <c r="BZ200" s="1750"/>
      <c r="CA200" s="1750"/>
      <c r="CB200" s="1750"/>
      <c r="CC200" s="1750"/>
      <c r="CD200" s="1750"/>
      <c r="CE200" s="1750"/>
      <c r="CF200" s="1750"/>
      <c r="CG200" s="1750"/>
      <c r="CH200" s="1750"/>
      <c r="CI200" s="1750"/>
      <c r="CJ200" s="1750"/>
      <c r="CK200" s="1750"/>
      <c r="CL200" s="1750"/>
      <c r="CM200" s="1750"/>
      <c r="CN200" s="1750"/>
      <c r="CO200" s="1750"/>
      <c r="CP200" s="1750"/>
      <c r="CQ200" s="1750"/>
      <c r="CR200" s="1750"/>
      <c r="CS200" s="1750"/>
      <c r="CT200" s="1750"/>
      <c r="CU200" s="1750"/>
      <c r="CV200" s="1750"/>
      <c r="CW200" s="1750"/>
      <c r="CX200" s="1750"/>
      <c r="CY200" s="1750"/>
      <c r="CZ200" s="1750"/>
      <c r="DA200" s="1750"/>
      <c r="DB200" s="1750"/>
      <c r="DC200" s="1750"/>
      <c r="DD200" s="1750"/>
      <c r="DE200" s="1750"/>
      <c r="DF200" s="1750"/>
      <c r="DG200" s="1750"/>
      <c r="DH200" s="1750"/>
      <c r="DI200" s="1750"/>
      <c r="DJ200" s="1750"/>
      <c r="DK200" s="1750"/>
      <c r="DL200" s="1750"/>
      <c r="DM200" s="1750"/>
      <c r="DN200" s="1750"/>
      <c r="DO200" s="1750"/>
      <c r="DP200" s="1750"/>
      <c r="DQ200" s="1750"/>
      <c r="DR200" s="1750"/>
      <c r="DS200" s="1750"/>
      <c r="DT200" s="1750"/>
      <c r="DU200" s="1750"/>
      <c r="DV200" s="1750"/>
      <c r="DW200" s="1750"/>
      <c r="DX200" s="1750"/>
      <c r="DY200" s="1750"/>
      <c r="DZ200" s="1750"/>
      <c r="EA200" s="1750"/>
      <c r="EB200" s="1750"/>
      <c r="EC200" s="1750"/>
      <c r="ED200" s="1750"/>
      <c r="EE200" s="1750"/>
      <c r="EF200" s="1750"/>
      <c r="EG200" s="1750"/>
      <c r="EH200" s="1750"/>
      <c r="EI200" s="1750"/>
      <c r="EJ200" s="1750"/>
      <c r="EK200" s="1750"/>
      <c r="EL200" s="1750"/>
      <c r="EM200" s="1750"/>
      <c r="EN200" s="1750"/>
      <c r="EO200" s="1750"/>
      <c r="EP200" s="1750"/>
      <c r="EQ200" s="1750"/>
      <c r="ER200" s="1750"/>
      <c r="ES200" s="1750"/>
      <c r="ET200" s="1750"/>
      <c r="EU200" s="1750"/>
      <c r="EV200" s="1750"/>
      <c r="EW200" s="1750"/>
      <c r="EX200" s="1750"/>
      <c r="EY200" s="1750"/>
      <c r="EZ200" s="1750"/>
      <c r="FA200" s="1750"/>
      <c r="FB200" s="1750"/>
      <c r="FC200" s="1750"/>
      <c r="FD200" s="1750"/>
      <c r="FE200" s="1750"/>
    </row>
    <row r="201" spans="1:161" s="1694" customFormat="1" ht="255.75" x14ac:dyDescent="0.25">
      <c r="A201" s="2338">
        <v>192</v>
      </c>
      <c r="B201" s="2339" t="s">
        <v>1668</v>
      </c>
      <c r="C201" s="1667" t="s">
        <v>1355</v>
      </c>
      <c r="D201" s="2347"/>
      <c r="E201" s="1631" t="s">
        <v>1711</v>
      </c>
      <c r="F201" s="1763" t="s">
        <v>1139</v>
      </c>
      <c r="G201" s="1635" t="s">
        <v>1158</v>
      </c>
      <c r="H201" s="312" t="s">
        <v>1159</v>
      </c>
      <c r="I201" s="312" t="s">
        <v>856</v>
      </c>
      <c r="J201" s="312">
        <v>10</v>
      </c>
      <c r="K201" s="2336">
        <v>41791</v>
      </c>
      <c r="L201" s="2336">
        <v>41810</v>
      </c>
      <c r="M201" s="1746">
        <f t="shared" si="26"/>
        <v>0.6333333333333333</v>
      </c>
      <c r="N201" s="1704">
        <v>10</v>
      </c>
      <c r="O201" s="1674">
        <f t="shared" si="25"/>
        <v>1</v>
      </c>
      <c r="P201" s="1681">
        <f t="shared" si="24"/>
        <v>0.6333333333333333</v>
      </c>
      <c r="Q201" s="1676">
        <f t="shared" si="17"/>
        <v>0.6333333333333333</v>
      </c>
      <c r="R201" s="73">
        <v>0</v>
      </c>
      <c r="S201" s="1662" t="s">
        <v>1221</v>
      </c>
      <c r="T201" s="1778"/>
      <c r="U201" s="1778"/>
      <c r="V201" s="1778"/>
      <c r="W201" s="1778"/>
      <c r="X201" s="1778"/>
      <c r="Y201" s="1778"/>
      <c r="Z201" s="1778"/>
      <c r="AA201" s="1778"/>
      <c r="AB201" s="1778"/>
      <c r="AC201" s="1778"/>
      <c r="AD201" s="1778"/>
      <c r="AE201" s="1778"/>
      <c r="AF201" s="1778"/>
      <c r="AG201" s="1778"/>
      <c r="AH201" s="1778"/>
      <c r="AI201" s="1778"/>
      <c r="AJ201" s="1778"/>
      <c r="AK201" s="1778"/>
      <c r="AL201" s="1778"/>
      <c r="AM201" s="1778"/>
      <c r="AN201" s="1778"/>
      <c r="AO201" s="1778"/>
      <c r="AP201" s="1778"/>
      <c r="AQ201" s="1778"/>
      <c r="AR201" s="1778"/>
      <c r="AS201" s="1778"/>
      <c r="AT201" s="1778"/>
      <c r="AU201" s="1778"/>
      <c r="AV201" s="1778"/>
      <c r="AW201" s="1778"/>
      <c r="AX201" s="1778"/>
      <c r="AY201" s="1778"/>
      <c r="AZ201" s="1778"/>
      <c r="BA201" s="1778"/>
      <c r="BB201" s="1778"/>
      <c r="BC201" s="1778"/>
      <c r="BD201" s="1750"/>
      <c r="BE201" s="1750"/>
      <c r="BF201" s="1750"/>
      <c r="BG201" s="1750"/>
      <c r="BH201" s="1750"/>
      <c r="BI201" s="1750"/>
      <c r="BJ201" s="1750"/>
      <c r="BK201" s="1750"/>
      <c r="BL201" s="1750"/>
      <c r="BM201" s="1750"/>
      <c r="BN201" s="1750"/>
      <c r="BO201" s="1750"/>
      <c r="BP201" s="1750"/>
      <c r="BQ201" s="1750"/>
      <c r="BR201" s="1750"/>
      <c r="BS201" s="1750"/>
      <c r="BT201" s="1750"/>
      <c r="BU201" s="1750"/>
      <c r="BV201" s="1750"/>
      <c r="BW201" s="1750"/>
      <c r="BX201" s="1750"/>
      <c r="BY201" s="1750"/>
      <c r="BZ201" s="1750"/>
      <c r="CA201" s="1750"/>
      <c r="CB201" s="1750"/>
      <c r="CC201" s="1750"/>
      <c r="CD201" s="1750"/>
      <c r="CE201" s="1750"/>
      <c r="CF201" s="1750"/>
      <c r="CG201" s="1750"/>
      <c r="CH201" s="1750"/>
      <c r="CI201" s="1750"/>
      <c r="CJ201" s="1750"/>
      <c r="CK201" s="1750"/>
      <c r="CL201" s="1750"/>
      <c r="CM201" s="1750"/>
      <c r="CN201" s="1750"/>
      <c r="CO201" s="1750"/>
      <c r="CP201" s="1750"/>
      <c r="CQ201" s="1750"/>
      <c r="CR201" s="1750"/>
      <c r="CS201" s="1750"/>
      <c r="CT201" s="1750"/>
      <c r="CU201" s="1750"/>
      <c r="CV201" s="1750"/>
      <c r="CW201" s="1750"/>
      <c r="CX201" s="1750"/>
      <c r="CY201" s="1750"/>
      <c r="CZ201" s="1750"/>
      <c r="DA201" s="1750"/>
      <c r="DB201" s="1750"/>
      <c r="DC201" s="1750"/>
      <c r="DD201" s="1750"/>
      <c r="DE201" s="1750"/>
      <c r="DF201" s="1750"/>
      <c r="DG201" s="1750"/>
      <c r="DH201" s="1750"/>
      <c r="DI201" s="1750"/>
      <c r="DJ201" s="1750"/>
      <c r="DK201" s="1750"/>
      <c r="DL201" s="1750"/>
      <c r="DM201" s="1750"/>
      <c r="DN201" s="1750"/>
      <c r="DO201" s="1750"/>
      <c r="DP201" s="1750"/>
      <c r="DQ201" s="1750"/>
      <c r="DR201" s="1750"/>
      <c r="DS201" s="1750"/>
      <c r="DT201" s="1750"/>
      <c r="DU201" s="1750"/>
      <c r="DV201" s="1750"/>
      <c r="DW201" s="1750"/>
      <c r="DX201" s="1750"/>
      <c r="DY201" s="1750"/>
      <c r="DZ201" s="1750"/>
      <c r="EA201" s="1750"/>
      <c r="EB201" s="1750"/>
      <c r="EC201" s="1750"/>
      <c r="ED201" s="1750"/>
      <c r="EE201" s="1750"/>
      <c r="EF201" s="1750"/>
      <c r="EG201" s="1750"/>
      <c r="EH201" s="1750"/>
      <c r="EI201" s="1750"/>
      <c r="EJ201" s="1750"/>
      <c r="EK201" s="1750"/>
      <c r="EL201" s="1750"/>
      <c r="EM201" s="1750"/>
      <c r="EN201" s="1750"/>
      <c r="EO201" s="1750"/>
      <c r="EP201" s="1750"/>
      <c r="EQ201" s="1750"/>
      <c r="ER201" s="1750"/>
      <c r="ES201" s="1750"/>
      <c r="ET201" s="1750"/>
      <c r="EU201" s="1750"/>
      <c r="EV201" s="1750"/>
      <c r="EW201" s="1750"/>
      <c r="EX201" s="1750"/>
      <c r="EY201" s="1750"/>
      <c r="EZ201" s="1750"/>
      <c r="FA201" s="1750"/>
      <c r="FB201" s="1750"/>
      <c r="FC201" s="1750"/>
      <c r="FD201" s="1750"/>
      <c r="FE201" s="1750"/>
    </row>
    <row r="202" spans="1:161" s="1694" customFormat="1" ht="267.75" x14ac:dyDescent="0.25">
      <c r="A202" s="2338">
        <v>193</v>
      </c>
      <c r="B202" s="2339" t="s">
        <v>1669</v>
      </c>
      <c r="C202" s="1667" t="s">
        <v>1355</v>
      </c>
      <c r="D202" s="2347"/>
      <c r="E202" s="1631" t="s">
        <v>1711</v>
      </c>
      <c r="F202" s="1763" t="s">
        <v>1139</v>
      </c>
      <c r="G202" s="1829" t="s">
        <v>1161</v>
      </c>
      <c r="H202" s="1829" t="s">
        <v>1162</v>
      </c>
      <c r="I202" s="312" t="s">
        <v>1163</v>
      </c>
      <c r="J202" s="312">
        <f>39+4</f>
        <v>43</v>
      </c>
      <c r="K202" s="2336">
        <v>41811</v>
      </c>
      <c r="L202" s="2336">
        <v>42185</v>
      </c>
      <c r="M202" s="1749">
        <f>+(L202-K202)/7</f>
        <v>53.428571428571431</v>
      </c>
      <c r="N202" s="1704">
        <v>0.39534883720930231</v>
      </c>
      <c r="O202" s="1674">
        <f t="shared" si="25"/>
        <v>9.1941590048674957E-3</v>
      </c>
      <c r="P202" s="1681">
        <f t="shared" si="24"/>
        <v>0.49123078111720619</v>
      </c>
      <c r="Q202" s="1676">
        <f t="shared" si="17"/>
        <v>0.49123078111720619</v>
      </c>
      <c r="R202" s="73">
        <v>0</v>
      </c>
      <c r="S202" s="2323" t="s">
        <v>1756</v>
      </c>
      <c r="T202" s="1778"/>
      <c r="U202" s="1778"/>
      <c r="V202" s="1778"/>
      <c r="W202" s="1778"/>
      <c r="X202" s="1778"/>
      <c r="Y202" s="1778"/>
      <c r="Z202" s="1778"/>
      <c r="AA202" s="1778"/>
      <c r="AB202" s="1778"/>
      <c r="AC202" s="1778"/>
      <c r="AD202" s="1778"/>
      <c r="AE202" s="1778"/>
      <c r="AF202" s="1778"/>
      <c r="AG202" s="1778"/>
      <c r="AH202" s="1778"/>
      <c r="AI202" s="1778"/>
      <c r="AJ202" s="1778"/>
      <c r="AK202" s="1778"/>
      <c r="AL202" s="1778"/>
      <c r="AM202" s="1778"/>
      <c r="AN202" s="1778"/>
      <c r="AO202" s="1778"/>
      <c r="AP202" s="1778"/>
      <c r="AQ202" s="1778"/>
      <c r="AR202" s="1778"/>
      <c r="AS202" s="1778"/>
      <c r="AT202" s="1778"/>
      <c r="AU202" s="1778"/>
      <c r="AV202" s="1778"/>
      <c r="AW202" s="1778"/>
      <c r="AX202" s="1778"/>
      <c r="AY202" s="1778"/>
      <c r="AZ202" s="1778"/>
      <c r="BA202" s="1778"/>
      <c r="BB202" s="1778"/>
      <c r="BC202" s="1778"/>
      <c r="BD202" s="1750"/>
      <c r="BE202" s="1750"/>
      <c r="BF202" s="1750"/>
      <c r="BG202" s="1750"/>
      <c r="BH202" s="1750"/>
      <c r="BI202" s="1750"/>
      <c r="BJ202" s="1750"/>
      <c r="BK202" s="1750"/>
      <c r="BL202" s="1750"/>
      <c r="BM202" s="1750"/>
      <c r="BN202" s="1750"/>
      <c r="BO202" s="1750"/>
      <c r="BP202" s="1750"/>
      <c r="BQ202" s="1750"/>
      <c r="BR202" s="1750"/>
      <c r="BS202" s="1750"/>
      <c r="BT202" s="1750"/>
      <c r="BU202" s="1750"/>
      <c r="BV202" s="1750"/>
      <c r="BW202" s="1750"/>
      <c r="BX202" s="1750"/>
      <c r="BY202" s="1750"/>
      <c r="BZ202" s="1750"/>
      <c r="CA202" s="1750"/>
      <c r="CB202" s="1750"/>
      <c r="CC202" s="1750"/>
      <c r="CD202" s="1750"/>
      <c r="CE202" s="1750"/>
      <c r="CF202" s="1750"/>
      <c r="CG202" s="1750"/>
      <c r="CH202" s="1750"/>
      <c r="CI202" s="1750"/>
      <c r="CJ202" s="1750"/>
      <c r="CK202" s="1750"/>
      <c r="CL202" s="1750"/>
      <c r="CM202" s="1750"/>
      <c r="CN202" s="1750"/>
      <c r="CO202" s="1750"/>
      <c r="CP202" s="1750"/>
      <c r="CQ202" s="1750"/>
      <c r="CR202" s="1750"/>
      <c r="CS202" s="1750"/>
      <c r="CT202" s="1750"/>
      <c r="CU202" s="1750"/>
      <c r="CV202" s="1750"/>
      <c r="CW202" s="1750"/>
      <c r="CX202" s="1750"/>
      <c r="CY202" s="1750"/>
      <c r="CZ202" s="1750"/>
      <c r="DA202" s="1750"/>
      <c r="DB202" s="1750"/>
      <c r="DC202" s="1750"/>
      <c r="DD202" s="1750"/>
      <c r="DE202" s="1750"/>
      <c r="DF202" s="1750"/>
      <c r="DG202" s="1750"/>
      <c r="DH202" s="1750"/>
      <c r="DI202" s="1750"/>
      <c r="DJ202" s="1750"/>
      <c r="DK202" s="1750"/>
      <c r="DL202" s="1750"/>
      <c r="DM202" s="1750"/>
      <c r="DN202" s="1750"/>
      <c r="DO202" s="1750"/>
      <c r="DP202" s="1750"/>
      <c r="DQ202" s="1750"/>
      <c r="DR202" s="1750"/>
      <c r="DS202" s="1750"/>
      <c r="DT202" s="1750"/>
      <c r="DU202" s="1750"/>
      <c r="DV202" s="1750"/>
      <c r="DW202" s="1750"/>
      <c r="DX202" s="1750"/>
      <c r="DY202" s="1750"/>
      <c r="DZ202" s="1750"/>
      <c r="EA202" s="1750"/>
      <c r="EB202" s="1750"/>
      <c r="EC202" s="1750"/>
      <c r="ED202" s="1750"/>
      <c r="EE202" s="1750"/>
      <c r="EF202" s="1750"/>
      <c r="EG202" s="1750"/>
      <c r="EH202" s="1750"/>
      <c r="EI202" s="1750"/>
      <c r="EJ202" s="1750"/>
      <c r="EK202" s="1750"/>
      <c r="EL202" s="1750"/>
      <c r="EM202" s="1750"/>
      <c r="EN202" s="1750"/>
      <c r="EO202" s="1750"/>
      <c r="EP202" s="1750"/>
      <c r="EQ202" s="1750"/>
      <c r="ER202" s="1750"/>
      <c r="ES202" s="1750"/>
      <c r="ET202" s="1750"/>
      <c r="EU202" s="1750"/>
      <c r="EV202" s="1750"/>
      <c r="EW202" s="1750"/>
      <c r="EX202" s="1750"/>
      <c r="EY202" s="1750"/>
      <c r="EZ202" s="1750"/>
      <c r="FA202" s="1750"/>
      <c r="FB202" s="1750"/>
      <c r="FC202" s="1750"/>
      <c r="FD202" s="1750"/>
      <c r="FE202" s="1750"/>
    </row>
    <row r="203" spans="1:161" s="1694" customFormat="1" ht="255.75" x14ac:dyDescent="0.25">
      <c r="A203" s="2338">
        <v>194</v>
      </c>
      <c r="B203" s="2339" t="s">
        <v>1670</v>
      </c>
      <c r="C203" s="1667" t="s">
        <v>1355</v>
      </c>
      <c r="D203" s="2347"/>
      <c r="E203" s="1631" t="s">
        <v>1711</v>
      </c>
      <c r="F203" s="1763" t="s">
        <v>1139</v>
      </c>
      <c r="G203" s="1829" t="s">
        <v>1161</v>
      </c>
      <c r="H203" s="1829" t="s">
        <v>1162</v>
      </c>
      <c r="I203" s="312" t="s">
        <v>1163</v>
      </c>
      <c r="J203" s="312">
        <v>10</v>
      </c>
      <c r="K203" s="2336">
        <v>41811</v>
      </c>
      <c r="L203" s="2336">
        <v>42185</v>
      </c>
      <c r="M203" s="1749">
        <f t="shared" si="26"/>
        <v>12.466666666666667</v>
      </c>
      <c r="N203" s="1704">
        <v>0.8</v>
      </c>
      <c r="O203" s="1674">
        <f t="shared" si="25"/>
        <v>0.08</v>
      </c>
      <c r="P203" s="1681">
        <f t="shared" si="24"/>
        <v>0.9973333333333334</v>
      </c>
      <c r="Q203" s="1676">
        <f t="shared" si="17"/>
        <v>0.9973333333333334</v>
      </c>
      <c r="R203" s="73">
        <v>0</v>
      </c>
      <c r="S203" s="2323" t="s">
        <v>1757</v>
      </c>
      <c r="T203" s="1778"/>
      <c r="U203" s="1778"/>
      <c r="V203" s="1778"/>
      <c r="W203" s="1778"/>
      <c r="X203" s="1778"/>
      <c r="Y203" s="1778"/>
      <c r="Z203" s="1778"/>
      <c r="AA203" s="1778"/>
      <c r="AB203" s="1778"/>
      <c r="AC203" s="1778"/>
      <c r="AD203" s="1778"/>
      <c r="AE203" s="1778"/>
      <c r="AF203" s="1778"/>
      <c r="AG203" s="1778"/>
      <c r="AH203" s="1778"/>
      <c r="AI203" s="1778"/>
      <c r="AJ203" s="1778"/>
      <c r="AK203" s="1778"/>
      <c r="AL203" s="1778"/>
      <c r="AM203" s="1778"/>
      <c r="AN203" s="1778"/>
      <c r="AO203" s="1778"/>
      <c r="AP203" s="1778"/>
      <c r="AQ203" s="1778"/>
      <c r="AR203" s="1778"/>
      <c r="AS203" s="1778"/>
      <c r="AT203" s="1778"/>
      <c r="AU203" s="1778"/>
      <c r="AV203" s="1778"/>
      <c r="AW203" s="1778"/>
      <c r="AX203" s="1778"/>
      <c r="AY203" s="1778"/>
      <c r="AZ203" s="1778"/>
      <c r="BA203" s="1778"/>
      <c r="BB203" s="1778"/>
      <c r="BC203" s="1778"/>
      <c r="BD203" s="1750"/>
      <c r="BE203" s="1750"/>
      <c r="BF203" s="1750"/>
      <c r="BG203" s="1750"/>
      <c r="BH203" s="1750"/>
      <c r="BI203" s="1750"/>
      <c r="BJ203" s="1750"/>
      <c r="BK203" s="1750"/>
      <c r="BL203" s="1750"/>
      <c r="BM203" s="1750"/>
      <c r="BN203" s="1750"/>
      <c r="BO203" s="1750"/>
      <c r="BP203" s="1750"/>
      <c r="BQ203" s="1750"/>
      <c r="BR203" s="1750"/>
      <c r="BS203" s="1750"/>
      <c r="BT203" s="1750"/>
      <c r="BU203" s="1750"/>
      <c r="BV203" s="1750"/>
      <c r="BW203" s="1750"/>
      <c r="BX203" s="1750"/>
      <c r="BY203" s="1750"/>
      <c r="BZ203" s="1750"/>
      <c r="CA203" s="1750"/>
      <c r="CB203" s="1750"/>
      <c r="CC203" s="1750"/>
      <c r="CD203" s="1750"/>
      <c r="CE203" s="1750"/>
      <c r="CF203" s="1750"/>
      <c r="CG203" s="1750"/>
      <c r="CH203" s="1750"/>
      <c r="CI203" s="1750"/>
      <c r="CJ203" s="1750"/>
      <c r="CK203" s="1750"/>
      <c r="CL203" s="1750"/>
      <c r="CM203" s="1750"/>
      <c r="CN203" s="1750"/>
      <c r="CO203" s="1750"/>
      <c r="CP203" s="1750"/>
      <c r="CQ203" s="1750"/>
      <c r="CR203" s="1750"/>
      <c r="CS203" s="1750"/>
      <c r="CT203" s="1750"/>
      <c r="CU203" s="1750"/>
      <c r="CV203" s="1750"/>
      <c r="CW203" s="1750"/>
      <c r="CX203" s="1750"/>
      <c r="CY203" s="1750"/>
      <c r="CZ203" s="1750"/>
      <c r="DA203" s="1750"/>
      <c r="DB203" s="1750"/>
      <c r="DC203" s="1750"/>
      <c r="DD203" s="1750"/>
      <c r="DE203" s="1750"/>
      <c r="DF203" s="1750"/>
      <c r="DG203" s="1750"/>
      <c r="DH203" s="1750"/>
      <c r="DI203" s="1750"/>
      <c r="DJ203" s="1750"/>
      <c r="DK203" s="1750"/>
      <c r="DL203" s="1750"/>
      <c r="DM203" s="1750"/>
      <c r="DN203" s="1750"/>
      <c r="DO203" s="1750"/>
      <c r="DP203" s="1750"/>
      <c r="DQ203" s="1750"/>
      <c r="DR203" s="1750"/>
      <c r="DS203" s="1750"/>
      <c r="DT203" s="1750"/>
      <c r="DU203" s="1750"/>
      <c r="DV203" s="1750"/>
      <c r="DW203" s="1750"/>
      <c r="DX203" s="1750"/>
      <c r="DY203" s="1750"/>
      <c r="DZ203" s="1750"/>
      <c r="EA203" s="1750"/>
      <c r="EB203" s="1750"/>
      <c r="EC203" s="1750"/>
      <c r="ED203" s="1750"/>
      <c r="EE203" s="1750"/>
      <c r="EF203" s="1750"/>
      <c r="EG203" s="1750"/>
      <c r="EH203" s="1750"/>
      <c r="EI203" s="1750"/>
      <c r="EJ203" s="1750"/>
      <c r="EK203" s="1750"/>
      <c r="EL203" s="1750"/>
      <c r="EM203" s="1750"/>
      <c r="EN203" s="1750"/>
      <c r="EO203" s="1750"/>
      <c r="EP203" s="1750"/>
      <c r="EQ203" s="1750"/>
      <c r="ER203" s="1750"/>
      <c r="ES203" s="1750"/>
      <c r="ET203" s="1750"/>
      <c r="EU203" s="1750"/>
      <c r="EV203" s="1750"/>
      <c r="EW203" s="1750"/>
      <c r="EX203" s="1750"/>
      <c r="EY203" s="1750"/>
      <c r="EZ203" s="1750"/>
      <c r="FA203" s="1750"/>
      <c r="FB203" s="1750"/>
      <c r="FC203" s="1750"/>
      <c r="FD203" s="1750"/>
      <c r="FE203" s="1750"/>
    </row>
    <row r="204" spans="1:161" s="1694" customFormat="1" ht="255.75" x14ac:dyDescent="0.25">
      <c r="A204" s="2338">
        <v>195</v>
      </c>
      <c r="B204" s="2339" t="s">
        <v>1671</v>
      </c>
      <c r="C204" s="1667" t="s">
        <v>1355</v>
      </c>
      <c r="D204" s="2347"/>
      <c r="E204" s="1631" t="s">
        <v>1711</v>
      </c>
      <c r="F204" s="1763" t="s">
        <v>1139</v>
      </c>
      <c r="G204" s="1829" t="s">
        <v>1161</v>
      </c>
      <c r="H204" s="1829" t="s">
        <v>1162</v>
      </c>
      <c r="I204" s="312" t="s">
        <v>1163</v>
      </c>
      <c r="J204" s="312">
        <v>7</v>
      </c>
      <c r="K204" s="2336">
        <v>41811</v>
      </c>
      <c r="L204" s="2336">
        <v>42185</v>
      </c>
      <c r="M204" s="1749">
        <f t="shared" si="26"/>
        <v>12.466666666666667</v>
      </c>
      <c r="N204" s="1704">
        <v>0.5</v>
      </c>
      <c r="O204" s="1674">
        <f t="shared" si="25"/>
        <v>7.1428571428571425E-2</v>
      </c>
      <c r="P204" s="1681">
        <f t="shared" si="24"/>
        <v>0.89047619047619042</v>
      </c>
      <c r="Q204" s="1676">
        <f t="shared" si="17"/>
        <v>0.89047619047619042</v>
      </c>
      <c r="R204" s="73">
        <v>0</v>
      </c>
      <c r="S204" s="2323" t="s">
        <v>1758</v>
      </c>
      <c r="T204" s="1778"/>
      <c r="U204" s="1778"/>
      <c r="V204" s="1778"/>
      <c r="W204" s="1778"/>
      <c r="X204" s="1778"/>
      <c r="Y204" s="1778"/>
      <c r="Z204" s="1778"/>
      <c r="AA204" s="1778"/>
      <c r="AB204" s="1778"/>
      <c r="AC204" s="1778"/>
      <c r="AD204" s="1778"/>
      <c r="AE204" s="1778"/>
      <c r="AF204" s="1778"/>
      <c r="AG204" s="1778"/>
      <c r="AH204" s="1778"/>
      <c r="AI204" s="1778"/>
      <c r="AJ204" s="1778"/>
      <c r="AK204" s="1778"/>
      <c r="AL204" s="1778"/>
      <c r="AM204" s="1778"/>
      <c r="AN204" s="1778"/>
      <c r="AO204" s="1778"/>
      <c r="AP204" s="1778"/>
      <c r="AQ204" s="1778"/>
      <c r="AR204" s="1778"/>
      <c r="AS204" s="1778"/>
      <c r="AT204" s="1778"/>
      <c r="AU204" s="1778"/>
      <c r="AV204" s="1778"/>
      <c r="AW204" s="1778"/>
      <c r="AX204" s="1778"/>
      <c r="AY204" s="1778"/>
      <c r="AZ204" s="1778"/>
      <c r="BA204" s="1778"/>
      <c r="BB204" s="1778"/>
      <c r="BC204" s="1778"/>
      <c r="BD204" s="1750"/>
      <c r="BE204" s="1750"/>
      <c r="BF204" s="1750"/>
      <c r="BG204" s="1750"/>
      <c r="BH204" s="1750"/>
      <c r="BI204" s="1750"/>
      <c r="BJ204" s="1750"/>
      <c r="BK204" s="1750"/>
      <c r="BL204" s="1750"/>
      <c r="BM204" s="1750"/>
      <c r="BN204" s="1750"/>
      <c r="BO204" s="1750"/>
      <c r="BP204" s="1750"/>
      <c r="BQ204" s="1750"/>
      <c r="BR204" s="1750"/>
      <c r="BS204" s="1750"/>
      <c r="BT204" s="1750"/>
      <c r="BU204" s="1750"/>
      <c r="BV204" s="1750"/>
      <c r="BW204" s="1750"/>
      <c r="BX204" s="1750"/>
      <c r="BY204" s="1750"/>
      <c r="BZ204" s="1750"/>
      <c r="CA204" s="1750"/>
      <c r="CB204" s="1750"/>
      <c r="CC204" s="1750"/>
      <c r="CD204" s="1750"/>
      <c r="CE204" s="1750"/>
      <c r="CF204" s="1750"/>
      <c r="CG204" s="1750"/>
      <c r="CH204" s="1750"/>
      <c r="CI204" s="1750"/>
      <c r="CJ204" s="1750"/>
      <c r="CK204" s="1750"/>
      <c r="CL204" s="1750"/>
      <c r="CM204" s="1750"/>
      <c r="CN204" s="1750"/>
      <c r="CO204" s="1750"/>
      <c r="CP204" s="1750"/>
      <c r="CQ204" s="1750"/>
      <c r="CR204" s="1750"/>
      <c r="CS204" s="1750"/>
      <c r="CT204" s="1750"/>
      <c r="CU204" s="1750"/>
      <c r="CV204" s="1750"/>
      <c r="CW204" s="1750"/>
      <c r="CX204" s="1750"/>
      <c r="CY204" s="1750"/>
      <c r="CZ204" s="1750"/>
      <c r="DA204" s="1750"/>
      <c r="DB204" s="1750"/>
      <c r="DC204" s="1750"/>
      <c r="DD204" s="1750"/>
      <c r="DE204" s="1750"/>
      <c r="DF204" s="1750"/>
      <c r="DG204" s="1750"/>
      <c r="DH204" s="1750"/>
      <c r="DI204" s="1750"/>
      <c r="DJ204" s="1750"/>
      <c r="DK204" s="1750"/>
      <c r="DL204" s="1750"/>
      <c r="DM204" s="1750"/>
      <c r="DN204" s="1750"/>
      <c r="DO204" s="1750"/>
      <c r="DP204" s="1750"/>
      <c r="DQ204" s="1750"/>
      <c r="DR204" s="1750"/>
      <c r="DS204" s="1750"/>
      <c r="DT204" s="1750"/>
      <c r="DU204" s="1750"/>
      <c r="DV204" s="1750"/>
      <c r="DW204" s="1750"/>
      <c r="DX204" s="1750"/>
      <c r="DY204" s="1750"/>
      <c r="DZ204" s="1750"/>
      <c r="EA204" s="1750"/>
      <c r="EB204" s="1750"/>
      <c r="EC204" s="1750"/>
      <c r="ED204" s="1750"/>
      <c r="EE204" s="1750"/>
      <c r="EF204" s="1750"/>
      <c r="EG204" s="1750"/>
      <c r="EH204" s="1750"/>
      <c r="EI204" s="1750"/>
      <c r="EJ204" s="1750"/>
      <c r="EK204" s="1750"/>
      <c r="EL204" s="1750"/>
      <c r="EM204" s="1750"/>
      <c r="EN204" s="1750"/>
      <c r="EO204" s="1750"/>
      <c r="EP204" s="1750"/>
      <c r="EQ204" s="1750"/>
      <c r="ER204" s="1750"/>
      <c r="ES204" s="1750"/>
      <c r="ET204" s="1750"/>
      <c r="EU204" s="1750"/>
      <c r="EV204" s="1750"/>
      <c r="EW204" s="1750"/>
      <c r="EX204" s="1750"/>
      <c r="EY204" s="1750"/>
      <c r="EZ204" s="1750"/>
      <c r="FA204" s="1750"/>
      <c r="FB204" s="1750"/>
      <c r="FC204" s="1750"/>
      <c r="FD204" s="1750"/>
      <c r="FE204" s="1750"/>
    </row>
    <row r="205" spans="1:161" s="1694" customFormat="1" ht="255.75" x14ac:dyDescent="0.25">
      <c r="A205" s="2338">
        <v>196</v>
      </c>
      <c r="B205" s="2339" t="s">
        <v>1672</v>
      </c>
      <c r="C205" s="1667" t="s">
        <v>1355</v>
      </c>
      <c r="D205" s="2347"/>
      <c r="E205" s="1631" t="s">
        <v>1711</v>
      </c>
      <c r="F205" s="1763" t="s">
        <v>1139</v>
      </c>
      <c r="G205" s="1829" t="s">
        <v>1161</v>
      </c>
      <c r="H205" s="1829" t="s">
        <v>1162</v>
      </c>
      <c r="I205" s="312" t="s">
        <v>1163</v>
      </c>
      <c r="J205" s="312">
        <v>6</v>
      </c>
      <c r="K205" s="2336">
        <v>41811</v>
      </c>
      <c r="L205" s="2336">
        <v>42185</v>
      </c>
      <c r="M205" s="1749">
        <f t="shared" si="26"/>
        <v>12.466666666666667</v>
      </c>
      <c r="N205" s="1704">
        <v>0.66666666666666663</v>
      </c>
      <c r="O205" s="1674">
        <f t="shared" si="25"/>
        <v>0.1111111111111111</v>
      </c>
      <c r="P205" s="1681">
        <f t="shared" si="24"/>
        <v>1.3851851851851851</v>
      </c>
      <c r="Q205" s="1676">
        <f t="shared" si="17"/>
        <v>1.3851851851851851</v>
      </c>
      <c r="R205" s="73">
        <v>0</v>
      </c>
      <c r="S205" s="2323" t="s">
        <v>1759</v>
      </c>
      <c r="T205" s="1778"/>
      <c r="U205" s="1778"/>
      <c r="V205" s="1778"/>
      <c r="W205" s="1778"/>
      <c r="X205" s="1778"/>
      <c r="Y205" s="1778"/>
      <c r="Z205" s="1778"/>
      <c r="AA205" s="1778"/>
      <c r="AB205" s="1778"/>
      <c r="AC205" s="1778"/>
      <c r="AD205" s="1778"/>
      <c r="AE205" s="1778"/>
      <c r="AF205" s="1778"/>
      <c r="AG205" s="1778"/>
      <c r="AH205" s="1778"/>
      <c r="AI205" s="1778"/>
      <c r="AJ205" s="1778"/>
      <c r="AK205" s="1778"/>
      <c r="AL205" s="1778"/>
      <c r="AM205" s="1778"/>
      <c r="AN205" s="1778"/>
      <c r="AO205" s="1778"/>
      <c r="AP205" s="1778"/>
      <c r="AQ205" s="1778"/>
      <c r="AR205" s="1778"/>
      <c r="AS205" s="1778"/>
      <c r="AT205" s="1778"/>
      <c r="AU205" s="1778"/>
      <c r="AV205" s="1778"/>
      <c r="AW205" s="1778"/>
      <c r="AX205" s="1778"/>
      <c r="AY205" s="1778"/>
      <c r="AZ205" s="1778"/>
      <c r="BA205" s="1778"/>
      <c r="BB205" s="1778"/>
      <c r="BC205" s="1778"/>
      <c r="BD205" s="1750"/>
      <c r="BE205" s="1750"/>
      <c r="BF205" s="1750"/>
      <c r="BG205" s="1750"/>
      <c r="BH205" s="1750"/>
      <c r="BI205" s="1750"/>
      <c r="BJ205" s="1750"/>
      <c r="BK205" s="1750"/>
      <c r="BL205" s="1750"/>
      <c r="BM205" s="1750"/>
      <c r="BN205" s="1750"/>
      <c r="BO205" s="1750"/>
      <c r="BP205" s="1750"/>
      <c r="BQ205" s="1750"/>
      <c r="BR205" s="1750"/>
      <c r="BS205" s="1750"/>
      <c r="BT205" s="1750"/>
      <c r="BU205" s="1750"/>
      <c r="BV205" s="1750"/>
      <c r="BW205" s="1750"/>
      <c r="BX205" s="1750"/>
      <c r="BY205" s="1750"/>
      <c r="BZ205" s="1750"/>
      <c r="CA205" s="1750"/>
      <c r="CB205" s="1750"/>
      <c r="CC205" s="1750"/>
      <c r="CD205" s="1750"/>
      <c r="CE205" s="1750"/>
      <c r="CF205" s="1750"/>
      <c r="CG205" s="1750"/>
      <c r="CH205" s="1750"/>
      <c r="CI205" s="1750"/>
      <c r="CJ205" s="1750"/>
      <c r="CK205" s="1750"/>
      <c r="CL205" s="1750"/>
      <c r="CM205" s="1750"/>
      <c r="CN205" s="1750"/>
      <c r="CO205" s="1750"/>
      <c r="CP205" s="1750"/>
      <c r="CQ205" s="1750"/>
      <c r="CR205" s="1750"/>
      <c r="CS205" s="1750"/>
      <c r="CT205" s="1750"/>
      <c r="CU205" s="1750"/>
      <c r="CV205" s="1750"/>
      <c r="CW205" s="1750"/>
      <c r="CX205" s="1750"/>
      <c r="CY205" s="1750"/>
      <c r="CZ205" s="1750"/>
      <c r="DA205" s="1750"/>
      <c r="DB205" s="1750"/>
      <c r="DC205" s="1750"/>
      <c r="DD205" s="1750"/>
      <c r="DE205" s="1750"/>
      <c r="DF205" s="1750"/>
      <c r="DG205" s="1750"/>
      <c r="DH205" s="1750"/>
      <c r="DI205" s="1750"/>
      <c r="DJ205" s="1750"/>
      <c r="DK205" s="1750"/>
      <c r="DL205" s="1750"/>
      <c r="DM205" s="1750"/>
      <c r="DN205" s="1750"/>
      <c r="DO205" s="1750"/>
      <c r="DP205" s="1750"/>
      <c r="DQ205" s="1750"/>
      <c r="DR205" s="1750"/>
      <c r="DS205" s="1750"/>
      <c r="DT205" s="1750"/>
      <c r="DU205" s="1750"/>
      <c r="DV205" s="1750"/>
      <c r="DW205" s="1750"/>
      <c r="DX205" s="1750"/>
      <c r="DY205" s="1750"/>
      <c r="DZ205" s="1750"/>
      <c r="EA205" s="1750"/>
      <c r="EB205" s="1750"/>
      <c r="EC205" s="1750"/>
      <c r="ED205" s="1750"/>
      <c r="EE205" s="1750"/>
      <c r="EF205" s="1750"/>
      <c r="EG205" s="1750"/>
      <c r="EH205" s="1750"/>
      <c r="EI205" s="1750"/>
      <c r="EJ205" s="1750"/>
      <c r="EK205" s="1750"/>
      <c r="EL205" s="1750"/>
      <c r="EM205" s="1750"/>
      <c r="EN205" s="1750"/>
      <c r="EO205" s="1750"/>
      <c r="EP205" s="1750"/>
      <c r="EQ205" s="1750"/>
      <c r="ER205" s="1750"/>
      <c r="ES205" s="1750"/>
      <c r="ET205" s="1750"/>
      <c r="EU205" s="1750"/>
      <c r="EV205" s="1750"/>
      <c r="EW205" s="1750"/>
      <c r="EX205" s="1750"/>
      <c r="EY205" s="1750"/>
      <c r="EZ205" s="1750"/>
      <c r="FA205" s="1750"/>
      <c r="FB205" s="1750"/>
      <c r="FC205" s="1750"/>
      <c r="FD205" s="1750"/>
      <c r="FE205" s="1750"/>
    </row>
    <row r="206" spans="1:161" s="1694" customFormat="1" ht="255.75" x14ac:dyDescent="0.25">
      <c r="A206" s="2338">
        <v>197</v>
      </c>
      <c r="B206" s="2339" t="s">
        <v>1673</v>
      </c>
      <c r="C206" s="1667" t="s">
        <v>1355</v>
      </c>
      <c r="D206" s="2347"/>
      <c r="E206" s="1631" t="s">
        <v>1711</v>
      </c>
      <c r="F206" s="1763" t="s">
        <v>1139</v>
      </c>
      <c r="G206" s="1829" t="s">
        <v>1161</v>
      </c>
      <c r="H206" s="1829" t="s">
        <v>1162</v>
      </c>
      <c r="I206" s="312" t="s">
        <v>1163</v>
      </c>
      <c r="J206" s="312">
        <v>4</v>
      </c>
      <c r="K206" s="2336">
        <v>41811</v>
      </c>
      <c r="L206" s="2336">
        <v>42185</v>
      </c>
      <c r="M206" s="1749">
        <f t="shared" si="26"/>
        <v>12.466666666666667</v>
      </c>
      <c r="N206" s="1704">
        <v>0.75</v>
      </c>
      <c r="O206" s="1674">
        <f t="shared" si="25"/>
        <v>0.1875</v>
      </c>
      <c r="P206" s="1681">
        <f t="shared" si="24"/>
        <v>2.3374999999999999</v>
      </c>
      <c r="Q206" s="1676">
        <f t="shared" si="17"/>
        <v>2.3374999999999999</v>
      </c>
      <c r="R206" s="73">
        <v>0</v>
      </c>
      <c r="S206" s="2323" t="s">
        <v>1760</v>
      </c>
      <c r="T206" s="1778"/>
      <c r="U206" s="1778"/>
      <c r="V206" s="1778"/>
      <c r="W206" s="1778"/>
      <c r="X206" s="1778"/>
      <c r="Y206" s="1778"/>
      <c r="Z206" s="1778"/>
      <c r="AA206" s="1778"/>
      <c r="AB206" s="1778"/>
      <c r="AC206" s="1778"/>
      <c r="AD206" s="1778"/>
      <c r="AE206" s="1778"/>
      <c r="AF206" s="1778"/>
      <c r="AG206" s="1778"/>
      <c r="AH206" s="1778"/>
      <c r="AI206" s="1778"/>
      <c r="AJ206" s="1778"/>
      <c r="AK206" s="1778"/>
      <c r="AL206" s="1778"/>
      <c r="AM206" s="1778"/>
      <c r="AN206" s="1778"/>
      <c r="AO206" s="1778"/>
      <c r="AP206" s="1778"/>
      <c r="AQ206" s="1778"/>
      <c r="AR206" s="1778"/>
      <c r="AS206" s="1778"/>
      <c r="AT206" s="1778"/>
      <c r="AU206" s="1778"/>
      <c r="AV206" s="1778"/>
      <c r="AW206" s="1778"/>
      <c r="AX206" s="1778"/>
      <c r="AY206" s="1778"/>
      <c r="AZ206" s="1778"/>
      <c r="BA206" s="1778"/>
      <c r="BB206" s="1778"/>
      <c r="BC206" s="1778"/>
      <c r="BD206" s="1750"/>
      <c r="BE206" s="1750"/>
      <c r="BF206" s="1750"/>
      <c r="BG206" s="1750"/>
      <c r="BH206" s="1750"/>
      <c r="BI206" s="1750"/>
      <c r="BJ206" s="1750"/>
      <c r="BK206" s="1750"/>
      <c r="BL206" s="1750"/>
      <c r="BM206" s="1750"/>
      <c r="BN206" s="1750"/>
      <c r="BO206" s="1750"/>
      <c r="BP206" s="1750"/>
      <c r="BQ206" s="1750"/>
      <c r="BR206" s="1750"/>
      <c r="BS206" s="1750"/>
      <c r="BT206" s="1750"/>
      <c r="BU206" s="1750"/>
      <c r="BV206" s="1750"/>
      <c r="BW206" s="1750"/>
      <c r="BX206" s="1750"/>
      <c r="BY206" s="1750"/>
      <c r="BZ206" s="1750"/>
      <c r="CA206" s="1750"/>
      <c r="CB206" s="1750"/>
      <c r="CC206" s="1750"/>
      <c r="CD206" s="1750"/>
      <c r="CE206" s="1750"/>
      <c r="CF206" s="1750"/>
      <c r="CG206" s="1750"/>
      <c r="CH206" s="1750"/>
      <c r="CI206" s="1750"/>
      <c r="CJ206" s="1750"/>
      <c r="CK206" s="1750"/>
      <c r="CL206" s="1750"/>
      <c r="CM206" s="1750"/>
      <c r="CN206" s="1750"/>
      <c r="CO206" s="1750"/>
      <c r="CP206" s="1750"/>
      <c r="CQ206" s="1750"/>
      <c r="CR206" s="1750"/>
      <c r="CS206" s="1750"/>
      <c r="CT206" s="1750"/>
      <c r="CU206" s="1750"/>
      <c r="CV206" s="1750"/>
      <c r="CW206" s="1750"/>
      <c r="CX206" s="1750"/>
      <c r="CY206" s="1750"/>
      <c r="CZ206" s="1750"/>
      <c r="DA206" s="1750"/>
      <c r="DB206" s="1750"/>
      <c r="DC206" s="1750"/>
      <c r="DD206" s="1750"/>
      <c r="DE206" s="1750"/>
      <c r="DF206" s="1750"/>
      <c r="DG206" s="1750"/>
      <c r="DH206" s="1750"/>
      <c r="DI206" s="1750"/>
      <c r="DJ206" s="1750"/>
      <c r="DK206" s="1750"/>
      <c r="DL206" s="1750"/>
      <c r="DM206" s="1750"/>
      <c r="DN206" s="1750"/>
      <c r="DO206" s="1750"/>
      <c r="DP206" s="1750"/>
      <c r="DQ206" s="1750"/>
      <c r="DR206" s="1750"/>
      <c r="DS206" s="1750"/>
      <c r="DT206" s="1750"/>
      <c r="DU206" s="1750"/>
      <c r="DV206" s="1750"/>
      <c r="DW206" s="1750"/>
      <c r="DX206" s="1750"/>
      <c r="DY206" s="1750"/>
      <c r="DZ206" s="1750"/>
      <c r="EA206" s="1750"/>
      <c r="EB206" s="1750"/>
      <c r="EC206" s="1750"/>
      <c r="ED206" s="1750"/>
      <c r="EE206" s="1750"/>
      <c r="EF206" s="1750"/>
      <c r="EG206" s="1750"/>
      <c r="EH206" s="1750"/>
      <c r="EI206" s="1750"/>
      <c r="EJ206" s="1750"/>
      <c r="EK206" s="1750"/>
      <c r="EL206" s="1750"/>
      <c r="EM206" s="1750"/>
      <c r="EN206" s="1750"/>
      <c r="EO206" s="1750"/>
      <c r="EP206" s="1750"/>
      <c r="EQ206" s="1750"/>
      <c r="ER206" s="1750"/>
      <c r="ES206" s="1750"/>
      <c r="ET206" s="1750"/>
      <c r="EU206" s="1750"/>
      <c r="EV206" s="1750"/>
      <c r="EW206" s="1750"/>
      <c r="EX206" s="1750"/>
      <c r="EY206" s="1750"/>
      <c r="EZ206" s="1750"/>
      <c r="FA206" s="1750"/>
      <c r="FB206" s="1750"/>
      <c r="FC206" s="1750"/>
      <c r="FD206" s="1750"/>
      <c r="FE206" s="1750"/>
    </row>
    <row r="207" spans="1:161" s="1694" customFormat="1" ht="318.75" x14ac:dyDescent="0.25">
      <c r="A207" s="2338">
        <v>198</v>
      </c>
      <c r="B207" s="2339" t="s">
        <v>1674</v>
      </c>
      <c r="C207" s="1667" t="s">
        <v>1355</v>
      </c>
      <c r="D207" s="2347"/>
      <c r="E207" s="1631" t="s">
        <v>1711</v>
      </c>
      <c r="F207" s="1763" t="s">
        <v>1139</v>
      </c>
      <c r="G207" s="1829" t="s">
        <v>1161</v>
      </c>
      <c r="H207" s="1829" t="s">
        <v>1162</v>
      </c>
      <c r="I207" s="312" t="s">
        <v>1163</v>
      </c>
      <c r="J207" s="312">
        <v>51</v>
      </c>
      <c r="K207" s="2336">
        <v>41811</v>
      </c>
      <c r="L207" s="2336">
        <v>42185</v>
      </c>
      <c r="M207" s="1749">
        <f t="shared" si="26"/>
        <v>12.466666666666667</v>
      </c>
      <c r="N207" s="1704">
        <v>0.52941176470588236</v>
      </c>
      <c r="O207" s="1674">
        <f t="shared" si="25"/>
        <v>1.0380622837370242E-2</v>
      </c>
      <c r="P207" s="1681">
        <f t="shared" si="24"/>
        <v>0.12941176470588234</v>
      </c>
      <c r="Q207" s="1676">
        <f t="shared" si="17"/>
        <v>0.12941176470588234</v>
      </c>
      <c r="R207" s="73">
        <v>0</v>
      </c>
      <c r="S207" s="2323" t="s">
        <v>1761</v>
      </c>
      <c r="T207" s="1778"/>
      <c r="U207" s="1778"/>
      <c r="V207" s="1778"/>
      <c r="W207" s="1778"/>
      <c r="X207" s="1778"/>
      <c r="Y207" s="1778"/>
      <c r="Z207" s="1778"/>
      <c r="AA207" s="1778"/>
      <c r="AB207" s="1778"/>
      <c r="AC207" s="1778"/>
      <c r="AD207" s="1778"/>
      <c r="AE207" s="1778"/>
      <c r="AF207" s="1778"/>
      <c r="AG207" s="1778"/>
      <c r="AH207" s="1778"/>
      <c r="AI207" s="1778"/>
      <c r="AJ207" s="1778"/>
      <c r="AK207" s="1778"/>
      <c r="AL207" s="1778"/>
      <c r="AM207" s="1778"/>
      <c r="AN207" s="1778"/>
      <c r="AO207" s="1778"/>
      <c r="AP207" s="1778"/>
      <c r="AQ207" s="1778"/>
      <c r="AR207" s="1778"/>
      <c r="AS207" s="1778"/>
      <c r="AT207" s="1778"/>
      <c r="AU207" s="1778"/>
      <c r="AV207" s="1778"/>
      <c r="AW207" s="1778"/>
      <c r="AX207" s="1778"/>
      <c r="AY207" s="1778"/>
      <c r="AZ207" s="1778"/>
      <c r="BA207" s="1778"/>
      <c r="BB207" s="1778"/>
      <c r="BC207" s="1778"/>
      <c r="BD207" s="1750"/>
      <c r="BE207" s="1750"/>
      <c r="BF207" s="1750"/>
      <c r="BG207" s="1750"/>
      <c r="BH207" s="1750"/>
      <c r="BI207" s="1750"/>
      <c r="BJ207" s="1750"/>
      <c r="BK207" s="1750"/>
      <c r="BL207" s="1750"/>
      <c r="BM207" s="1750"/>
      <c r="BN207" s="1750"/>
      <c r="BO207" s="1750"/>
      <c r="BP207" s="1750"/>
      <c r="BQ207" s="1750"/>
      <c r="BR207" s="1750"/>
      <c r="BS207" s="1750"/>
      <c r="BT207" s="1750"/>
      <c r="BU207" s="1750"/>
      <c r="BV207" s="1750"/>
      <c r="BW207" s="1750"/>
      <c r="BX207" s="1750"/>
      <c r="BY207" s="1750"/>
      <c r="BZ207" s="1750"/>
      <c r="CA207" s="1750"/>
      <c r="CB207" s="1750"/>
      <c r="CC207" s="1750"/>
      <c r="CD207" s="1750"/>
      <c r="CE207" s="1750"/>
      <c r="CF207" s="1750"/>
      <c r="CG207" s="1750"/>
      <c r="CH207" s="1750"/>
      <c r="CI207" s="1750"/>
      <c r="CJ207" s="1750"/>
      <c r="CK207" s="1750"/>
      <c r="CL207" s="1750"/>
      <c r="CM207" s="1750"/>
      <c r="CN207" s="1750"/>
      <c r="CO207" s="1750"/>
      <c r="CP207" s="1750"/>
      <c r="CQ207" s="1750"/>
      <c r="CR207" s="1750"/>
      <c r="CS207" s="1750"/>
      <c r="CT207" s="1750"/>
      <c r="CU207" s="1750"/>
      <c r="CV207" s="1750"/>
      <c r="CW207" s="1750"/>
      <c r="CX207" s="1750"/>
      <c r="CY207" s="1750"/>
      <c r="CZ207" s="1750"/>
      <c r="DA207" s="1750"/>
      <c r="DB207" s="1750"/>
      <c r="DC207" s="1750"/>
      <c r="DD207" s="1750"/>
      <c r="DE207" s="1750"/>
      <c r="DF207" s="1750"/>
      <c r="DG207" s="1750"/>
      <c r="DH207" s="1750"/>
      <c r="DI207" s="1750"/>
      <c r="DJ207" s="1750"/>
      <c r="DK207" s="1750"/>
      <c r="DL207" s="1750"/>
      <c r="DM207" s="1750"/>
      <c r="DN207" s="1750"/>
      <c r="DO207" s="1750"/>
      <c r="DP207" s="1750"/>
      <c r="DQ207" s="1750"/>
      <c r="DR207" s="1750"/>
      <c r="DS207" s="1750"/>
      <c r="DT207" s="1750"/>
      <c r="DU207" s="1750"/>
      <c r="DV207" s="1750"/>
      <c r="DW207" s="1750"/>
      <c r="DX207" s="1750"/>
      <c r="DY207" s="1750"/>
      <c r="DZ207" s="1750"/>
      <c r="EA207" s="1750"/>
      <c r="EB207" s="1750"/>
      <c r="EC207" s="1750"/>
      <c r="ED207" s="1750"/>
      <c r="EE207" s="1750"/>
      <c r="EF207" s="1750"/>
      <c r="EG207" s="1750"/>
      <c r="EH207" s="1750"/>
      <c r="EI207" s="1750"/>
      <c r="EJ207" s="1750"/>
      <c r="EK207" s="1750"/>
      <c r="EL207" s="1750"/>
      <c r="EM207" s="1750"/>
      <c r="EN207" s="1750"/>
      <c r="EO207" s="1750"/>
      <c r="EP207" s="1750"/>
      <c r="EQ207" s="1750"/>
      <c r="ER207" s="1750"/>
      <c r="ES207" s="1750"/>
      <c r="ET207" s="1750"/>
      <c r="EU207" s="1750"/>
      <c r="EV207" s="1750"/>
      <c r="EW207" s="1750"/>
      <c r="EX207" s="1750"/>
      <c r="EY207" s="1750"/>
      <c r="EZ207" s="1750"/>
      <c r="FA207" s="1750"/>
      <c r="FB207" s="1750"/>
      <c r="FC207" s="1750"/>
      <c r="FD207" s="1750"/>
      <c r="FE207" s="1750"/>
    </row>
    <row r="208" spans="1:161" s="1694" customFormat="1" ht="255.75" x14ac:dyDescent="0.25">
      <c r="A208" s="2338">
        <v>199</v>
      </c>
      <c r="B208" s="2339" t="s">
        <v>1675</v>
      </c>
      <c r="C208" s="1667" t="s">
        <v>1355</v>
      </c>
      <c r="D208" s="2347"/>
      <c r="E208" s="1631" t="s">
        <v>1711</v>
      </c>
      <c r="F208" s="1763" t="s">
        <v>1139</v>
      </c>
      <c r="G208" s="1829" t="s">
        <v>1161</v>
      </c>
      <c r="H208" s="1829" t="s">
        <v>1162</v>
      </c>
      <c r="I208" s="312" t="s">
        <v>1163</v>
      </c>
      <c r="J208" s="312">
        <f>70+2</f>
        <v>72</v>
      </c>
      <c r="K208" s="2336">
        <v>41811</v>
      </c>
      <c r="L208" s="2336">
        <v>42185</v>
      </c>
      <c r="M208" s="1749">
        <f t="shared" si="26"/>
        <v>12.466666666666667</v>
      </c>
      <c r="N208" s="1704">
        <v>0.63888888888888884</v>
      </c>
      <c r="O208" s="1674">
        <f t="shared" si="25"/>
        <v>8.8734567901234563E-3</v>
      </c>
      <c r="P208" s="1681">
        <f t="shared" si="24"/>
        <v>0.11062242798353909</v>
      </c>
      <c r="Q208" s="1676">
        <f t="shared" ref="Q208:Q215" si="27">IF(L208&lt;=$E$10,P208,0)</f>
        <v>0.11062242798353909</v>
      </c>
      <c r="R208" s="73">
        <v>0</v>
      </c>
      <c r="S208" s="2323" t="s">
        <v>1762</v>
      </c>
      <c r="T208" s="1778"/>
      <c r="U208" s="1778"/>
      <c r="V208" s="1778"/>
      <c r="W208" s="1778"/>
      <c r="X208" s="1778"/>
      <c r="Y208" s="1778"/>
      <c r="Z208" s="1778"/>
      <c r="AA208" s="1778"/>
      <c r="AB208" s="1778"/>
      <c r="AC208" s="1778"/>
      <c r="AD208" s="1778"/>
      <c r="AE208" s="1778"/>
      <c r="AF208" s="1778"/>
      <c r="AG208" s="1778"/>
      <c r="AH208" s="1778"/>
      <c r="AI208" s="1778"/>
      <c r="AJ208" s="1778"/>
      <c r="AK208" s="1778"/>
      <c r="AL208" s="1778"/>
      <c r="AM208" s="1778"/>
      <c r="AN208" s="1778"/>
      <c r="AO208" s="1778"/>
      <c r="AP208" s="1778"/>
      <c r="AQ208" s="1778"/>
      <c r="AR208" s="1778"/>
      <c r="AS208" s="1778"/>
      <c r="AT208" s="1778"/>
      <c r="AU208" s="1778"/>
      <c r="AV208" s="1778"/>
      <c r="AW208" s="1778"/>
      <c r="AX208" s="1778"/>
      <c r="AY208" s="1778"/>
      <c r="AZ208" s="1778"/>
      <c r="BA208" s="1778"/>
      <c r="BB208" s="1778"/>
      <c r="BC208" s="1778"/>
      <c r="BD208" s="1750"/>
      <c r="BE208" s="1750"/>
      <c r="BF208" s="1750"/>
      <c r="BG208" s="1750"/>
      <c r="BH208" s="1750"/>
      <c r="BI208" s="1750"/>
      <c r="BJ208" s="1750"/>
      <c r="BK208" s="1750"/>
      <c r="BL208" s="1750"/>
      <c r="BM208" s="1750"/>
      <c r="BN208" s="1750"/>
      <c r="BO208" s="1750"/>
      <c r="BP208" s="1750"/>
      <c r="BQ208" s="1750"/>
      <c r="BR208" s="1750"/>
      <c r="BS208" s="1750"/>
      <c r="BT208" s="1750"/>
      <c r="BU208" s="1750"/>
      <c r="BV208" s="1750"/>
      <c r="BW208" s="1750"/>
      <c r="BX208" s="1750"/>
      <c r="BY208" s="1750"/>
      <c r="BZ208" s="1750"/>
      <c r="CA208" s="1750"/>
      <c r="CB208" s="1750"/>
      <c r="CC208" s="1750"/>
      <c r="CD208" s="1750"/>
      <c r="CE208" s="1750"/>
      <c r="CF208" s="1750"/>
      <c r="CG208" s="1750"/>
      <c r="CH208" s="1750"/>
      <c r="CI208" s="1750"/>
      <c r="CJ208" s="1750"/>
      <c r="CK208" s="1750"/>
      <c r="CL208" s="1750"/>
      <c r="CM208" s="1750"/>
      <c r="CN208" s="1750"/>
      <c r="CO208" s="1750"/>
      <c r="CP208" s="1750"/>
      <c r="CQ208" s="1750"/>
      <c r="CR208" s="1750"/>
      <c r="CS208" s="1750"/>
      <c r="CT208" s="1750"/>
      <c r="CU208" s="1750"/>
      <c r="CV208" s="1750"/>
      <c r="CW208" s="1750"/>
      <c r="CX208" s="1750"/>
      <c r="CY208" s="1750"/>
      <c r="CZ208" s="1750"/>
      <c r="DA208" s="1750"/>
      <c r="DB208" s="1750"/>
      <c r="DC208" s="1750"/>
      <c r="DD208" s="1750"/>
      <c r="DE208" s="1750"/>
      <c r="DF208" s="1750"/>
      <c r="DG208" s="1750"/>
      <c r="DH208" s="1750"/>
      <c r="DI208" s="1750"/>
      <c r="DJ208" s="1750"/>
      <c r="DK208" s="1750"/>
      <c r="DL208" s="1750"/>
      <c r="DM208" s="1750"/>
      <c r="DN208" s="1750"/>
      <c r="DO208" s="1750"/>
      <c r="DP208" s="1750"/>
      <c r="DQ208" s="1750"/>
      <c r="DR208" s="1750"/>
      <c r="DS208" s="1750"/>
      <c r="DT208" s="1750"/>
      <c r="DU208" s="1750"/>
      <c r="DV208" s="1750"/>
      <c r="DW208" s="1750"/>
      <c r="DX208" s="1750"/>
      <c r="DY208" s="1750"/>
      <c r="DZ208" s="1750"/>
      <c r="EA208" s="1750"/>
      <c r="EB208" s="1750"/>
      <c r="EC208" s="1750"/>
      <c r="ED208" s="1750"/>
      <c r="EE208" s="1750"/>
      <c r="EF208" s="1750"/>
      <c r="EG208" s="1750"/>
      <c r="EH208" s="1750"/>
      <c r="EI208" s="1750"/>
      <c r="EJ208" s="1750"/>
      <c r="EK208" s="1750"/>
      <c r="EL208" s="1750"/>
      <c r="EM208" s="1750"/>
      <c r="EN208" s="1750"/>
      <c r="EO208" s="1750"/>
      <c r="EP208" s="1750"/>
      <c r="EQ208" s="1750"/>
      <c r="ER208" s="1750"/>
      <c r="ES208" s="1750"/>
      <c r="ET208" s="1750"/>
      <c r="EU208" s="1750"/>
      <c r="EV208" s="1750"/>
      <c r="EW208" s="1750"/>
      <c r="EX208" s="1750"/>
      <c r="EY208" s="1750"/>
      <c r="EZ208" s="1750"/>
      <c r="FA208" s="1750"/>
      <c r="FB208" s="1750"/>
      <c r="FC208" s="1750"/>
      <c r="FD208" s="1750"/>
      <c r="FE208" s="1750"/>
    </row>
    <row r="209" spans="1:161" s="1694" customFormat="1" ht="255.75" x14ac:dyDescent="0.25">
      <c r="A209" s="2338">
        <v>200</v>
      </c>
      <c r="B209" s="2339" t="s">
        <v>1676</v>
      </c>
      <c r="C209" s="1667" t="s">
        <v>1355</v>
      </c>
      <c r="D209" s="2347"/>
      <c r="E209" s="1631" t="s">
        <v>1711</v>
      </c>
      <c r="F209" s="1763" t="s">
        <v>1139</v>
      </c>
      <c r="G209" s="1829" t="s">
        <v>1161</v>
      </c>
      <c r="H209" s="1829" t="s">
        <v>1162</v>
      </c>
      <c r="I209" s="312" t="s">
        <v>1163</v>
      </c>
      <c r="J209" s="312">
        <v>8</v>
      </c>
      <c r="K209" s="2336">
        <v>41811</v>
      </c>
      <c r="L209" s="2336">
        <v>42185</v>
      </c>
      <c r="M209" s="1749">
        <f t="shared" si="26"/>
        <v>12.466666666666667</v>
      </c>
      <c r="N209" s="1704">
        <v>0.36363636363636365</v>
      </c>
      <c r="O209" s="1674">
        <f t="shared" si="25"/>
        <v>4.5454545454545456E-2</v>
      </c>
      <c r="P209" s="1681">
        <f t="shared" si="24"/>
        <v>0.56666666666666665</v>
      </c>
      <c r="Q209" s="1676">
        <f t="shared" si="27"/>
        <v>0.56666666666666665</v>
      </c>
      <c r="R209" s="73">
        <v>0</v>
      </c>
      <c r="S209" s="2323" t="s">
        <v>1763</v>
      </c>
      <c r="T209" s="1778"/>
      <c r="U209" s="1778"/>
      <c r="V209" s="1778"/>
      <c r="W209" s="1778"/>
      <c r="X209" s="1778"/>
      <c r="Y209" s="1778"/>
      <c r="Z209" s="1778"/>
      <c r="AA209" s="1778"/>
      <c r="AB209" s="1778"/>
      <c r="AC209" s="1778"/>
      <c r="AD209" s="1778"/>
      <c r="AE209" s="1778"/>
      <c r="AF209" s="1778"/>
      <c r="AG209" s="1778"/>
      <c r="AH209" s="1778"/>
      <c r="AI209" s="1778"/>
      <c r="AJ209" s="1778"/>
      <c r="AK209" s="1778"/>
      <c r="AL209" s="1778"/>
      <c r="AM209" s="1778"/>
      <c r="AN209" s="1778"/>
      <c r="AO209" s="1778"/>
      <c r="AP209" s="1778"/>
      <c r="AQ209" s="1778"/>
      <c r="AR209" s="1778"/>
      <c r="AS209" s="1778"/>
      <c r="AT209" s="1778"/>
      <c r="AU209" s="1778"/>
      <c r="AV209" s="1778"/>
      <c r="AW209" s="1778"/>
      <c r="AX209" s="1778"/>
      <c r="AY209" s="1778"/>
      <c r="AZ209" s="1778"/>
      <c r="BA209" s="1778"/>
      <c r="BB209" s="1778"/>
      <c r="BC209" s="1778"/>
      <c r="BD209" s="1750"/>
      <c r="BE209" s="1750"/>
      <c r="BF209" s="1750"/>
      <c r="BG209" s="1750"/>
      <c r="BH209" s="1750"/>
      <c r="BI209" s="1750"/>
      <c r="BJ209" s="1750"/>
      <c r="BK209" s="1750"/>
      <c r="BL209" s="1750"/>
      <c r="BM209" s="1750"/>
      <c r="BN209" s="1750"/>
      <c r="BO209" s="1750"/>
      <c r="BP209" s="1750"/>
      <c r="BQ209" s="1750"/>
      <c r="BR209" s="1750"/>
      <c r="BS209" s="1750"/>
      <c r="BT209" s="1750"/>
      <c r="BU209" s="1750"/>
      <c r="BV209" s="1750"/>
      <c r="BW209" s="1750"/>
      <c r="BX209" s="1750"/>
      <c r="BY209" s="1750"/>
      <c r="BZ209" s="1750"/>
      <c r="CA209" s="1750"/>
      <c r="CB209" s="1750"/>
      <c r="CC209" s="1750"/>
      <c r="CD209" s="1750"/>
      <c r="CE209" s="1750"/>
      <c r="CF209" s="1750"/>
      <c r="CG209" s="1750"/>
      <c r="CH209" s="1750"/>
      <c r="CI209" s="1750"/>
      <c r="CJ209" s="1750"/>
      <c r="CK209" s="1750"/>
      <c r="CL209" s="1750"/>
      <c r="CM209" s="1750"/>
      <c r="CN209" s="1750"/>
      <c r="CO209" s="1750"/>
      <c r="CP209" s="1750"/>
      <c r="CQ209" s="1750"/>
      <c r="CR209" s="1750"/>
      <c r="CS209" s="1750"/>
      <c r="CT209" s="1750"/>
      <c r="CU209" s="1750"/>
      <c r="CV209" s="1750"/>
      <c r="CW209" s="1750"/>
      <c r="CX209" s="1750"/>
      <c r="CY209" s="1750"/>
      <c r="CZ209" s="1750"/>
      <c r="DA209" s="1750"/>
      <c r="DB209" s="1750"/>
      <c r="DC209" s="1750"/>
      <c r="DD209" s="1750"/>
      <c r="DE209" s="1750"/>
      <c r="DF209" s="1750"/>
      <c r="DG209" s="1750"/>
      <c r="DH209" s="1750"/>
      <c r="DI209" s="1750"/>
      <c r="DJ209" s="1750"/>
      <c r="DK209" s="1750"/>
      <c r="DL209" s="1750"/>
      <c r="DM209" s="1750"/>
      <c r="DN209" s="1750"/>
      <c r="DO209" s="1750"/>
      <c r="DP209" s="1750"/>
      <c r="DQ209" s="1750"/>
      <c r="DR209" s="1750"/>
      <c r="DS209" s="1750"/>
      <c r="DT209" s="1750"/>
      <c r="DU209" s="1750"/>
      <c r="DV209" s="1750"/>
      <c r="DW209" s="1750"/>
      <c r="DX209" s="1750"/>
      <c r="DY209" s="1750"/>
      <c r="DZ209" s="1750"/>
      <c r="EA209" s="1750"/>
      <c r="EB209" s="1750"/>
      <c r="EC209" s="1750"/>
      <c r="ED209" s="1750"/>
      <c r="EE209" s="1750"/>
      <c r="EF209" s="1750"/>
      <c r="EG209" s="1750"/>
      <c r="EH209" s="1750"/>
      <c r="EI209" s="1750"/>
      <c r="EJ209" s="1750"/>
      <c r="EK209" s="1750"/>
      <c r="EL209" s="1750"/>
      <c r="EM209" s="1750"/>
      <c r="EN209" s="1750"/>
      <c r="EO209" s="1750"/>
      <c r="EP209" s="1750"/>
      <c r="EQ209" s="1750"/>
      <c r="ER209" s="1750"/>
      <c r="ES209" s="1750"/>
      <c r="ET209" s="1750"/>
      <c r="EU209" s="1750"/>
      <c r="EV209" s="1750"/>
      <c r="EW209" s="1750"/>
      <c r="EX209" s="1750"/>
      <c r="EY209" s="1750"/>
      <c r="EZ209" s="1750"/>
      <c r="FA209" s="1750"/>
      <c r="FB209" s="1750"/>
      <c r="FC209" s="1750"/>
      <c r="FD209" s="1750"/>
      <c r="FE209" s="1750"/>
    </row>
    <row r="210" spans="1:161" s="1694" customFormat="1" ht="255.75" x14ac:dyDescent="0.25">
      <c r="A210" s="2338">
        <v>201</v>
      </c>
      <c r="B210" s="2339" t="s">
        <v>1677</v>
      </c>
      <c r="C210" s="1667" t="s">
        <v>1355</v>
      </c>
      <c r="D210" s="2347"/>
      <c r="E210" s="1631" t="s">
        <v>1711</v>
      </c>
      <c r="F210" s="1763" t="s">
        <v>1139</v>
      </c>
      <c r="G210" s="1829" t="s">
        <v>1161</v>
      </c>
      <c r="H210" s="1829" t="s">
        <v>1162</v>
      </c>
      <c r="I210" s="312" t="s">
        <v>1163</v>
      </c>
      <c r="J210" s="312">
        <v>5</v>
      </c>
      <c r="K210" s="2336">
        <v>41811</v>
      </c>
      <c r="L210" s="2336">
        <v>42185</v>
      </c>
      <c r="M210" s="1749">
        <f t="shared" si="26"/>
        <v>12.466666666666667</v>
      </c>
      <c r="N210" s="1704">
        <v>0.8</v>
      </c>
      <c r="O210" s="1674">
        <f t="shared" si="25"/>
        <v>0.16</v>
      </c>
      <c r="P210" s="1681">
        <f t="shared" si="24"/>
        <v>1.9946666666666668</v>
      </c>
      <c r="Q210" s="1676">
        <f t="shared" si="27"/>
        <v>1.9946666666666668</v>
      </c>
      <c r="R210" s="73">
        <v>0</v>
      </c>
      <c r="S210" s="2323" t="s">
        <v>1764</v>
      </c>
      <c r="T210" s="1778"/>
      <c r="U210" s="1778"/>
      <c r="V210" s="1778"/>
      <c r="W210" s="1778"/>
      <c r="X210" s="1778"/>
      <c r="Y210" s="1778"/>
      <c r="Z210" s="1778"/>
      <c r="AA210" s="1778"/>
      <c r="AB210" s="1778"/>
      <c r="AC210" s="1778"/>
      <c r="AD210" s="1778"/>
      <c r="AE210" s="1778"/>
      <c r="AF210" s="1778"/>
      <c r="AG210" s="1778"/>
      <c r="AH210" s="1778"/>
      <c r="AI210" s="1778"/>
      <c r="AJ210" s="1778"/>
      <c r="AK210" s="1778"/>
      <c r="AL210" s="1778"/>
      <c r="AM210" s="1778"/>
      <c r="AN210" s="1778"/>
      <c r="AO210" s="1778"/>
      <c r="AP210" s="1778"/>
      <c r="AQ210" s="1778"/>
      <c r="AR210" s="1778"/>
      <c r="AS210" s="1778"/>
      <c r="AT210" s="1778"/>
      <c r="AU210" s="1778"/>
      <c r="AV210" s="1778"/>
      <c r="AW210" s="1778"/>
      <c r="AX210" s="1778"/>
      <c r="AY210" s="1778"/>
      <c r="AZ210" s="1778"/>
      <c r="BA210" s="1778"/>
      <c r="BB210" s="1778"/>
      <c r="BC210" s="1778"/>
      <c r="BD210" s="1750"/>
      <c r="BE210" s="1750"/>
      <c r="BF210" s="1750"/>
      <c r="BG210" s="1750"/>
      <c r="BH210" s="1750"/>
      <c r="BI210" s="1750"/>
      <c r="BJ210" s="1750"/>
      <c r="BK210" s="1750"/>
      <c r="BL210" s="1750"/>
      <c r="BM210" s="1750"/>
      <c r="BN210" s="1750"/>
      <c r="BO210" s="1750"/>
      <c r="BP210" s="1750"/>
      <c r="BQ210" s="1750"/>
      <c r="BR210" s="1750"/>
      <c r="BS210" s="1750"/>
      <c r="BT210" s="1750"/>
      <c r="BU210" s="1750"/>
      <c r="BV210" s="1750"/>
      <c r="BW210" s="1750"/>
      <c r="BX210" s="1750"/>
      <c r="BY210" s="1750"/>
      <c r="BZ210" s="1750"/>
      <c r="CA210" s="1750"/>
      <c r="CB210" s="1750"/>
      <c r="CC210" s="1750"/>
      <c r="CD210" s="1750"/>
      <c r="CE210" s="1750"/>
      <c r="CF210" s="1750"/>
      <c r="CG210" s="1750"/>
      <c r="CH210" s="1750"/>
      <c r="CI210" s="1750"/>
      <c r="CJ210" s="1750"/>
      <c r="CK210" s="1750"/>
      <c r="CL210" s="1750"/>
      <c r="CM210" s="1750"/>
      <c r="CN210" s="1750"/>
      <c r="CO210" s="1750"/>
      <c r="CP210" s="1750"/>
      <c r="CQ210" s="1750"/>
      <c r="CR210" s="1750"/>
      <c r="CS210" s="1750"/>
      <c r="CT210" s="1750"/>
      <c r="CU210" s="1750"/>
      <c r="CV210" s="1750"/>
      <c r="CW210" s="1750"/>
      <c r="CX210" s="1750"/>
      <c r="CY210" s="1750"/>
      <c r="CZ210" s="1750"/>
      <c r="DA210" s="1750"/>
      <c r="DB210" s="1750"/>
      <c r="DC210" s="1750"/>
      <c r="DD210" s="1750"/>
      <c r="DE210" s="1750"/>
      <c r="DF210" s="1750"/>
      <c r="DG210" s="1750"/>
      <c r="DH210" s="1750"/>
      <c r="DI210" s="1750"/>
      <c r="DJ210" s="1750"/>
      <c r="DK210" s="1750"/>
      <c r="DL210" s="1750"/>
      <c r="DM210" s="1750"/>
      <c r="DN210" s="1750"/>
      <c r="DO210" s="1750"/>
      <c r="DP210" s="1750"/>
      <c r="DQ210" s="1750"/>
      <c r="DR210" s="1750"/>
      <c r="DS210" s="1750"/>
      <c r="DT210" s="1750"/>
      <c r="DU210" s="1750"/>
      <c r="DV210" s="1750"/>
      <c r="DW210" s="1750"/>
      <c r="DX210" s="1750"/>
      <c r="DY210" s="1750"/>
      <c r="DZ210" s="1750"/>
      <c r="EA210" s="1750"/>
      <c r="EB210" s="1750"/>
      <c r="EC210" s="1750"/>
      <c r="ED210" s="1750"/>
      <c r="EE210" s="1750"/>
      <c r="EF210" s="1750"/>
      <c r="EG210" s="1750"/>
      <c r="EH210" s="1750"/>
      <c r="EI210" s="1750"/>
      <c r="EJ210" s="1750"/>
      <c r="EK210" s="1750"/>
      <c r="EL210" s="1750"/>
      <c r="EM210" s="1750"/>
      <c r="EN210" s="1750"/>
      <c r="EO210" s="1750"/>
      <c r="EP210" s="1750"/>
      <c r="EQ210" s="1750"/>
      <c r="ER210" s="1750"/>
      <c r="ES210" s="1750"/>
      <c r="ET210" s="1750"/>
      <c r="EU210" s="1750"/>
      <c r="EV210" s="1750"/>
      <c r="EW210" s="1750"/>
      <c r="EX210" s="1750"/>
      <c r="EY210" s="1750"/>
      <c r="EZ210" s="1750"/>
      <c r="FA210" s="1750"/>
      <c r="FB210" s="1750"/>
      <c r="FC210" s="1750"/>
      <c r="FD210" s="1750"/>
      <c r="FE210" s="1750"/>
    </row>
    <row r="211" spans="1:161" s="1694" customFormat="1" ht="255.75" x14ac:dyDescent="0.25">
      <c r="A211" s="2338">
        <v>202</v>
      </c>
      <c r="B211" s="2339" t="s">
        <v>1678</v>
      </c>
      <c r="C211" s="1667" t="s">
        <v>1355</v>
      </c>
      <c r="D211" s="2347"/>
      <c r="E211" s="1631" t="s">
        <v>1711</v>
      </c>
      <c r="F211" s="1763" t="s">
        <v>1139</v>
      </c>
      <c r="G211" s="1829" t="s">
        <v>1161</v>
      </c>
      <c r="H211" s="1829" t="s">
        <v>1162</v>
      </c>
      <c r="I211" s="312" t="s">
        <v>1163</v>
      </c>
      <c r="J211" s="312">
        <v>2</v>
      </c>
      <c r="K211" s="2336">
        <v>41811</v>
      </c>
      <c r="L211" s="2336">
        <v>42185</v>
      </c>
      <c r="M211" s="1749">
        <f t="shared" si="26"/>
        <v>12.466666666666667</v>
      </c>
      <c r="N211" s="1704">
        <v>0.5</v>
      </c>
      <c r="O211" s="1674">
        <f t="shared" si="25"/>
        <v>0.25</v>
      </c>
      <c r="P211" s="1681">
        <f t="shared" si="24"/>
        <v>3.1166666666666667</v>
      </c>
      <c r="Q211" s="1676">
        <f t="shared" si="27"/>
        <v>3.1166666666666667</v>
      </c>
      <c r="R211" s="73">
        <v>0</v>
      </c>
      <c r="S211" s="2323" t="s">
        <v>1765</v>
      </c>
      <c r="T211" s="1778"/>
      <c r="U211" s="1778"/>
      <c r="V211" s="1778"/>
      <c r="W211" s="1778"/>
      <c r="X211" s="1778"/>
      <c r="Y211" s="1778"/>
      <c r="Z211" s="1778"/>
      <c r="AA211" s="1778"/>
      <c r="AB211" s="1778"/>
      <c r="AC211" s="1778"/>
      <c r="AD211" s="1778"/>
      <c r="AE211" s="1778"/>
      <c r="AF211" s="1778"/>
      <c r="AG211" s="1778"/>
      <c r="AH211" s="1778"/>
      <c r="AI211" s="1778"/>
      <c r="AJ211" s="1778"/>
      <c r="AK211" s="1778"/>
      <c r="AL211" s="1778"/>
      <c r="AM211" s="1778"/>
      <c r="AN211" s="1778"/>
      <c r="AO211" s="1778"/>
      <c r="AP211" s="1778"/>
      <c r="AQ211" s="1778"/>
      <c r="AR211" s="1778"/>
      <c r="AS211" s="1778"/>
      <c r="AT211" s="1778"/>
      <c r="AU211" s="1778"/>
      <c r="AV211" s="1778"/>
      <c r="AW211" s="1778"/>
      <c r="AX211" s="1778"/>
      <c r="AY211" s="1778"/>
      <c r="AZ211" s="1778"/>
      <c r="BA211" s="1778"/>
      <c r="BB211" s="1778"/>
      <c r="BC211" s="1778"/>
      <c r="BD211" s="1750"/>
      <c r="BE211" s="1750"/>
      <c r="BF211" s="1750"/>
      <c r="BG211" s="1750"/>
      <c r="BH211" s="1750"/>
      <c r="BI211" s="1750"/>
      <c r="BJ211" s="1750"/>
      <c r="BK211" s="1750"/>
      <c r="BL211" s="1750"/>
      <c r="BM211" s="1750"/>
      <c r="BN211" s="1750"/>
      <c r="BO211" s="1750"/>
      <c r="BP211" s="1750"/>
      <c r="BQ211" s="1750"/>
      <c r="BR211" s="1750"/>
      <c r="BS211" s="1750"/>
      <c r="BT211" s="1750"/>
      <c r="BU211" s="1750"/>
      <c r="BV211" s="1750"/>
      <c r="BW211" s="1750"/>
      <c r="BX211" s="1750"/>
      <c r="BY211" s="1750"/>
      <c r="BZ211" s="1750"/>
      <c r="CA211" s="1750"/>
      <c r="CB211" s="1750"/>
      <c r="CC211" s="1750"/>
      <c r="CD211" s="1750"/>
      <c r="CE211" s="1750"/>
      <c r="CF211" s="1750"/>
      <c r="CG211" s="1750"/>
      <c r="CH211" s="1750"/>
      <c r="CI211" s="1750"/>
      <c r="CJ211" s="1750"/>
      <c r="CK211" s="1750"/>
      <c r="CL211" s="1750"/>
      <c r="CM211" s="1750"/>
      <c r="CN211" s="1750"/>
      <c r="CO211" s="1750"/>
      <c r="CP211" s="1750"/>
      <c r="CQ211" s="1750"/>
      <c r="CR211" s="1750"/>
      <c r="CS211" s="1750"/>
      <c r="CT211" s="1750"/>
      <c r="CU211" s="1750"/>
      <c r="CV211" s="1750"/>
      <c r="CW211" s="1750"/>
      <c r="CX211" s="1750"/>
      <c r="CY211" s="1750"/>
      <c r="CZ211" s="1750"/>
      <c r="DA211" s="1750"/>
      <c r="DB211" s="1750"/>
      <c r="DC211" s="1750"/>
      <c r="DD211" s="1750"/>
      <c r="DE211" s="1750"/>
      <c r="DF211" s="1750"/>
      <c r="DG211" s="1750"/>
      <c r="DH211" s="1750"/>
      <c r="DI211" s="1750"/>
      <c r="DJ211" s="1750"/>
      <c r="DK211" s="1750"/>
      <c r="DL211" s="1750"/>
      <c r="DM211" s="1750"/>
      <c r="DN211" s="1750"/>
      <c r="DO211" s="1750"/>
      <c r="DP211" s="1750"/>
      <c r="DQ211" s="1750"/>
      <c r="DR211" s="1750"/>
      <c r="DS211" s="1750"/>
      <c r="DT211" s="1750"/>
      <c r="DU211" s="1750"/>
      <c r="DV211" s="1750"/>
      <c r="DW211" s="1750"/>
      <c r="DX211" s="1750"/>
      <c r="DY211" s="1750"/>
      <c r="DZ211" s="1750"/>
      <c r="EA211" s="1750"/>
      <c r="EB211" s="1750"/>
      <c r="EC211" s="1750"/>
      <c r="ED211" s="1750"/>
      <c r="EE211" s="1750"/>
      <c r="EF211" s="1750"/>
      <c r="EG211" s="1750"/>
      <c r="EH211" s="1750"/>
      <c r="EI211" s="1750"/>
      <c r="EJ211" s="1750"/>
      <c r="EK211" s="1750"/>
      <c r="EL211" s="1750"/>
      <c r="EM211" s="1750"/>
      <c r="EN211" s="1750"/>
      <c r="EO211" s="1750"/>
      <c r="EP211" s="1750"/>
      <c r="EQ211" s="1750"/>
      <c r="ER211" s="1750"/>
      <c r="ES211" s="1750"/>
      <c r="ET211" s="1750"/>
      <c r="EU211" s="1750"/>
      <c r="EV211" s="1750"/>
      <c r="EW211" s="1750"/>
      <c r="EX211" s="1750"/>
      <c r="EY211" s="1750"/>
      <c r="EZ211" s="1750"/>
      <c r="FA211" s="1750"/>
      <c r="FB211" s="1750"/>
      <c r="FC211" s="1750"/>
      <c r="FD211" s="1750"/>
      <c r="FE211" s="1750"/>
    </row>
    <row r="212" spans="1:161" s="1694" customFormat="1" ht="255.75" x14ac:dyDescent="0.25">
      <c r="A212" s="2338">
        <v>203</v>
      </c>
      <c r="B212" s="2339" t="s">
        <v>1679</v>
      </c>
      <c r="C212" s="1667" t="s">
        <v>1355</v>
      </c>
      <c r="D212" s="2347"/>
      <c r="E212" s="1631" t="s">
        <v>1711</v>
      </c>
      <c r="F212" s="1763" t="s">
        <v>1139</v>
      </c>
      <c r="G212" s="1829" t="s">
        <v>1171</v>
      </c>
      <c r="H212" s="1829" t="s">
        <v>1162</v>
      </c>
      <c r="I212" s="312" t="s">
        <v>1172</v>
      </c>
      <c r="J212" s="312">
        <v>61</v>
      </c>
      <c r="K212" s="2336">
        <v>41821</v>
      </c>
      <c r="L212" s="2336">
        <v>42185</v>
      </c>
      <c r="M212" s="1749">
        <f t="shared" si="26"/>
        <v>12.133333333333333</v>
      </c>
      <c r="N212" s="1704">
        <v>0.50819672131147542</v>
      </c>
      <c r="O212" s="1674">
        <f t="shared" si="25"/>
        <v>8.3310937919914008E-3</v>
      </c>
      <c r="P212" s="1681">
        <f t="shared" si="24"/>
        <v>0.10108393800949565</v>
      </c>
      <c r="Q212" s="1676">
        <f t="shared" si="27"/>
        <v>0.10108393800949565</v>
      </c>
      <c r="R212" s="73">
        <v>0</v>
      </c>
      <c r="S212" s="2323" t="s">
        <v>1766</v>
      </c>
      <c r="T212" s="1778"/>
      <c r="U212" s="1778"/>
      <c r="V212" s="1778"/>
      <c r="W212" s="1778"/>
      <c r="X212" s="1778"/>
      <c r="Y212" s="1778"/>
      <c r="Z212" s="1778"/>
      <c r="AA212" s="1778"/>
      <c r="AB212" s="1778"/>
      <c r="AC212" s="1778"/>
      <c r="AD212" s="1778"/>
      <c r="AE212" s="1778"/>
      <c r="AF212" s="1778"/>
      <c r="AG212" s="1778"/>
      <c r="AH212" s="1778"/>
      <c r="AI212" s="1778"/>
      <c r="AJ212" s="1778"/>
      <c r="AK212" s="1778"/>
      <c r="AL212" s="1778"/>
      <c r="AM212" s="1778"/>
      <c r="AN212" s="1778"/>
      <c r="AO212" s="1778"/>
      <c r="AP212" s="1778"/>
      <c r="AQ212" s="1778"/>
      <c r="AR212" s="1778"/>
      <c r="AS212" s="1778"/>
      <c r="AT212" s="1778"/>
      <c r="AU212" s="1778"/>
      <c r="AV212" s="1778"/>
      <c r="AW212" s="1778"/>
      <c r="AX212" s="1778"/>
      <c r="AY212" s="1778"/>
      <c r="AZ212" s="1778"/>
      <c r="BA212" s="1778"/>
      <c r="BB212" s="1778"/>
      <c r="BC212" s="1778"/>
      <c r="BD212" s="1750"/>
      <c r="BE212" s="1750"/>
      <c r="BF212" s="1750"/>
      <c r="BG212" s="1750"/>
      <c r="BH212" s="1750"/>
      <c r="BI212" s="1750"/>
      <c r="BJ212" s="1750"/>
      <c r="BK212" s="1750"/>
      <c r="BL212" s="1750"/>
      <c r="BM212" s="1750"/>
      <c r="BN212" s="1750"/>
      <c r="BO212" s="1750"/>
      <c r="BP212" s="1750"/>
      <c r="BQ212" s="1750"/>
      <c r="BR212" s="1750"/>
      <c r="BS212" s="1750"/>
      <c r="BT212" s="1750"/>
      <c r="BU212" s="1750"/>
      <c r="BV212" s="1750"/>
      <c r="BW212" s="1750"/>
      <c r="BX212" s="1750"/>
      <c r="BY212" s="1750"/>
      <c r="BZ212" s="1750"/>
      <c r="CA212" s="1750"/>
      <c r="CB212" s="1750"/>
      <c r="CC212" s="1750"/>
      <c r="CD212" s="1750"/>
      <c r="CE212" s="1750"/>
      <c r="CF212" s="1750"/>
      <c r="CG212" s="1750"/>
      <c r="CH212" s="1750"/>
      <c r="CI212" s="1750"/>
      <c r="CJ212" s="1750"/>
      <c r="CK212" s="1750"/>
      <c r="CL212" s="1750"/>
      <c r="CM212" s="1750"/>
      <c r="CN212" s="1750"/>
      <c r="CO212" s="1750"/>
      <c r="CP212" s="1750"/>
      <c r="CQ212" s="1750"/>
      <c r="CR212" s="1750"/>
      <c r="CS212" s="1750"/>
      <c r="CT212" s="1750"/>
      <c r="CU212" s="1750"/>
      <c r="CV212" s="1750"/>
      <c r="CW212" s="1750"/>
      <c r="CX212" s="1750"/>
      <c r="CY212" s="1750"/>
      <c r="CZ212" s="1750"/>
      <c r="DA212" s="1750"/>
      <c r="DB212" s="1750"/>
      <c r="DC212" s="1750"/>
      <c r="DD212" s="1750"/>
      <c r="DE212" s="1750"/>
      <c r="DF212" s="1750"/>
      <c r="DG212" s="1750"/>
      <c r="DH212" s="1750"/>
      <c r="DI212" s="1750"/>
      <c r="DJ212" s="1750"/>
      <c r="DK212" s="1750"/>
      <c r="DL212" s="1750"/>
      <c r="DM212" s="1750"/>
      <c r="DN212" s="1750"/>
      <c r="DO212" s="1750"/>
      <c r="DP212" s="1750"/>
      <c r="DQ212" s="1750"/>
      <c r="DR212" s="1750"/>
      <c r="DS212" s="1750"/>
      <c r="DT212" s="1750"/>
      <c r="DU212" s="1750"/>
      <c r="DV212" s="1750"/>
      <c r="DW212" s="1750"/>
      <c r="DX212" s="1750"/>
      <c r="DY212" s="1750"/>
      <c r="DZ212" s="1750"/>
      <c r="EA212" s="1750"/>
      <c r="EB212" s="1750"/>
      <c r="EC212" s="1750"/>
      <c r="ED212" s="1750"/>
      <c r="EE212" s="1750"/>
      <c r="EF212" s="1750"/>
      <c r="EG212" s="1750"/>
      <c r="EH212" s="1750"/>
      <c r="EI212" s="1750"/>
      <c r="EJ212" s="1750"/>
      <c r="EK212" s="1750"/>
      <c r="EL212" s="1750"/>
      <c r="EM212" s="1750"/>
      <c r="EN212" s="1750"/>
      <c r="EO212" s="1750"/>
      <c r="EP212" s="1750"/>
      <c r="EQ212" s="1750"/>
      <c r="ER212" s="1750"/>
      <c r="ES212" s="1750"/>
      <c r="ET212" s="1750"/>
      <c r="EU212" s="1750"/>
      <c r="EV212" s="1750"/>
      <c r="EW212" s="1750"/>
      <c r="EX212" s="1750"/>
      <c r="EY212" s="1750"/>
      <c r="EZ212" s="1750"/>
      <c r="FA212" s="1750"/>
      <c r="FB212" s="1750"/>
      <c r="FC212" s="1750"/>
      <c r="FD212" s="1750"/>
      <c r="FE212" s="1750"/>
    </row>
    <row r="213" spans="1:161" s="1694" customFormat="1" ht="255.75" x14ac:dyDescent="0.25">
      <c r="A213" s="2338">
        <v>204</v>
      </c>
      <c r="B213" s="2339" t="s">
        <v>1680</v>
      </c>
      <c r="C213" s="1667" t="s">
        <v>1355</v>
      </c>
      <c r="D213" s="2347"/>
      <c r="E213" s="1631" t="s">
        <v>1711</v>
      </c>
      <c r="F213" s="1763" t="s">
        <v>1139</v>
      </c>
      <c r="G213" s="1829" t="s">
        <v>1171</v>
      </c>
      <c r="H213" s="1829" t="s">
        <v>1162</v>
      </c>
      <c r="I213" s="312" t="s">
        <v>1173</v>
      </c>
      <c r="J213" s="312">
        <v>147</v>
      </c>
      <c r="K213" s="2336">
        <v>41821</v>
      </c>
      <c r="L213" s="2336">
        <v>42185</v>
      </c>
      <c r="M213" s="1749">
        <f t="shared" si="26"/>
        <v>12.133333333333333</v>
      </c>
      <c r="N213" s="1830">
        <v>0.57823129251700678</v>
      </c>
      <c r="O213" s="1674">
        <f t="shared" si="25"/>
        <v>3.9335462075986852E-3</v>
      </c>
      <c r="P213" s="1681">
        <f t="shared" si="24"/>
        <v>4.7727027318864045E-2</v>
      </c>
      <c r="Q213" s="1676">
        <f t="shared" si="27"/>
        <v>4.7727027318864045E-2</v>
      </c>
      <c r="R213" s="73">
        <v>0</v>
      </c>
      <c r="S213" s="2323" t="s">
        <v>1767</v>
      </c>
      <c r="T213" s="1778"/>
      <c r="U213" s="1778"/>
      <c r="V213" s="1778"/>
      <c r="W213" s="1778"/>
      <c r="X213" s="1778"/>
      <c r="Y213" s="1778"/>
      <c r="Z213" s="1778"/>
      <c r="AA213" s="1778"/>
      <c r="AB213" s="1778"/>
      <c r="AC213" s="1778"/>
      <c r="AD213" s="1778"/>
      <c r="AE213" s="1778"/>
      <c r="AF213" s="1778"/>
      <c r="AG213" s="1778"/>
      <c r="AH213" s="1778"/>
      <c r="AI213" s="1778"/>
      <c r="AJ213" s="1778"/>
      <c r="AK213" s="1778"/>
      <c r="AL213" s="1778"/>
      <c r="AM213" s="1778"/>
      <c r="AN213" s="1778"/>
      <c r="AO213" s="1778"/>
      <c r="AP213" s="1778"/>
      <c r="AQ213" s="1778"/>
      <c r="AR213" s="1778"/>
      <c r="AS213" s="1778"/>
      <c r="AT213" s="1778"/>
      <c r="AU213" s="1778"/>
      <c r="AV213" s="1778"/>
      <c r="AW213" s="1778"/>
      <c r="AX213" s="1778"/>
      <c r="AY213" s="1778"/>
      <c r="AZ213" s="1778"/>
      <c r="BA213" s="1778"/>
      <c r="BB213" s="1778"/>
      <c r="BC213" s="1778"/>
      <c r="BD213" s="1750"/>
      <c r="BE213" s="1750"/>
      <c r="BF213" s="1750"/>
      <c r="BG213" s="1750"/>
      <c r="BH213" s="1750"/>
      <c r="BI213" s="1750"/>
      <c r="BJ213" s="1750"/>
      <c r="BK213" s="1750"/>
      <c r="BL213" s="1750"/>
      <c r="BM213" s="1750"/>
      <c r="BN213" s="1750"/>
      <c r="BO213" s="1750"/>
      <c r="BP213" s="1750"/>
      <c r="BQ213" s="1750"/>
      <c r="BR213" s="1750"/>
      <c r="BS213" s="1750"/>
      <c r="BT213" s="1750"/>
      <c r="BU213" s="1750"/>
      <c r="BV213" s="1750"/>
      <c r="BW213" s="1750"/>
      <c r="BX213" s="1750"/>
      <c r="BY213" s="1750"/>
      <c r="BZ213" s="1750"/>
      <c r="CA213" s="1750"/>
      <c r="CB213" s="1750"/>
      <c r="CC213" s="1750"/>
      <c r="CD213" s="1750"/>
      <c r="CE213" s="1750"/>
      <c r="CF213" s="1750"/>
      <c r="CG213" s="1750"/>
      <c r="CH213" s="1750"/>
      <c r="CI213" s="1750"/>
      <c r="CJ213" s="1750"/>
      <c r="CK213" s="1750"/>
      <c r="CL213" s="1750"/>
      <c r="CM213" s="1750"/>
      <c r="CN213" s="1750"/>
      <c r="CO213" s="1750"/>
      <c r="CP213" s="1750"/>
      <c r="CQ213" s="1750"/>
      <c r="CR213" s="1750"/>
      <c r="CS213" s="1750"/>
      <c r="CT213" s="1750"/>
      <c r="CU213" s="1750"/>
      <c r="CV213" s="1750"/>
      <c r="CW213" s="1750"/>
      <c r="CX213" s="1750"/>
      <c r="CY213" s="1750"/>
      <c r="CZ213" s="1750"/>
      <c r="DA213" s="1750"/>
      <c r="DB213" s="1750"/>
      <c r="DC213" s="1750"/>
      <c r="DD213" s="1750"/>
      <c r="DE213" s="1750"/>
      <c r="DF213" s="1750"/>
      <c r="DG213" s="1750"/>
      <c r="DH213" s="1750"/>
      <c r="DI213" s="1750"/>
      <c r="DJ213" s="1750"/>
      <c r="DK213" s="1750"/>
      <c r="DL213" s="1750"/>
      <c r="DM213" s="1750"/>
      <c r="DN213" s="1750"/>
      <c r="DO213" s="1750"/>
      <c r="DP213" s="1750"/>
      <c r="DQ213" s="1750"/>
      <c r="DR213" s="1750"/>
      <c r="DS213" s="1750"/>
      <c r="DT213" s="1750"/>
      <c r="DU213" s="1750"/>
      <c r="DV213" s="1750"/>
      <c r="DW213" s="1750"/>
      <c r="DX213" s="1750"/>
      <c r="DY213" s="1750"/>
      <c r="DZ213" s="1750"/>
      <c r="EA213" s="1750"/>
      <c r="EB213" s="1750"/>
      <c r="EC213" s="1750"/>
      <c r="ED213" s="1750"/>
      <c r="EE213" s="1750"/>
      <c r="EF213" s="1750"/>
      <c r="EG213" s="1750"/>
      <c r="EH213" s="1750"/>
      <c r="EI213" s="1750"/>
      <c r="EJ213" s="1750"/>
      <c r="EK213" s="1750"/>
      <c r="EL213" s="1750"/>
      <c r="EM213" s="1750"/>
      <c r="EN213" s="1750"/>
      <c r="EO213" s="1750"/>
      <c r="EP213" s="1750"/>
      <c r="EQ213" s="1750"/>
      <c r="ER213" s="1750"/>
      <c r="ES213" s="1750"/>
      <c r="ET213" s="1750"/>
      <c r="EU213" s="1750"/>
      <c r="EV213" s="1750"/>
      <c r="EW213" s="1750"/>
      <c r="EX213" s="1750"/>
      <c r="EY213" s="1750"/>
      <c r="EZ213" s="1750"/>
      <c r="FA213" s="1750"/>
      <c r="FB213" s="1750"/>
      <c r="FC213" s="1750"/>
      <c r="FD213" s="1750"/>
      <c r="FE213" s="1750"/>
    </row>
    <row r="214" spans="1:161" s="1694" customFormat="1" ht="255.75" x14ac:dyDescent="0.25">
      <c r="A214" s="2338">
        <v>205</v>
      </c>
      <c r="B214" s="2339" t="s">
        <v>1681</v>
      </c>
      <c r="C214" s="1667" t="s">
        <v>1355</v>
      </c>
      <c r="D214" s="2347"/>
      <c r="E214" s="1631" t="s">
        <v>1711</v>
      </c>
      <c r="F214" s="1763" t="s">
        <v>1139</v>
      </c>
      <c r="G214" s="1829" t="s">
        <v>1171</v>
      </c>
      <c r="H214" s="1829" t="s">
        <v>1162</v>
      </c>
      <c r="I214" s="312" t="s">
        <v>1163</v>
      </c>
      <c r="J214" s="1792">
        <f>SUM(J212:J213)</f>
        <v>208</v>
      </c>
      <c r="K214" s="2336">
        <v>41835</v>
      </c>
      <c r="L214" s="2336">
        <v>42004</v>
      </c>
      <c r="M214" s="1749">
        <f t="shared" si="26"/>
        <v>5.6333333333333337</v>
      </c>
      <c r="N214" s="1704">
        <v>100</v>
      </c>
      <c r="O214" s="1674">
        <f t="shared" si="25"/>
        <v>0.48076923076923078</v>
      </c>
      <c r="P214" s="1681">
        <f t="shared" si="24"/>
        <v>2.7083333333333335</v>
      </c>
      <c r="Q214" s="1676">
        <f t="shared" si="27"/>
        <v>2.7083333333333335</v>
      </c>
      <c r="R214" s="73">
        <v>0</v>
      </c>
      <c r="S214" s="2323" t="s">
        <v>1754</v>
      </c>
      <c r="T214" s="1778"/>
      <c r="U214" s="1778"/>
      <c r="V214" s="1778"/>
      <c r="W214" s="1778"/>
      <c r="X214" s="1778"/>
      <c r="Y214" s="1778"/>
      <c r="Z214" s="1778"/>
      <c r="AA214" s="1778"/>
      <c r="AB214" s="1778"/>
      <c r="AC214" s="1778"/>
      <c r="AD214" s="1778"/>
      <c r="AE214" s="1778"/>
      <c r="AF214" s="1778"/>
      <c r="AG214" s="1778"/>
      <c r="AH214" s="1778"/>
      <c r="AI214" s="1778"/>
      <c r="AJ214" s="1778"/>
      <c r="AK214" s="1778"/>
      <c r="AL214" s="1778"/>
      <c r="AM214" s="1778"/>
      <c r="AN214" s="1778"/>
      <c r="AO214" s="1778"/>
      <c r="AP214" s="1778"/>
      <c r="AQ214" s="1778"/>
      <c r="AR214" s="1778"/>
      <c r="AS214" s="1778"/>
      <c r="AT214" s="1778"/>
      <c r="AU214" s="1778"/>
      <c r="AV214" s="1778"/>
      <c r="AW214" s="1778"/>
      <c r="AX214" s="1778"/>
      <c r="AY214" s="1778"/>
      <c r="AZ214" s="1778"/>
      <c r="BA214" s="1778"/>
      <c r="BB214" s="1778"/>
      <c r="BC214" s="1778"/>
      <c r="BD214" s="1750"/>
      <c r="BE214" s="1750"/>
      <c r="BF214" s="1750"/>
      <c r="BG214" s="1750"/>
      <c r="BH214" s="1750"/>
      <c r="BI214" s="1750"/>
      <c r="BJ214" s="1750"/>
      <c r="BK214" s="1750"/>
      <c r="BL214" s="1750"/>
      <c r="BM214" s="1750"/>
      <c r="BN214" s="1750"/>
      <c r="BO214" s="1750"/>
      <c r="BP214" s="1750"/>
      <c r="BQ214" s="1750"/>
      <c r="BR214" s="1750"/>
      <c r="BS214" s="1750"/>
      <c r="BT214" s="1750"/>
      <c r="BU214" s="1750"/>
      <c r="BV214" s="1750"/>
      <c r="BW214" s="1750"/>
      <c r="BX214" s="1750"/>
      <c r="BY214" s="1750"/>
      <c r="BZ214" s="1750"/>
      <c r="CA214" s="1750"/>
      <c r="CB214" s="1750"/>
      <c r="CC214" s="1750"/>
      <c r="CD214" s="1750"/>
      <c r="CE214" s="1750"/>
      <c r="CF214" s="1750"/>
      <c r="CG214" s="1750"/>
      <c r="CH214" s="1750"/>
      <c r="CI214" s="1750"/>
      <c r="CJ214" s="1750"/>
      <c r="CK214" s="1750"/>
      <c r="CL214" s="1750"/>
      <c r="CM214" s="1750"/>
      <c r="CN214" s="1750"/>
      <c r="CO214" s="1750"/>
      <c r="CP214" s="1750"/>
      <c r="CQ214" s="1750"/>
      <c r="CR214" s="1750"/>
      <c r="CS214" s="1750"/>
      <c r="CT214" s="1750"/>
      <c r="CU214" s="1750"/>
      <c r="CV214" s="1750"/>
      <c r="CW214" s="1750"/>
      <c r="CX214" s="1750"/>
      <c r="CY214" s="1750"/>
      <c r="CZ214" s="1750"/>
      <c r="DA214" s="1750"/>
      <c r="DB214" s="1750"/>
      <c r="DC214" s="1750"/>
      <c r="DD214" s="1750"/>
      <c r="DE214" s="1750"/>
      <c r="DF214" s="1750"/>
      <c r="DG214" s="1750"/>
      <c r="DH214" s="1750"/>
      <c r="DI214" s="1750"/>
      <c r="DJ214" s="1750"/>
      <c r="DK214" s="1750"/>
      <c r="DL214" s="1750"/>
      <c r="DM214" s="1750"/>
      <c r="DN214" s="1750"/>
      <c r="DO214" s="1750"/>
      <c r="DP214" s="1750"/>
      <c r="DQ214" s="1750"/>
      <c r="DR214" s="1750"/>
      <c r="DS214" s="1750"/>
      <c r="DT214" s="1750"/>
      <c r="DU214" s="1750"/>
      <c r="DV214" s="1750"/>
      <c r="DW214" s="1750"/>
      <c r="DX214" s="1750"/>
      <c r="DY214" s="1750"/>
      <c r="DZ214" s="1750"/>
      <c r="EA214" s="1750"/>
      <c r="EB214" s="1750"/>
      <c r="EC214" s="1750"/>
      <c r="ED214" s="1750"/>
      <c r="EE214" s="1750"/>
      <c r="EF214" s="1750"/>
      <c r="EG214" s="1750"/>
      <c r="EH214" s="1750"/>
      <c r="EI214" s="1750"/>
      <c r="EJ214" s="1750"/>
      <c r="EK214" s="1750"/>
      <c r="EL214" s="1750"/>
      <c r="EM214" s="1750"/>
      <c r="EN214" s="1750"/>
      <c r="EO214" s="1750"/>
      <c r="EP214" s="1750"/>
      <c r="EQ214" s="1750"/>
      <c r="ER214" s="1750"/>
      <c r="ES214" s="1750"/>
      <c r="ET214" s="1750"/>
      <c r="EU214" s="1750"/>
      <c r="EV214" s="1750"/>
      <c r="EW214" s="1750"/>
      <c r="EX214" s="1750"/>
      <c r="EY214" s="1750"/>
      <c r="EZ214" s="1750"/>
      <c r="FA214" s="1750"/>
      <c r="FB214" s="1750"/>
      <c r="FC214" s="1750"/>
      <c r="FD214" s="1750"/>
      <c r="FE214" s="1750"/>
    </row>
    <row r="215" spans="1:161" s="1694" customFormat="1" ht="255.75" x14ac:dyDescent="0.25">
      <c r="A215" s="2338">
        <v>206</v>
      </c>
      <c r="B215" s="2339" t="s">
        <v>1682</v>
      </c>
      <c r="C215" s="2348"/>
      <c r="D215" s="2347"/>
      <c r="E215" s="1631" t="s">
        <v>1711</v>
      </c>
      <c r="F215" s="1763" t="s">
        <v>1139</v>
      </c>
      <c r="G215" s="443" t="s">
        <v>1174</v>
      </c>
      <c r="H215" s="312" t="s">
        <v>1176</v>
      </c>
      <c r="I215" s="312" t="s">
        <v>398</v>
      </c>
      <c r="J215" s="1792">
        <v>2</v>
      </c>
      <c r="K215" s="2336">
        <v>41805</v>
      </c>
      <c r="L215" s="2336">
        <v>41881</v>
      </c>
      <c r="M215" s="1749">
        <f t="shared" si="26"/>
        <v>2.5333333333333332</v>
      </c>
      <c r="N215" s="1704">
        <v>100</v>
      </c>
      <c r="O215" s="1674">
        <f t="shared" si="25"/>
        <v>1</v>
      </c>
      <c r="P215" s="1681">
        <f t="shared" si="24"/>
        <v>2.5333333333333332</v>
      </c>
      <c r="Q215" s="1676">
        <f t="shared" si="27"/>
        <v>2.5333333333333332</v>
      </c>
      <c r="R215" s="73">
        <v>0</v>
      </c>
      <c r="S215" s="2323" t="s">
        <v>1755</v>
      </c>
      <c r="T215" s="1787"/>
      <c r="U215" s="1787"/>
      <c r="V215" s="1787"/>
      <c r="W215" s="1787"/>
      <c r="X215" s="1787"/>
      <c r="Y215" s="1787"/>
      <c r="Z215" s="1787"/>
      <c r="AA215" s="1787"/>
      <c r="AB215" s="1787"/>
      <c r="AC215" s="1787"/>
      <c r="AD215" s="1787"/>
      <c r="AE215" s="1787"/>
      <c r="AF215" s="1787"/>
      <c r="AG215" s="1787"/>
      <c r="AH215" s="1787"/>
      <c r="AI215" s="1787"/>
      <c r="AJ215" s="1787"/>
      <c r="AK215" s="1787"/>
      <c r="AL215" s="1787"/>
      <c r="AM215" s="1787"/>
      <c r="AN215" s="1787"/>
      <c r="AO215" s="1787"/>
      <c r="AP215" s="1787"/>
      <c r="AQ215" s="1787"/>
      <c r="AR215" s="1787"/>
      <c r="AS215" s="1787"/>
      <c r="AT215" s="1787"/>
      <c r="AU215" s="1787"/>
      <c r="AV215" s="1787"/>
      <c r="AW215" s="1787"/>
      <c r="AX215" s="1787"/>
      <c r="AY215" s="1787"/>
      <c r="AZ215" s="1787"/>
      <c r="BA215" s="1787"/>
      <c r="BB215" s="1787"/>
      <c r="BC215" s="1787"/>
      <c r="BD215" s="1750"/>
      <c r="BE215" s="1750"/>
      <c r="BF215" s="1750"/>
      <c r="BG215" s="1750"/>
      <c r="BH215" s="1750"/>
      <c r="BI215" s="1750"/>
      <c r="BJ215" s="1750"/>
      <c r="BK215" s="1750"/>
      <c r="BL215" s="1750"/>
      <c r="BM215" s="1750"/>
      <c r="BN215" s="1750"/>
      <c r="BO215" s="1750"/>
      <c r="BP215" s="1750"/>
      <c r="BQ215" s="1750"/>
      <c r="BR215" s="1750"/>
      <c r="BS215" s="1750"/>
      <c r="BT215" s="1750"/>
      <c r="BU215" s="1750"/>
      <c r="BV215" s="1750"/>
      <c r="BW215" s="1750"/>
      <c r="BX215" s="1750"/>
      <c r="BY215" s="1750"/>
      <c r="BZ215" s="1750"/>
      <c r="CA215" s="1750"/>
      <c r="CB215" s="1750"/>
      <c r="CC215" s="1750"/>
      <c r="CD215" s="1750"/>
      <c r="CE215" s="1750"/>
      <c r="CF215" s="1750"/>
      <c r="CG215" s="1750"/>
      <c r="CH215" s="1750"/>
      <c r="CI215" s="1750"/>
      <c r="CJ215" s="1750"/>
      <c r="CK215" s="1750"/>
      <c r="CL215" s="1750"/>
      <c r="CM215" s="1750"/>
      <c r="CN215" s="1750"/>
      <c r="CO215" s="1750"/>
      <c r="CP215" s="1750"/>
      <c r="CQ215" s="1750"/>
      <c r="CR215" s="1750"/>
      <c r="CS215" s="1750"/>
      <c r="CT215" s="1750"/>
      <c r="CU215" s="1750"/>
      <c r="CV215" s="1750"/>
      <c r="CW215" s="1750"/>
      <c r="CX215" s="1750"/>
      <c r="CY215" s="1750"/>
      <c r="CZ215" s="1750"/>
      <c r="DA215" s="1750"/>
      <c r="DB215" s="1750"/>
      <c r="DC215" s="1750"/>
      <c r="DD215" s="1750"/>
      <c r="DE215" s="1750"/>
      <c r="DF215" s="1750"/>
      <c r="DG215" s="1750"/>
      <c r="DH215" s="1750"/>
      <c r="DI215" s="1750"/>
      <c r="DJ215" s="1750"/>
      <c r="DK215" s="1750"/>
      <c r="DL215" s="1750"/>
      <c r="DM215" s="1750"/>
      <c r="DN215" s="1750"/>
      <c r="DO215" s="1750"/>
      <c r="DP215" s="1750"/>
      <c r="DQ215" s="1750"/>
      <c r="DR215" s="1750"/>
      <c r="DS215" s="1750"/>
      <c r="DT215" s="1750"/>
      <c r="DU215" s="1750"/>
      <c r="DV215" s="1750"/>
      <c r="DW215" s="1750"/>
      <c r="DX215" s="1750"/>
      <c r="DY215" s="1750"/>
      <c r="DZ215" s="1750"/>
      <c r="EA215" s="1750"/>
      <c r="EB215" s="1750"/>
      <c r="EC215" s="1750"/>
      <c r="ED215" s="1750"/>
      <c r="EE215" s="1750"/>
      <c r="EF215" s="1750"/>
      <c r="EG215" s="1750"/>
      <c r="EH215" s="1750"/>
      <c r="EI215" s="1750"/>
      <c r="EJ215" s="1750"/>
      <c r="EK215" s="1750"/>
      <c r="EL215" s="1750"/>
      <c r="EM215" s="1750"/>
      <c r="EN215" s="1750"/>
      <c r="EO215" s="1750"/>
      <c r="EP215" s="1750"/>
      <c r="EQ215" s="1750"/>
      <c r="ER215" s="1750"/>
      <c r="ES215" s="1750"/>
      <c r="ET215" s="1750"/>
      <c r="EU215" s="1750"/>
      <c r="EV215" s="1750"/>
      <c r="EW215" s="1750"/>
      <c r="EX215" s="1750"/>
      <c r="EY215" s="1750"/>
      <c r="EZ215" s="1750"/>
      <c r="FA215" s="1750"/>
      <c r="FB215" s="1750"/>
      <c r="FC215" s="1750"/>
      <c r="FD215" s="1750"/>
      <c r="FE215" s="1750"/>
    </row>
    <row r="216" spans="1:161" x14ac:dyDescent="0.25">
      <c r="D216" s="1625"/>
      <c r="E216" s="1625"/>
      <c r="F216" s="1625"/>
      <c r="G216" s="1625"/>
      <c r="H216" s="1625"/>
      <c r="I216" s="1625"/>
      <c r="J216" s="1625"/>
      <c r="K216" s="1627"/>
      <c r="L216" s="1628"/>
      <c r="M216" s="1625"/>
    </row>
    <row r="217" spans="1:161" x14ac:dyDescent="0.25">
      <c r="D217" s="1625"/>
      <c r="E217" s="1625"/>
      <c r="F217" s="1625"/>
      <c r="G217" s="1625"/>
      <c r="H217" s="1625"/>
      <c r="I217" s="1625"/>
      <c r="J217" s="1625"/>
      <c r="K217" s="1627"/>
      <c r="L217" s="1628"/>
      <c r="M217" s="1625"/>
    </row>
    <row r="218" spans="1:161" x14ac:dyDescent="0.25">
      <c r="D218" s="1625"/>
      <c r="E218" s="1625"/>
      <c r="F218" s="1625"/>
      <c r="G218" s="1625"/>
      <c r="H218" s="1625"/>
      <c r="I218" s="1625"/>
      <c r="J218" s="1625"/>
      <c r="K218" s="1627"/>
      <c r="L218" s="1628"/>
      <c r="M218" s="1625"/>
    </row>
    <row r="219" spans="1:161" x14ac:dyDescent="0.25">
      <c r="D219" s="1625"/>
      <c r="E219" s="1625"/>
      <c r="F219" s="1625"/>
      <c r="G219" s="1625"/>
      <c r="H219" s="1625"/>
      <c r="I219" s="1625"/>
      <c r="J219" s="1625"/>
      <c r="K219" s="1627"/>
      <c r="L219" s="1628"/>
      <c r="M219" s="1625"/>
    </row>
    <row r="220" spans="1:161" x14ac:dyDescent="0.25">
      <c r="D220" s="1625"/>
      <c r="E220" s="1625"/>
      <c r="F220" s="1625"/>
      <c r="G220" s="1625"/>
      <c r="H220" s="1625"/>
      <c r="I220" s="1625"/>
      <c r="J220" s="1625"/>
      <c r="K220" s="1627"/>
      <c r="L220" s="1628"/>
      <c r="M220" s="1625"/>
    </row>
    <row r="221" spans="1:161" x14ac:dyDescent="0.25">
      <c r="D221" s="1625"/>
      <c r="E221" s="1625"/>
      <c r="F221" s="1625"/>
      <c r="G221" s="1625"/>
      <c r="H221" s="1625"/>
      <c r="I221" s="1625"/>
      <c r="J221" s="1625"/>
      <c r="K221" s="1627"/>
      <c r="L221" s="1628"/>
      <c r="M221" s="1625"/>
    </row>
    <row r="222" spans="1:161" x14ac:dyDescent="0.25">
      <c r="E222" s="1754"/>
      <c r="F222" s="1753"/>
      <c r="G222" s="537"/>
      <c r="K222" s="299"/>
      <c r="L222" s="299"/>
      <c r="M222" s="1793"/>
    </row>
    <row r="223" spans="1:161" ht="15" customHeight="1" x14ac:dyDescent="0.25">
      <c r="E223" s="1754"/>
      <c r="F223" s="2349" t="s">
        <v>1788</v>
      </c>
      <c r="G223" s="2349"/>
      <c r="K223" s="299"/>
      <c r="L223" s="299"/>
      <c r="M223" s="1793"/>
    </row>
    <row r="224" spans="1:161" x14ac:dyDescent="0.25">
      <c r="E224" s="1754"/>
      <c r="F224" s="2350" t="s">
        <v>657</v>
      </c>
      <c r="G224" s="2350"/>
      <c r="K224" s="299"/>
      <c r="L224" s="299"/>
      <c r="M224" s="1793"/>
    </row>
    <row r="225" spans="4:161" x14ac:dyDescent="0.25">
      <c r="E225" s="537"/>
      <c r="F225" s="537"/>
      <c r="G225" s="537"/>
      <c r="K225" s="299"/>
      <c r="L225" s="299"/>
      <c r="M225" s="1793"/>
    </row>
    <row r="226" spans="4:161" s="1138" customFormat="1" x14ac:dyDescent="0.25">
      <c r="D226" s="1750"/>
      <c r="E226" s="537"/>
      <c r="F226" s="537"/>
      <c r="G226" s="537"/>
      <c r="K226" s="299"/>
      <c r="L226" s="299"/>
      <c r="M226" s="1793"/>
      <c r="N226" s="1750"/>
      <c r="O226" s="1751"/>
      <c r="P226" s="1750"/>
      <c r="Q226" s="1752"/>
      <c r="R226" s="1750"/>
      <c r="S226" s="1750"/>
      <c r="T226" s="1750"/>
      <c r="U226" s="1750"/>
      <c r="V226" s="1750"/>
      <c r="W226" s="1750"/>
      <c r="X226" s="1750"/>
      <c r="Y226" s="1750"/>
      <c r="Z226" s="1750"/>
      <c r="AA226" s="1750"/>
      <c r="AB226" s="1750"/>
      <c r="AC226" s="1750"/>
      <c r="AD226" s="1750"/>
      <c r="AE226" s="1750"/>
      <c r="AF226" s="1750"/>
      <c r="AG226" s="1750"/>
      <c r="AH226" s="1750"/>
      <c r="AI226" s="1750"/>
      <c r="AJ226" s="1750"/>
      <c r="AK226" s="1750"/>
      <c r="AL226" s="1750"/>
      <c r="AM226" s="1750"/>
      <c r="AN226" s="1750"/>
      <c r="AO226" s="1750"/>
      <c r="AP226" s="1750"/>
      <c r="AQ226" s="1750"/>
      <c r="AR226" s="1750"/>
      <c r="AS226" s="1750"/>
      <c r="AT226" s="1750"/>
      <c r="AU226" s="1750"/>
      <c r="AV226" s="1750"/>
      <c r="AW226" s="1750"/>
      <c r="AX226" s="1750"/>
      <c r="AY226" s="1750"/>
      <c r="AZ226" s="1750"/>
      <c r="BA226" s="1750"/>
      <c r="BB226" s="1750"/>
      <c r="BC226" s="1750"/>
      <c r="BD226" s="1750"/>
      <c r="BE226" s="1750"/>
      <c r="BF226" s="1750"/>
      <c r="BG226" s="1750"/>
      <c r="BH226" s="1750"/>
      <c r="BI226" s="1750"/>
      <c r="BJ226" s="1750"/>
      <c r="BK226" s="1750"/>
      <c r="BL226" s="1750"/>
      <c r="BM226" s="1750"/>
      <c r="BN226" s="1793"/>
      <c r="BO226" s="1793"/>
      <c r="BP226" s="1793"/>
      <c r="BQ226" s="1793"/>
      <c r="BR226" s="1793"/>
      <c r="BS226" s="1793"/>
      <c r="BT226" s="1793"/>
      <c r="BU226" s="1793"/>
      <c r="BV226" s="1793"/>
      <c r="BW226" s="1793"/>
      <c r="BX226" s="1793"/>
      <c r="BY226" s="1793"/>
      <c r="BZ226" s="1793"/>
      <c r="CA226" s="1793"/>
      <c r="CB226" s="1793"/>
      <c r="CC226" s="1793"/>
      <c r="CD226" s="1793"/>
      <c r="CE226" s="1793"/>
      <c r="CF226" s="1793"/>
      <c r="CG226" s="1793"/>
      <c r="CH226" s="1793"/>
      <c r="CI226" s="1793"/>
      <c r="CJ226" s="1793"/>
      <c r="CK226" s="1793"/>
      <c r="CL226" s="1793"/>
      <c r="CM226" s="1793"/>
      <c r="CN226" s="1793"/>
      <c r="CO226" s="1793"/>
      <c r="CP226" s="1793"/>
      <c r="CQ226" s="1793"/>
      <c r="CR226" s="1793"/>
      <c r="CS226" s="1793"/>
      <c r="CT226" s="1793"/>
      <c r="CU226" s="1793"/>
      <c r="CV226" s="1793"/>
      <c r="CW226" s="1793"/>
      <c r="CX226" s="1793"/>
      <c r="CY226" s="1793"/>
      <c r="CZ226" s="1793"/>
      <c r="DA226" s="1793"/>
      <c r="DB226" s="1793"/>
      <c r="DC226" s="1793"/>
      <c r="DD226" s="1793"/>
      <c r="DE226" s="1793"/>
      <c r="DF226" s="1793"/>
      <c r="DG226" s="1793"/>
      <c r="DH226" s="1793"/>
      <c r="DI226" s="1793"/>
      <c r="DJ226" s="1793"/>
      <c r="DK226" s="1793"/>
      <c r="DL226" s="1793"/>
      <c r="DM226" s="1793"/>
      <c r="DN226" s="1793"/>
      <c r="DO226" s="1793"/>
      <c r="DP226" s="1793"/>
      <c r="DQ226" s="1793"/>
      <c r="DR226" s="1793"/>
      <c r="DS226" s="1793"/>
      <c r="DT226" s="1793"/>
      <c r="DU226" s="1793"/>
      <c r="DV226" s="1793"/>
      <c r="DW226" s="1793"/>
      <c r="DX226" s="1793"/>
      <c r="DY226" s="1793"/>
      <c r="DZ226" s="1793"/>
      <c r="EA226" s="1793"/>
      <c r="EB226" s="1793"/>
      <c r="EC226" s="1793"/>
      <c r="ED226" s="1793"/>
      <c r="EE226" s="1793"/>
      <c r="EF226" s="1793"/>
      <c r="EG226" s="1793"/>
      <c r="EH226" s="1793"/>
      <c r="EI226" s="1793"/>
      <c r="EJ226" s="1793"/>
      <c r="EK226" s="1793"/>
      <c r="EL226" s="1793"/>
      <c r="EM226" s="1793"/>
      <c r="EN226" s="1793"/>
      <c r="EO226" s="1793"/>
      <c r="EP226" s="1793"/>
      <c r="EQ226" s="1793"/>
      <c r="ER226" s="1793"/>
      <c r="ES226" s="1793"/>
      <c r="ET226" s="1793"/>
      <c r="EU226" s="1793"/>
      <c r="EV226" s="1793"/>
      <c r="EW226" s="1793"/>
      <c r="EX226" s="1793"/>
      <c r="EY226" s="1793"/>
      <c r="EZ226" s="1793"/>
      <c r="FA226" s="1793"/>
      <c r="FB226" s="1793"/>
      <c r="FC226" s="1793"/>
      <c r="FD226" s="1793"/>
      <c r="FE226" s="1793"/>
    </row>
    <row r="227" spans="4:161" s="1138" customFormat="1" x14ac:dyDescent="0.25">
      <c r="D227" s="1750"/>
      <c r="E227" s="537"/>
      <c r="F227" s="537"/>
      <c r="G227" s="537"/>
      <c r="K227" s="299"/>
      <c r="L227" s="299"/>
      <c r="M227" s="1793"/>
      <c r="N227" s="1750"/>
      <c r="O227" s="1751"/>
      <c r="P227" s="1750"/>
      <c r="Q227" s="1752"/>
      <c r="R227" s="1750"/>
      <c r="S227" s="1750"/>
      <c r="T227" s="1750"/>
      <c r="U227" s="1750"/>
      <c r="V227" s="1750"/>
      <c r="W227" s="1750"/>
      <c r="X227" s="1750"/>
      <c r="Y227" s="1750"/>
      <c r="Z227" s="1750"/>
      <c r="AA227" s="1750"/>
      <c r="AB227" s="1750"/>
      <c r="AC227" s="1750"/>
      <c r="AD227" s="1750"/>
      <c r="AE227" s="1750"/>
      <c r="AF227" s="1750"/>
      <c r="AG227" s="1750"/>
      <c r="AH227" s="1750"/>
      <c r="AI227" s="1750"/>
      <c r="AJ227" s="1750"/>
      <c r="AK227" s="1750"/>
      <c r="AL227" s="1750"/>
      <c r="AM227" s="1750"/>
      <c r="AN227" s="1750"/>
      <c r="AO227" s="1750"/>
      <c r="AP227" s="1750"/>
      <c r="AQ227" s="1750"/>
      <c r="AR227" s="1750"/>
      <c r="AS227" s="1750"/>
      <c r="AT227" s="1750"/>
      <c r="AU227" s="1750"/>
      <c r="AV227" s="1750"/>
      <c r="AW227" s="1750"/>
      <c r="AX227" s="1750"/>
      <c r="AY227" s="1750"/>
      <c r="AZ227" s="1750"/>
      <c r="BA227" s="1750"/>
      <c r="BB227" s="1750"/>
      <c r="BC227" s="1750"/>
      <c r="BD227" s="1750"/>
      <c r="BE227" s="1750"/>
      <c r="BF227" s="1750"/>
      <c r="BG227" s="1750"/>
      <c r="BH227" s="1750"/>
      <c r="BI227" s="1750"/>
      <c r="BJ227" s="1750"/>
      <c r="BK227" s="1750"/>
      <c r="BL227" s="1750"/>
      <c r="BM227" s="1750"/>
      <c r="BN227" s="1793"/>
      <c r="BO227" s="1793"/>
      <c r="BP227" s="1793"/>
      <c r="BQ227" s="1793"/>
      <c r="BR227" s="1793"/>
      <c r="BS227" s="1793"/>
      <c r="BT227" s="1793"/>
      <c r="BU227" s="1793"/>
      <c r="BV227" s="1793"/>
      <c r="BW227" s="1793"/>
      <c r="BX227" s="1793"/>
      <c r="BY227" s="1793"/>
      <c r="BZ227" s="1793"/>
      <c r="CA227" s="1793"/>
      <c r="CB227" s="1793"/>
      <c r="CC227" s="1793"/>
      <c r="CD227" s="1793"/>
      <c r="CE227" s="1793"/>
      <c r="CF227" s="1793"/>
      <c r="CG227" s="1793"/>
      <c r="CH227" s="1793"/>
      <c r="CI227" s="1793"/>
      <c r="CJ227" s="1793"/>
      <c r="CK227" s="1793"/>
      <c r="CL227" s="1793"/>
      <c r="CM227" s="1793"/>
      <c r="CN227" s="1793"/>
      <c r="CO227" s="1793"/>
      <c r="CP227" s="1793"/>
      <c r="CQ227" s="1793"/>
      <c r="CR227" s="1793"/>
      <c r="CS227" s="1793"/>
      <c r="CT227" s="1793"/>
      <c r="CU227" s="1793"/>
      <c r="CV227" s="1793"/>
      <c r="CW227" s="1793"/>
      <c r="CX227" s="1793"/>
      <c r="CY227" s="1793"/>
      <c r="CZ227" s="1793"/>
      <c r="DA227" s="1793"/>
      <c r="DB227" s="1793"/>
      <c r="DC227" s="1793"/>
      <c r="DD227" s="1793"/>
      <c r="DE227" s="1793"/>
      <c r="DF227" s="1793"/>
      <c r="DG227" s="1793"/>
      <c r="DH227" s="1793"/>
      <c r="DI227" s="1793"/>
      <c r="DJ227" s="1793"/>
      <c r="DK227" s="1793"/>
      <c r="DL227" s="1793"/>
      <c r="DM227" s="1793"/>
      <c r="DN227" s="1793"/>
      <c r="DO227" s="1793"/>
      <c r="DP227" s="1793"/>
      <c r="DQ227" s="1793"/>
      <c r="DR227" s="1793"/>
      <c r="DS227" s="1793"/>
      <c r="DT227" s="1793"/>
      <c r="DU227" s="1793"/>
      <c r="DV227" s="1793"/>
      <c r="DW227" s="1793"/>
      <c r="DX227" s="1793"/>
      <c r="DY227" s="1793"/>
      <c r="DZ227" s="1793"/>
      <c r="EA227" s="1793"/>
      <c r="EB227" s="1793"/>
      <c r="EC227" s="1793"/>
      <c r="ED227" s="1793"/>
      <c r="EE227" s="1793"/>
      <c r="EF227" s="1793"/>
      <c r="EG227" s="1793"/>
      <c r="EH227" s="1793"/>
      <c r="EI227" s="1793"/>
      <c r="EJ227" s="1793"/>
      <c r="EK227" s="1793"/>
      <c r="EL227" s="1793"/>
      <c r="EM227" s="1793"/>
      <c r="EN227" s="1793"/>
      <c r="EO227" s="1793"/>
      <c r="EP227" s="1793"/>
      <c r="EQ227" s="1793"/>
      <c r="ER227" s="1793"/>
      <c r="ES227" s="1793"/>
      <c r="ET227" s="1793"/>
      <c r="EU227" s="1793"/>
      <c r="EV227" s="1793"/>
      <c r="EW227" s="1793"/>
      <c r="EX227" s="1793"/>
      <c r="EY227" s="1793"/>
      <c r="EZ227" s="1793"/>
      <c r="FA227" s="1793"/>
      <c r="FB227" s="1793"/>
      <c r="FC227" s="1793"/>
      <c r="FD227" s="1793"/>
      <c r="FE227" s="1793"/>
    </row>
    <row r="228" spans="4:161" s="1138" customFormat="1" x14ac:dyDescent="0.25">
      <c r="D228" s="1750"/>
      <c r="E228" s="537"/>
      <c r="F228" s="537"/>
      <c r="G228" s="537"/>
      <c r="K228" s="299"/>
      <c r="L228" s="299"/>
      <c r="M228" s="1793"/>
      <c r="N228" s="1750"/>
      <c r="O228" s="1751"/>
      <c r="P228" s="1750"/>
      <c r="Q228" s="1752"/>
      <c r="R228" s="1750"/>
      <c r="S228" s="1750"/>
      <c r="T228" s="1750"/>
      <c r="U228" s="1750"/>
      <c r="V228" s="1750"/>
      <c r="W228" s="1750"/>
      <c r="X228" s="1750"/>
      <c r="Y228" s="1750"/>
      <c r="Z228" s="1750"/>
      <c r="AA228" s="1750"/>
      <c r="AB228" s="1750"/>
      <c r="AC228" s="1750"/>
      <c r="AD228" s="1750"/>
      <c r="AE228" s="1750"/>
      <c r="AF228" s="1750"/>
      <c r="AG228" s="1750"/>
      <c r="AH228" s="1750"/>
      <c r="AI228" s="1750"/>
      <c r="AJ228" s="1750"/>
      <c r="AK228" s="1750"/>
      <c r="AL228" s="1750"/>
      <c r="AM228" s="1750"/>
      <c r="AN228" s="1750"/>
      <c r="AO228" s="1750"/>
      <c r="AP228" s="1750"/>
      <c r="AQ228" s="1750"/>
      <c r="AR228" s="1750"/>
      <c r="AS228" s="1750"/>
      <c r="AT228" s="1750"/>
      <c r="AU228" s="1750"/>
      <c r="AV228" s="1750"/>
      <c r="AW228" s="1750"/>
      <c r="AX228" s="1750"/>
      <c r="AY228" s="1750"/>
      <c r="AZ228" s="1750"/>
      <c r="BA228" s="1750"/>
      <c r="BB228" s="1750"/>
      <c r="BC228" s="1750"/>
      <c r="BD228" s="1750"/>
      <c r="BE228" s="1750"/>
      <c r="BF228" s="1750"/>
      <c r="BG228" s="1750"/>
      <c r="BH228" s="1750"/>
      <c r="BI228" s="1750"/>
      <c r="BJ228" s="1750"/>
      <c r="BK228" s="1750"/>
      <c r="BL228" s="1750"/>
      <c r="BM228" s="1750"/>
      <c r="BN228" s="1793"/>
      <c r="BO228" s="1793"/>
      <c r="BP228" s="1793"/>
      <c r="BQ228" s="1793"/>
      <c r="BR228" s="1793"/>
      <c r="BS228" s="1793"/>
      <c r="BT228" s="1793"/>
      <c r="BU228" s="1793"/>
      <c r="BV228" s="1793"/>
      <c r="BW228" s="1793"/>
      <c r="BX228" s="1793"/>
      <c r="BY228" s="1793"/>
      <c r="BZ228" s="1793"/>
      <c r="CA228" s="1793"/>
      <c r="CB228" s="1793"/>
      <c r="CC228" s="1793"/>
      <c r="CD228" s="1793"/>
      <c r="CE228" s="1793"/>
      <c r="CF228" s="1793"/>
      <c r="CG228" s="1793"/>
      <c r="CH228" s="1793"/>
      <c r="CI228" s="1793"/>
      <c r="CJ228" s="1793"/>
      <c r="CK228" s="1793"/>
      <c r="CL228" s="1793"/>
      <c r="CM228" s="1793"/>
      <c r="CN228" s="1793"/>
      <c r="CO228" s="1793"/>
      <c r="CP228" s="1793"/>
      <c r="CQ228" s="1793"/>
      <c r="CR228" s="1793"/>
      <c r="CS228" s="1793"/>
      <c r="CT228" s="1793"/>
      <c r="CU228" s="1793"/>
      <c r="CV228" s="1793"/>
      <c r="CW228" s="1793"/>
      <c r="CX228" s="1793"/>
      <c r="CY228" s="1793"/>
      <c r="CZ228" s="1793"/>
      <c r="DA228" s="1793"/>
      <c r="DB228" s="1793"/>
      <c r="DC228" s="1793"/>
      <c r="DD228" s="1793"/>
      <c r="DE228" s="1793"/>
      <c r="DF228" s="1793"/>
      <c r="DG228" s="1793"/>
      <c r="DH228" s="1793"/>
      <c r="DI228" s="1793"/>
      <c r="DJ228" s="1793"/>
      <c r="DK228" s="1793"/>
      <c r="DL228" s="1793"/>
      <c r="DM228" s="1793"/>
      <c r="DN228" s="1793"/>
      <c r="DO228" s="1793"/>
      <c r="DP228" s="1793"/>
      <c r="DQ228" s="1793"/>
      <c r="DR228" s="1793"/>
      <c r="DS228" s="1793"/>
      <c r="DT228" s="1793"/>
      <c r="DU228" s="1793"/>
      <c r="DV228" s="1793"/>
      <c r="DW228" s="1793"/>
      <c r="DX228" s="1793"/>
      <c r="DY228" s="1793"/>
      <c r="DZ228" s="1793"/>
      <c r="EA228" s="1793"/>
      <c r="EB228" s="1793"/>
      <c r="EC228" s="1793"/>
      <c r="ED228" s="1793"/>
      <c r="EE228" s="1793"/>
      <c r="EF228" s="1793"/>
      <c r="EG228" s="1793"/>
      <c r="EH228" s="1793"/>
      <c r="EI228" s="1793"/>
      <c r="EJ228" s="1793"/>
      <c r="EK228" s="1793"/>
      <c r="EL228" s="1793"/>
      <c r="EM228" s="1793"/>
      <c r="EN228" s="1793"/>
      <c r="EO228" s="1793"/>
      <c r="EP228" s="1793"/>
      <c r="EQ228" s="1793"/>
      <c r="ER228" s="1793"/>
      <c r="ES228" s="1793"/>
      <c r="ET228" s="1793"/>
      <c r="EU228" s="1793"/>
      <c r="EV228" s="1793"/>
      <c r="EW228" s="1793"/>
      <c r="EX228" s="1793"/>
      <c r="EY228" s="1793"/>
      <c r="EZ228" s="1793"/>
      <c r="FA228" s="1793"/>
      <c r="FB228" s="1793"/>
      <c r="FC228" s="1793"/>
      <c r="FD228" s="1793"/>
      <c r="FE228" s="1793"/>
    </row>
    <row r="229" spans="4:161" s="1138" customFormat="1" x14ac:dyDescent="0.25">
      <c r="D229" s="1750"/>
      <c r="E229" s="537"/>
      <c r="F229" s="537"/>
      <c r="G229" s="537"/>
      <c r="K229" s="299"/>
      <c r="L229" s="299"/>
      <c r="M229" s="1793"/>
      <c r="N229" s="1750"/>
      <c r="O229" s="1751"/>
      <c r="P229" s="1750"/>
      <c r="Q229" s="1752"/>
      <c r="R229" s="1750"/>
      <c r="S229" s="1750"/>
      <c r="T229" s="1750"/>
      <c r="U229" s="1750"/>
      <c r="V229" s="1750"/>
      <c r="W229" s="1750"/>
      <c r="X229" s="1750"/>
      <c r="Y229" s="1750"/>
      <c r="Z229" s="1750"/>
      <c r="AA229" s="1750"/>
      <c r="AB229" s="1750"/>
      <c r="AC229" s="1750"/>
      <c r="AD229" s="1750"/>
      <c r="AE229" s="1750"/>
      <c r="AF229" s="1750"/>
      <c r="AG229" s="1750"/>
      <c r="AH229" s="1750"/>
      <c r="AI229" s="1750"/>
      <c r="AJ229" s="1750"/>
      <c r="AK229" s="1750"/>
      <c r="AL229" s="1750"/>
      <c r="AM229" s="1750"/>
      <c r="AN229" s="1750"/>
      <c r="AO229" s="1750"/>
      <c r="AP229" s="1750"/>
      <c r="AQ229" s="1750"/>
      <c r="AR229" s="1750"/>
      <c r="AS229" s="1750"/>
      <c r="AT229" s="1750"/>
      <c r="AU229" s="1750"/>
      <c r="AV229" s="1750"/>
      <c r="AW229" s="1750"/>
      <c r="AX229" s="1750"/>
      <c r="AY229" s="1750"/>
      <c r="AZ229" s="1750"/>
      <c r="BA229" s="1750"/>
      <c r="BB229" s="1750"/>
      <c r="BC229" s="1750"/>
      <c r="BD229" s="1750"/>
      <c r="BE229" s="1750"/>
      <c r="BF229" s="1750"/>
      <c r="BG229" s="1750"/>
      <c r="BH229" s="1750"/>
      <c r="BI229" s="1750"/>
      <c r="BJ229" s="1750"/>
      <c r="BK229" s="1750"/>
      <c r="BL229" s="1750"/>
      <c r="BM229" s="1750"/>
      <c r="BN229" s="1793"/>
      <c r="BO229" s="1793"/>
      <c r="BP229" s="1793"/>
      <c r="BQ229" s="1793"/>
      <c r="BR229" s="1793"/>
      <c r="BS229" s="1793"/>
      <c r="BT229" s="1793"/>
      <c r="BU229" s="1793"/>
      <c r="BV229" s="1793"/>
      <c r="BW229" s="1793"/>
      <c r="BX229" s="1793"/>
      <c r="BY229" s="1793"/>
      <c r="BZ229" s="1793"/>
      <c r="CA229" s="1793"/>
      <c r="CB229" s="1793"/>
      <c r="CC229" s="1793"/>
      <c r="CD229" s="1793"/>
      <c r="CE229" s="1793"/>
      <c r="CF229" s="1793"/>
      <c r="CG229" s="1793"/>
      <c r="CH229" s="1793"/>
      <c r="CI229" s="1793"/>
      <c r="CJ229" s="1793"/>
      <c r="CK229" s="1793"/>
      <c r="CL229" s="1793"/>
      <c r="CM229" s="1793"/>
      <c r="CN229" s="1793"/>
      <c r="CO229" s="1793"/>
      <c r="CP229" s="1793"/>
      <c r="CQ229" s="1793"/>
      <c r="CR229" s="1793"/>
      <c r="CS229" s="1793"/>
      <c r="CT229" s="1793"/>
      <c r="CU229" s="1793"/>
      <c r="CV229" s="1793"/>
      <c r="CW229" s="1793"/>
      <c r="CX229" s="1793"/>
      <c r="CY229" s="1793"/>
      <c r="CZ229" s="1793"/>
      <c r="DA229" s="1793"/>
      <c r="DB229" s="1793"/>
      <c r="DC229" s="1793"/>
      <c r="DD229" s="1793"/>
      <c r="DE229" s="1793"/>
      <c r="DF229" s="1793"/>
      <c r="DG229" s="1793"/>
      <c r="DH229" s="1793"/>
      <c r="DI229" s="1793"/>
      <c r="DJ229" s="1793"/>
      <c r="DK229" s="1793"/>
      <c r="DL229" s="1793"/>
      <c r="DM229" s="1793"/>
      <c r="DN229" s="1793"/>
      <c r="DO229" s="1793"/>
      <c r="DP229" s="1793"/>
      <c r="DQ229" s="1793"/>
      <c r="DR229" s="1793"/>
      <c r="DS229" s="1793"/>
      <c r="DT229" s="1793"/>
      <c r="DU229" s="1793"/>
      <c r="DV229" s="1793"/>
      <c r="DW229" s="1793"/>
      <c r="DX229" s="1793"/>
      <c r="DY229" s="1793"/>
      <c r="DZ229" s="1793"/>
      <c r="EA229" s="1793"/>
      <c r="EB229" s="1793"/>
      <c r="EC229" s="1793"/>
      <c r="ED229" s="1793"/>
      <c r="EE229" s="1793"/>
      <c r="EF229" s="1793"/>
      <c r="EG229" s="1793"/>
      <c r="EH229" s="1793"/>
      <c r="EI229" s="1793"/>
      <c r="EJ229" s="1793"/>
      <c r="EK229" s="1793"/>
      <c r="EL229" s="1793"/>
      <c r="EM229" s="1793"/>
      <c r="EN229" s="1793"/>
      <c r="EO229" s="1793"/>
      <c r="EP229" s="1793"/>
      <c r="EQ229" s="1793"/>
      <c r="ER229" s="1793"/>
      <c r="ES229" s="1793"/>
      <c r="ET229" s="1793"/>
      <c r="EU229" s="1793"/>
      <c r="EV229" s="1793"/>
      <c r="EW229" s="1793"/>
      <c r="EX229" s="1793"/>
      <c r="EY229" s="1793"/>
      <c r="EZ229" s="1793"/>
      <c r="FA229" s="1793"/>
      <c r="FB229" s="1793"/>
      <c r="FC229" s="1793"/>
      <c r="FD229" s="1793"/>
      <c r="FE229" s="1793"/>
    </row>
    <row r="230" spans="4:161" s="1138" customFormat="1" x14ac:dyDescent="0.25">
      <c r="D230" s="1750"/>
      <c r="E230" s="537"/>
      <c r="F230" s="537"/>
      <c r="G230" s="537"/>
      <c r="K230" s="299"/>
      <c r="L230" s="299"/>
      <c r="M230" s="1793"/>
      <c r="N230" s="1750"/>
      <c r="O230" s="1751"/>
      <c r="P230" s="1750"/>
      <c r="Q230" s="1752"/>
      <c r="R230" s="1750"/>
      <c r="S230" s="1750"/>
      <c r="T230" s="1750"/>
      <c r="U230" s="1750"/>
      <c r="V230" s="1750"/>
      <c r="W230" s="1750"/>
      <c r="X230" s="1750"/>
      <c r="Y230" s="1750"/>
      <c r="Z230" s="1750"/>
      <c r="AA230" s="1750"/>
      <c r="AB230" s="1750"/>
      <c r="AC230" s="1750"/>
      <c r="AD230" s="1750"/>
      <c r="AE230" s="1750"/>
      <c r="AF230" s="1750"/>
      <c r="AG230" s="1750"/>
      <c r="AH230" s="1750"/>
      <c r="AI230" s="1750"/>
      <c r="AJ230" s="1750"/>
      <c r="AK230" s="1750"/>
      <c r="AL230" s="1750"/>
      <c r="AM230" s="1750"/>
      <c r="AN230" s="1750"/>
      <c r="AO230" s="1750"/>
      <c r="AP230" s="1750"/>
      <c r="AQ230" s="1750"/>
      <c r="AR230" s="1750"/>
      <c r="AS230" s="1750"/>
      <c r="AT230" s="1750"/>
      <c r="AU230" s="1750"/>
      <c r="AV230" s="1750"/>
      <c r="AW230" s="1750"/>
      <c r="AX230" s="1750"/>
      <c r="AY230" s="1750"/>
      <c r="AZ230" s="1750"/>
      <c r="BA230" s="1750"/>
      <c r="BB230" s="1750"/>
      <c r="BC230" s="1750"/>
      <c r="BD230" s="1750"/>
      <c r="BE230" s="1750"/>
      <c r="BF230" s="1750"/>
      <c r="BG230" s="1750"/>
      <c r="BH230" s="1750"/>
      <c r="BI230" s="1750"/>
      <c r="BJ230" s="1750"/>
      <c r="BK230" s="1750"/>
      <c r="BL230" s="1750"/>
      <c r="BM230" s="1750"/>
      <c r="BN230" s="1793"/>
      <c r="BO230" s="1793"/>
      <c r="BP230" s="1793"/>
      <c r="BQ230" s="1793"/>
      <c r="BR230" s="1793"/>
      <c r="BS230" s="1793"/>
      <c r="BT230" s="1793"/>
      <c r="BU230" s="1793"/>
      <c r="BV230" s="1793"/>
      <c r="BW230" s="1793"/>
      <c r="BX230" s="1793"/>
      <c r="BY230" s="1793"/>
      <c r="BZ230" s="1793"/>
      <c r="CA230" s="1793"/>
      <c r="CB230" s="1793"/>
      <c r="CC230" s="1793"/>
      <c r="CD230" s="1793"/>
      <c r="CE230" s="1793"/>
      <c r="CF230" s="1793"/>
      <c r="CG230" s="1793"/>
      <c r="CH230" s="1793"/>
      <c r="CI230" s="1793"/>
      <c r="CJ230" s="1793"/>
      <c r="CK230" s="1793"/>
      <c r="CL230" s="1793"/>
      <c r="CM230" s="1793"/>
      <c r="CN230" s="1793"/>
      <c r="CO230" s="1793"/>
      <c r="CP230" s="1793"/>
      <c r="CQ230" s="1793"/>
      <c r="CR230" s="1793"/>
      <c r="CS230" s="1793"/>
      <c r="CT230" s="1793"/>
      <c r="CU230" s="1793"/>
      <c r="CV230" s="1793"/>
      <c r="CW230" s="1793"/>
      <c r="CX230" s="1793"/>
      <c r="CY230" s="1793"/>
      <c r="CZ230" s="1793"/>
      <c r="DA230" s="1793"/>
      <c r="DB230" s="1793"/>
      <c r="DC230" s="1793"/>
      <c r="DD230" s="1793"/>
      <c r="DE230" s="1793"/>
      <c r="DF230" s="1793"/>
      <c r="DG230" s="1793"/>
      <c r="DH230" s="1793"/>
      <c r="DI230" s="1793"/>
      <c r="DJ230" s="1793"/>
      <c r="DK230" s="1793"/>
      <c r="DL230" s="1793"/>
      <c r="DM230" s="1793"/>
      <c r="DN230" s="1793"/>
      <c r="DO230" s="1793"/>
      <c r="DP230" s="1793"/>
      <c r="DQ230" s="1793"/>
      <c r="DR230" s="1793"/>
      <c r="DS230" s="1793"/>
      <c r="DT230" s="1793"/>
      <c r="DU230" s="1793"/>
      <c r="DV230" s="1793"/>
      <c r="DW230" s="1793"/>
      <c r="DX230" s="1793"/>
      <c r="DY230" s="1793"/>
      <c r="DZ230" s="1793"/>
      <c r="EA230" s="1793"/>
      <c r="EB230" s="1793"/>
      <c r="EC230" s="1793"/>
      <c r="ED230" s="1793"/>
      <c r="EE230" s="1793"/>
      <c r="EF230" s="1793"/>
      <c r="EG230" s="1793"/>
      <c r="EH230" s="1793"/>
      <c r="EI230" s="1793"/>
      <c r="EJ230" s="1793"/>
      <c r="EK230" s="1793"/>
      <c r="EL230" s="1793"/>
      <c r="EM230" s="1793"/>
      <c r="EN230" s="1793"/>
      <c r="EO230" s="1793"/>
      <c r="EP230" s="1793"/>
      <c r="EQ230" s="1793"/>
      <c r="ER230" s="1793"/>
      <c r="ES230" s="1793"/>
      <c r="ET230" s="1793"/>
      <c r="EU230" s="1793"/>
      <c r="EV230" s="1793"/>
      <c r="EW230" s="1793"/>
      <c r="EX230" s="1793"/>
      <c r="EY230" s="1793"/>
      <c r="EZ230" s="1793"/>
      <c r="FA230" s="1793"/>
      <c r="FB230" s="1793"/>
      <c r="FC230" s="1793"/>
      <c r="FD230" s="1793"/>
      <c r="FE230" s="1793"/>
    </row>
    <row r="231" spans="4:161" x14ac:dyDescent="0.25">
      <c r="K231" s="299"/>
      <c r="L231" s="299"/>
      <c r="M231" s="1793"/>
    </row>
    <row r="232" spans="4:161" x14ac:dyDescent="0.25">
      <c r="K232" s="299"/>
      <c r="L232" s="299"/>
      <c r="M232" s="1793"/>
    </row>
    <row r="233" spans="4:161" x14ac:dyDescent="0.25">
      <c r="K233" s="299"/>
      <c r="L233" s="299"/>
      <c r="M233" s="1793"/>
    </row>
    <row r="234" spans="4:161" x14ac:dyDescent="0.25">
      <c r="K234" s="299"/>
      <c r="L234" s="299"/>
      <c r="M234" s="1793"/>
    </row>
    <row r="235" spans="4:161" x14ac:dyDescent="0.25">
      <c r="K235" s="299"/>
      <c r="L235" s="299"/>
      <c r="M235" s="1793"/>
    </row>
    <row r="236" spans="4:161" x14ac:dyDescent="0.25">
      <c r="K236" s="299"/>
      <c r="L236" s="299"/>
      <c r="M236" s="1793"/>
    </row>
    <row r="237" spans="4:161" x14ac:dyDescent="0.25">
      <c r="K237" s="299"/>
      <c r="L237" s="299"/>
      <c r="M237" s="1793"/>
    </row>
    <row r="238" spans="4:161" x14ac:dyDescent="0.25">
      <c r="K238" s="299"/>
      <c r="L238" s="299"/>
      <c r="M238" s="1793"/>
    </row>
    <row r="239" spans="4:161" x14ac:dyDescent="0.25">
      <c r="K239" s="299"/>
      <c r="L239" s="299"/>
      <c r="M239" s="1793"/>
    </row>
    <row r="240" spans="4:161" x14ac:dyDescent="0.25">
      <c r="K240" s="299"/>
      <c r="L240" s="299"/>
      <c r="M240" s="1793"/>
    </row>
    <row r="241" spans="11:13" x14ac:dyDescent="0.25">
      <c r="K241" s="299"/>
      <c r="L241" s="299"/>
      <c r="M241" s="1793"/>
    </row>
    <row r="242" spans="11:13" x14ac:dyDescent="0.25">
      <c r="K242" s="299"/>
      <c r="L242" s="299"/>
      <c r="M242" s="1793"/>
    </row>
    <row r="243" spans="11:13" x14ac:dyDescent="0.25">
      <c r="K243" s="299"/>
      <c r="L243" s="299"/>
      <c r="M243" s="1793"/>
    </row>
    <row r="244" spans="11:13" x14ac:dyDescent="0.25">
      <c r="K244" s="299"/>
      <c r="L244" s="299"/>
      <c r="M244" s="1793"/>
    </row>
    <row r="245" spans="11:13" x14ac:dyDescent="0.25">
      <c r="K245" s="299"/>
      <c r="L245" s="299"/>
      <c r="M245" s="1793"/>
    </row>
    <row r="246" spans="11:13" x14ac:dyDescent="0.25">
      <c r="K246" s="299"/>
      <c r="L246" s="299"/>
      <c r="M246" s="1793"/>
    </row>
    <row r="247" spans="11:13" x14ac:dyDescent="0.25">
      <c r="K247" s="299"/>
      <c r="L247" s="299"/>
      <c r="M247" s="1793"/>
    </row>
    <row r="248" spans="11:13" x14ac:dyDescent="0.25">
      <c r="K248" s="299"/>
      <c r="L248" s="299"/>
      <c r="M248" s="1793"/>
    </row>
    <row r="249" spans="11:13" x14ac:dyDescent="0.25">
      <c r="K249" s="299"/>
      <c r="L249" s="299"/>
      <c r="M249" s="1793"/>
    </row>
    <row r="250" spans="11:13" x14ac:dyDescent="0.25">
      <c r="K250" s="299"/>
      <c r="L250" s="299"/>
      <c r="M250" s="1793"/>
    </row>
    <row r="251" spans="11:13" x14ac:dyDescent="0.25">
      <c r="K251" s="299"/>
      <c r="L251" s="299"/>
      <c r="M251" s="1793"/>
    </row>
    <row r="252" spans="11:13" x14ac:dyDescent="0.25">
      <c r="K252" s="299"/>
      <c r="L252" s="299"/>
      <c r="M252" s="1793"/>
    </row>
    <row r="253" spans="11:13" x14ac:dyDescent="0.25">
      <c r="K253" s="299"/>
      <c r="L253" s="299"/>
      <c r="M253" s="1793"/>
    </row>
    <row r="254" spans="11:13" x14ac:dyDescent="0.25">
      <c r="K254" s="299"/>
      <c r="L254" s="299"/>
      <c r="M254" s="1793"/>
    </row>
    <row r="255" spans="11:13" x14ac:dyDescent="0.25">
      <c r="K255" s="299"/>
      <c r="L255" s="299"/>
      <c r="M255" s="1793"/>
    </row>
    <row r="256" spans="11:13" x14ac:dyDescent="0.25">
      <c r="K256" s="299"/>
      <c r="L256" s="299"/>
      <c r="M256" s="1793"/>
    </row>
    <row r="257" spans="11:13" x14ac:dyDescent="0.25">
      <c r="K257" s="299"/>
      <c r="L257" s="299"/>
      <c r="M257" s="1793"/>
    </row>
    <row r="258" spans="11:13" x14ac:dyDescent="0.25">
      <c r="K258" s="299"/>
      <c r="L258" s="299"/>
      <c r="M258" s="1793"/>
    </row>
    <row r="259" spans="11:13" x14ac:dyDescent="0.25">
      <c r="K259" s="299"/>
      <c r="L259" s="299"/>
      <c r="M259" s="1793"/>
    </row>
    <row r="260" spans="11:13" x14ac:dyDescent="0.25">
      <c r="K260" s="299"/>
      <c r="L260" s="299"/>
      <c r="M260" s="1793"/>
    </row>
    <row r="261" spans="11:13" x14ac:dyDescent="0.25">
      <c r="K261" s="299"/>
      <c r="L261" s="299"/>
      <c r="M261" s="1793"/>
    </row>
    <row r="262" spans="11:13" x14ac:dyDescent="0.25">
      <c r="K262" s="299"/>
      <c r="L262" s="299"/>
      <c r="M262" s="1793"/>
    </row>
    <row r="263" spans="11:13" x14ac:dyDescent="0.25">
      <c r="K263" s="299"/>
      <c r="L263" s="299"/>
      <c r="M263" s="1793"/>
    </row>
    <row r="264" spans="11:13" x14ac:dyDescent="0.25">
      <c r="K264" s="299"/>
      <c r="L264" s="299"/>
      <c r="M264" s="1793"/>
    </row>
    <row r="265" spans="11:13" x14ac:dyDescent="0.25">
      <c r="K265" s="299"/>
      <c r="L265" s="299"/>
      <c r="M265" s="1793"/>
    </row>
    <row r="266" spans="11:13" x14ac:dyDescent="0.25">
      <c r="K266" s="299"/>
      <c r="L266" s="299"/>
      <c r="M266" s="1793"/>
    </row>
    <row r="267" spans="11:13" x14ac:dyDescent="0.25">
      <c r="K267" s="299"/>
      <c r="L267" s="299"/>
      <c r="M267" s="1793"/>
    </row>
    <row r="268" spans="11:13" x14ac:dyDescent="0.25">
      <c r="K268" s="299"/>
      <c r="L268" s="299"/>
      <c r="M268" s="1793"/>
    </row>
    <row r="269" spans="11:13" x14ac:dyDescent="0.25">
      <c r="K269" s="299"/>
      <c r="L269" s="299"/>
      <c r="M269" s="1793"/>
    </row>
    <row r="270" spans="11:13" x14ac:dyDescent="0.25">
      <c r="K270" s="299"/>
      <c r="L270" s="299"/>
      <c r="M270" s="1793"/>
    </row>
    <row r="271" spans="11:13" x14ac:dyDescent="0.25">
      <c r="K271" s="299"/>
      <c r="L271" s="299"/>
      <c r="M271" s="1793"/>
    </row>
    <row r="272" spans="11:13" x14ac:dyDescent="0.25">
      <c r="K272" s="299"/>
      <c r="L272" s="299"/>
      <c r="M272" s="1793"/>
    </row>
    <row r="273" spans="11:13" x14ac:dyDescent="0.25">
      <c r="K273" s="299"/>
      <c r="L273" s="299"/>
      <c r="M273" s="1793"/>
    </row>
    <row r="274" spans="11:13" x14ac:dyDescent="0.25">
      <c r="K274" s="299"/>
      <c r="L274" s="299"/>
      <c r="M274" s="1793"/>
    </row>
    <row r="275" spans="11:13" x14ac:dyDescent="0.25">
      <c r="K275" s="299"/>
      <c r="L275" s="299"/>
      <c r="M275" s="1793"/>
    </row>
    <row r="276" spans="11:13" x14ac:dyDescent="0.25">
      <c r="K276" s="299"/>
      <c r="L276" s="299"/>
      <c r="M276" s="1793"/>
    </row>
    <row r="277" spans="11:13" x14ac:dyDescent="0.25">
      <c r="K277" s="299"/>
      <c r="L277" s="299"/>
      <c r="M277" s="1793"/>
    </row>
    <row r="278" spans="11:13" x14ac:dyDescent="0.25">
      <c r="K278" s="299"/>
      <c r="L278" s="299"/>
      <c r="M278" s="1793"/>
    </row>
    <row r="279" spans="11:13" x14ac:dyDescent="0.25">
      <c r="K279" s="299"/>
      <c r="L279" s="299"/>
      <c r="M279" s="1793"/>
    </row>
    <row r="280" spans="11:13" x14ac:dyDescent="0.25">
      <c r="K280" s="299"/>
      <c r="L280" s="299"/>
      <c r="M280" s="1793"/>
    </row>
    <row r="281" spans="11:13" x14ac:dyDescent="0.25">
      <c r="K281" s="299"/>
      <c r="L281" s="299"/>
      <c r="M281" s="1793"/>
    </row>
    <row r="282" spans="11:13" x14ac:dyDescent="0.25">
      <c r="K282" s="299"/>
      <c r="L282" s="299"/>
      <c r="M282" s="1793"/>
    </row>
    <row r="283" spans="11:13" x14ac:dyDescent="0.25">
      <c r="K283" s="299"/>
      <c r="L283" s="299"/>
      <c r="M283" s="1793"/>
    </row>
    <row r="284" spans="11:13" x14ac:dyDescent="0.25">
      <c r="K284" s="299"/>
      <c r="L284" s="299"/>
      <c r="M284" s="1793"/>
    </row>
    <row r="285" spans="11:13" x14ac:dyDescent="0.25">
      <c r="K285" s="299"/>
      <c r="L285" s="299"/>
      <c r="M285" s="1793"/>
    </row>
    <row r="286" spans="11:13" x14ac:dyDescent="0.25">
      <c r="K286" s="299"/>
      <c r="L286" s="299"/>
      <c r="M286" s="1793"/>
    </row>
    <row r="287" spans="11:13" x14ac:dyDescent="0.25">
      <c r="K287" s="299"/>
      <c r="L287" s="299"/>
      <c r="M287" s="1793"/>
    </row>
    <row r="288" spans="11:13" x14ac:dyDescent="0.25">
      <c r="K288" s="299"/>
      <c r="L288" s="299"/>
      <c r="M288" s="1793"/>
    </row>
    <row r="289" spans="11:13" x14ac:dyDescent="0.25">
      <c r="K289" s="299"/>
      <c r="L289" s="299"/>
      <c r="M289" s="1793"/>
    </row>
    <row r="290" spans="11:13" x14ac:dyDescent="0.25">
      <c r="K290" s="299"/>
      <c r="L290" s="299"/>
      <c r="M290" s="1793"/>
    </row>
    <row r="291" spans="11:13" x14ac:dyDescent="0.25">
      <c r="K291" s="299"/>
      <c r="L291" s="299"/>
      <c r="M291" s="1793"/>
    </row>
    <row r="292" spans="11:13" x14ac:dyDescent="0.25">
      <c r="K292" s="299"/>
      <c r="L292" s="299"/>
      <c r="M292" s="1793"/>
    </row>
    <row r="293" spans="11:13" x14ac:dyDescent="0.25">
      <c r="K293" s="299"/>
      <c r="L293" s="299"/>
      <c r="M293" s="1793"/>
    </row>
    <row r="294" spans="11:13" x14ac:dyDescent="0.25">
      <c r="K294" s="299"/>
      <c r="L294" s="299"/>
      <c r="M294" s="1793"/>
    </row>
    <row r="295" spans="11:13" x14ac:dyDescent="0.25">
      <c r="K295" s="299"/>
      <c r="L295" s="299"/>
      <c r="M295" s="1793"/>
    </row>
    <row r="296" spans="11:13" x14ac:dyDescent="0.25">
      <c r="K296" s="299"/>
      <c r="L296" s="299"/>
      <c r="M296" s="1793"/>
    </row>
    <row r="297" spans="11:13" x14ac:dyDescent="0.25">
      <c r="K297" s="299"/>
      <c r="L297" s="299"/>
      <c r="M297" s="1793"/>
    </row>
    <row r="298" spans="11:13" x14ac:dyDescent="0.25">
      <c r="K298" s="299"/>
      <c r="L298" s="299"/>
      <c r="M298" s="1793"/>
    </row>
    <row r="299" spans="11:13" x14ac:dyDescent="0.25">
      <c r="K299" s="299"/>
      <c r="L299" s="299"/>
      <c r="M299" s="1793"/>
    </row>
    <row r="300" spans="11:13" x14ac:dyDescent="0.25">
      <c r="K300" s="299"/>
      <c r="L300" s="299"/>
      <c r="M300" s="1793"/>
    </row>
    <row r="301" spans="11:13" x14ac:dyDescent="0.25">
      <c r="K301" s="299"/>
      <c r="L301" s="299"/>
      <c r="M301" s="1793"/>
    </row>
    <row r="302" spans="11:13" x14ac:dyDescent="0.25">
      <c r="K302" s="299"/>
      <c r="L302" s="299"/>
      <c r="M302" s="1793"/>
    </row>
    <row r="303" spans="11:13" x14ac:dyDescent="0.25">
      <c r="K303" s="299"/>
      <c r="L303" s="299"/>
      <c r="M303" s="1793"/>
    </row>
    <row r="304" spans="11:13" x14ac:dyDescent="0.25">
      <c r="K304" s="299"/>
      <c r="L304" s="299"/>
      <c r="M304" s="1793"/>
    </row>
    <row r="305" spans="11:13" x14ac:dyDescent="0.25">
      <c r="K305" s="299"/>
      <c r="L305" s="299"/>
      <c r="M305" s="1793"/>
    </row>
    <row r="306" spans="11:13" x14ac:dyDescent="0.25">
      <c r="K306" s="299"/>
      <c r="L306" s="299"/>
      <c r="M306" s="1793"/>
    </row>
    <row r="307" spans="11:13" x14ac:dyDescent="0.25">
      <c r="K307" s="299"/>
      <c r="L307" s="299"/>
      <c r="M307" s="1793"/>
    </row>
    <row r="308" spans="11:13" x14ac:dyDescent="0.25">
      <c r="K308" s="299"/>
      <c r="L308" s="299"/>
      <c r="M308" s="1793"/>
    </row>
    <row r="309" spans="11:13" x14ac:dyDescent="0.25">
      <c r="K309" s="299"/>
      <c r="L309" s="299"/>
      <c r="M309" s="1793"/>
    </row>
    <row r="310" spans="11:13" x14ac:dyDescent="0.25">
      <c r="K310" s="299"/>
      <c r="L310" s="299"/>
      <c r="M310" s="1793"/>
    </row>
    <row r="311" spans="11:13" x14ac:dyDescent="0.25">
      <c r="K311" s="299"/>
      <c r="L311" s="299"/>
      <c r="M311" s="1793"/>
    </row>
    <row r="312" spans="11:13" x14ac:dyDescent="0.25">
      <c r="K312" s="299"/>
      <c r="L312" s="299"/>
      <c r="M312" s="1793"/>
    </row>
    <row r="313" spans="11:13" x14ac:dyDescent="0.25">
      <c r="K313" s="299"/>
      <c r="L313" s="299"/>
      <c r="M313" s="1793"/>
    </row>
    <row r="314" spans="11:13" x14ac:dyDescent="0.25">
      <c r="K314" s="299"/>
      <c r="L314" s="299"/>
      <c r="M314" s="1793"/>
    </row>
    <row r="315" spans="11:13" x14ac:dyDescent="0.25">
      <c r="K315" s="299"/>
      <c r="L315" s="299"/>
      <c r="M315" s="1793"/>
    </row>
    <row r="316" spans="11:13" x14ac:dyDescent="0.25">
      <c r="K316" s="299"/>
      <c r="L316" s="299"/>
      <c r="M316" s="1793"/>
    </row>
    <row r="317" spans="11:13" x14ac:dyDescent="0.25">
      <c r="K317" s="299"/>
      <c r="L317" s="299"/>
      <c r="M317" s="1793"/>
    </row>
    <row r="318" spans="11:13" x14ac:dyDescent="0.25">
      <c r="K318" s="299"/>
      <c r="L318" s="299"/>
      <c r="M318" s="1793"/>
    </row>
    <row r="319" spans="11:13" x14ac:dyDescent="0.25">
      <c r="K319" s="299"/>
      <c r="L319" s="299"/>
      <c r="M319" s="1793"/>
    </row>
    <row r="320" spans="11:13" x14ac:dyDescent="0.25">
      <c r="K320" s="299"/>
      <c r="L320" s="299"/>
      <c r="M320" s="1793"/>
    </row>
    <row r="321" spans="11:13" x14ac:dyDescent="0.25">
      <c r="K321" s="299"/>
      <c r="L321" s="299"/>
      <c r="M321" s="1793"/>
    </row>
    <row r="322" spans="11:13" x14ac:dyDescent="0.25">
      <c r="K322" s="299"/>
      <c r="L322" s="299"/>
      <c r="M322" s="1793"/>
    </row>
    <row r="323" spans="11:13" x14ac:dyDescent="0.25">
      <c r="K323" s="299"/>
      <c r="L323" s="299"/>
      <c r="M323" s="1793"/>
    </row>
    <row r="324" spans="11:13" x14ac:dyDescent="0.25">
      <c r="K324" s="299"/>
      <c r="L324" s="299"/>
      <c r="M324" s="1793"/>
    </row>
    <row r="325" spans="11:13" x14ac:dyDescent="0.25">
      <c r="K325" s="299"/>
      <c r="L325" s="299"/>
      <c r="M325" s="1793"/>
    </row>
    <row r="326" spans="11:13" x14ac:dyDescent="0.25">
      <c r="K326" s="299"/>
      <c r="L326" s="299"/>
      <c r="M326" s="1793"/>
    </row>
    <row r="327" spans="11:13" x14ac:dyDescent="0.25">
      <c r="K327" s="299"/>
      <c r="L327" s="299"/>
      <c r="M327" s="1793"/>
    </row>
    <row r="328" spans="11:13" x14ac:dyDescent="0.25">
      <c r="K328" s="299"/>
      <c r="L328" s="299"/>
      <c r="M328" s="1793"/>
    </row>
    <row r="329" spans="11:13" x14ac:dyDescent="0.25">
      <c r="K329" s="299"/>
      <c r="L329" s="299"/>
      <c r="M329" s="1793"/>
    </row>
    <row r="330" spans="11:13" x14ac:dyDescent="0.25">
      <c r="K330" s="299"/>
      <c r="L330" s="299"/>
      <c r="M330" s="1793"/>
    </row>
    <row r="331" spans="11:13" x14ac:dyDescent="0.25">
      <c r="K331" s="299"/>
      <c r="L331" s="299"/>
      <c r="M331" s="1793"/>
    </row>
    <row r="332" spans="11:13" x14ac:dyDescent="0.25">
      <c r="K332" s="299"/>
      <c r="L332" s="299"/>
      <c r="M332" s="1793"/>
    </row>
    <row r="333" spans="11:13" x14ac:dyDescent="0.25">
      <c r="K333" s="299"/>
      <c r="L333" s="299"/>
      <c r="M333" s="1793"/>
    </row>
    <row r="334" spans="11:13" x14ac:dyDescent="0.25">
      <c r="K334" s="299"/>
      <c r="L334" s="299"/>
      <c r="M334" s="1793"/>
    </row>
    <row r="335" spans="11:13" x14ac:dyDescent="0.25">
      <c r="K335" s="299"/>
      <c r="L335" s="299"/>
      <c r="M335" s="1793"/>
    </row>
    <row r="336" spans="11:13" x14ac:dyDescent="0.25">
      <c r="K336" s="299"/>
      <c r="L336" s="299"/>
      <c r="M336" s="1793"/>
    </row>
    <row r="337" spans="11:13" x14ac:dyDescent="0.25">
      <c r="K337" s="299"/>
      <c r="L337" s="299"/>
      <c r="M337" s="1793"/>
    </row>
    <row r="338" spans="11:13" x14ac:dyDescent="0.25">
      <c r="K338" s="299"/>
      <c r="L338" s="299"/>
      <c r="M338" s="1793"/>
    </row>
    <row r="339" spans="11:13" x14ac:dyDescent="0.25">
      <c r="K339" s="299"/>
      <c r="L339" s="299"/>
      <c r="M339" s="1793"/>
    </row>
    <row r="340" spans="11:13" x14ac:dyDescent="0.25">
      <c r="K340" s="299"/>
      <c r="L340" s="299"/>
      <c r="M340" s="1793"/>
    </row>
    <row r="341" spans="11:13" x14ac:dyDescent="0.25">
      <c r="K341" s="299"/>
      <c r="L341" s="299"/>
      <c r="M341" s="1793"/>
    </row>
    <row r="342" spans="11:13" x14ac:dyDescent="0.25">
      <c r="K342" s="299"/>
      <c r="L342" s="299"/>
      <c r="M342" s="1793"/>
    </row>
    <row r="343" spans="11:13" x14ac:dyDescent="0.25">
      <c r="K343" s="299"/>
      <c r="L343" s="299"/>
      <c r="M343" s="1793"/>
    </row>
    <row r="344" spans="11:13" x14ac:dyDescent="0.25">
      <c r="K344" s="299"/>
      <c r="L344" s="299"/>
      <c r="M344" s="1793"/>
    </row>
    <row r="345" spans="11:13" x14ac:dyDescent="0.25">
      <c r="K345" s="299"/>
      <c r="L345" s="299"/>
      <c r="M345" s="1793"/>
    </row>
    <row r="346" spans="11:13" x14ac:dyDescent="0.25">
      <c r="K346" s="299"/>
      <c r="L346" s="299"/>
      <c r="M346" s="1793"/>
    </row>
    <row r="347" spans="11:13" x14ac:dyDescent="0.25">
      <c r="K347" s="299"/>
      <c r="L347" s="299"/>
      <c r="M347" s="1793"/>
    </row>
    <row r="348" spans="11:13" x14ac:dyDescent="0.25">
      <c r="K348" s="299"/>
      <c r="L348" s="299"/>
      <c r="M348" s="1793"/>
    </row>
    <row r="349" spans="11:13" x14ac:dyDescent="0.25">
      <c r="K349" s="299"/>
      <c r="L349" s="299"/>
      <c r="M349" s="1793"/>
    </row>
    <row r="350" spans="11:13" x14ac:dyDescent="0.25">
      <c r="K350" s="299"/>
      <c r="L350" s="299"/>
      <c r="M350" s="1793"/>
    </row>
    <row r="351" spans="11:13" x14ac:dyDescent="0.25">
      <c r="K351" s="299"/>
      <c r="L351" s="299"/>
      <c r="M351" s="1793"/>
    </row>
    <row r="352" spans="11:13" x14ac:dyDescent="0.25">
      <c r="K352" s="299"/>
      <c r="L352" s="299"/>
      <c r="M352" s="1793"/>
    </row>
    <row r="353" spans="11:13" x14ac:dyDescent="0.25">
      <c r="K353" s="299"/>
      <c r="L353" s="299"/>
      <c r="M353" s="1793"/>
    </row>
    <row r="354" spans="11:13" x14ac:dyDescent="0.25">
      <c r="K354" s="299"/>
      <c r="L354" s="299"/>
      <c r="M354" s="1793"/>
    </row>
    <row r="355" spans="11:13" x14ac:dyDescent="0.25">
      <c r="K355" s="299"/>
      <c r="L355" s="299"/>
      <c r="M355" s="1793"/>
    </row>
    <row r="356" spans="11:13" x14ac:dyDescent="0.25">
      <c r="K356" s="299"/>
      <c r="L356" s="299"/>
      <c r="M356" s="1793"/>
    </row>
    <row r="357" spans="11:13" x14ac:dyDescent="0.25">
      <c r="K357" s="299"/>
      <c r="L357" s="299"/>
      <c r="M357" s="1793"/>
    </row>
    <row r="358" spans="11:13" x14ac:dyDescent="0.25">
      <c r="K358" s="299"/>
      <c r="L358" s="299"/>
      <c r="M358" s="1793"/>
    </row>
    <row r="359" spans="11:13" x14ac:dyDescent="0.25">
      <c r="K359" s="299"/>
      <c r="L359" s="299"/>
      <c r="M359" s="1793"/>
    </row>
    <row r="360" spans="11:13" x14ac:dyDescent="0.25">
      <c r="K360" s="299"/>
      <c r="L360" s="299"/>
      <c r="M360" s="1793"/>
    </row>
    <row r="361" spans="11:13" x14ac:dyDescent="0.25">
      <c r="K361" s="299"/>
      <c r="L361" s="299"/>
      <c r="M361" s="1793"/>
    </row>
    <row r="362" spans="11:13" x14ac:dyDescent="0.25">
      <c r="K362" s="299"/>
      <c r="L362" s="299"/>
      <c r="M362" s="1793"/>
    </row>
    <row r="363" spans="11:13" x14ac:dyDescent="0.25">
      <c r="K363" s="299"/>
      <c r="L363" s="299"/>
      <c r="M363" s="1793"/>
    </row>
    <row r="364" spans="11:13" x14ac:dyDescent="0.25">
      <c r="K364" s="299"/>
      <c r="L364" s="299"/>
      <c r="M364" s="1793"/>
    </row>
    <row r="365" spans="11:13" x14ac:dyDescent="0.25">
      <c r="K365" s="299"/>
      <c r="L365" s="299"/>
      <c r="M365" s="1793"/>
    </row>
    <row r="366" spans="11:13" x14ac:dyDescent="0.25">
      <c r="K366" s="299"/>
      <c r="L366" s="299"/>
      <c r="M366" s="1793"/>
    </row>
    <row r="367" spans="11:13" x14ac:dyDescent="0.25">
      <c r="K367" s="299"/>
      <c r="L367" s="299"/>
      <c r="M367" s="1793"/>
    </row>
    <row r="368" spans="11:13" x14ac:dyDescent="0.25">
      <c r="K368" s="299"/>
      <c r="L368" s="299"/>
      <c r="M368" s="1793"/>
    </row>
    <row r="369" spans="11:13" x14ac:dyDescent="0.25">
      <c r="K369" s="299"/>
      <c r="L369" s="299"/>
      <c r="M369" s="1793"/>
    </row>
    <row r="370" spans="11:13" x14ac:dyDescent="0.25">
      <c r="K370" s="299"/>
      <c r="L370" s="299"/>
      <c r="M370" s="1793"/>
    </row>
    <row r="371" spans="11:13" x14ac:dyDescent="0.25">
      <c r="K371" s="299"/>
      <c r="L371" s="299"/>
      <c r="M371" s="1793"/>
    </row>
    <row r="372" spans="11:13" x14ac:dyDescent="0.25">
      <c r="K372" s="299"/>
      <c r="L372" s="299"/>
      <c r="M372" s="1793"/>
    </row>
    <row r="373" spans="11:13" x14ac:dyDescent="0.25">
      <c r="K373" s="299"/>
      <c r="L373" s="299"/>
      <c r="M373" s="1793"/>
    </row>
    <row r="374" spans="11:13" x14ac:dyDescent="0.25">
      <c r="K374" s="299"/>
      <c r="L374" s="299"/>
      <c r="M374" s="1793"/>
    </row>
    <row r="375" spans="11:13" x14ac:dyDescent="0.25">
      <c r="K375" s="299"/>
      <c r="L375" s="299"/>
      <c r="M375" s="1793"/>
    </row>
    <row r="376" spans="11:13" x14ac:dyDescent="0.25">
      <c r="K376" s="299"/>
      <c r="L376" s="299"/>
      <c r="M376" s="1793"/>
    </row>
    <row r="377" spans="11:13" x14ac:dyDescent="0.25">
      <c r="K377" s="299"/>
      <c r="L377" s="299"/>
      <c r="M377" s="1793"/>
    </row>
    <row r="378" spans="11:13" x14ac:dyDescent="0.25">
      <c r="K378" s="299"/>
      <c r="L378" s="299"/>
      <c r="M378" s="1793"/>
    </row>
    <row r="379" spans="11:13" x14ac:dyDescent="0.25">
      <c r="K379" s="299"/>
      <c r="L379" s="299"/>
      <c r="M379" s="1793"/>
    </row>
    <row r="380" spans="11:13" x14ac:dyDescent="0.25">
      <c r="K380" s="299"/>
      <c r="L380" s="299"/>
      <c r="M380" s="1793"/>
    </row>
    <row r="381" spans="11:13" x14ac:dyDescent="0.25">
      <c r="K381" s="299"/>
      <c r="L381" s="299"/>
      <c r="M381" s="1793"/>
    </row>
    <row r="382" spans="11:13" x14ac:dyDescent="0.25">
      <c r="K382" s="299"/>
      <c r="L382" s="299"/>
      <c r="M382" s="1793"/>
    </row>
    <row r="383" spans="11:13" x14ac:dyDescent="0.25">
      <c r="K383" s="299"/>
      <c r="L383" s="299"/>
      <c r="M383" s="1793"/>
    </row>
    <row r="384" spans="11:13" x14ac:dyDescent="0.25">
      <c r="K384" s="299"/>
      <c r="L384" s="299"/>
      <c r="M384" s="1793"/>
    </row>
    <row r="385" spans="11:13" x14ac:dyDescent="0.25">
      <c r="K385" s="299"/>
      <c r="L385" s="299"/>
      <c r="M385" s="1793"/>
    </row>
    <row r="386" spans="11:13" x14ac:dyDescent="0.25">
      <c r="K386" s="299"/>
      <c r="L386" s="299"/>
      <c r="M386" s="1793"/>
    </row>
    <row r="387" spans="11:13" x14ac:dyDescent="0.25">
      <c r="K387" s="299"/>
      <c r="L387" s="299"/>
      <c r="M387" s="1793"/>
    </row>
    <row r="388" spans="11:13" x14ac:dyDescent="0.25">
      <c r="K388" s="299"/>
      <c r="L388" s="299"/>
      <c r="M388" s="1793"/>
    </row>
    <row r="389" spans="11:13" x14ac:dyDescent="0.25">
      <c r="K389" s="299"/>
      <c r="L389" s="299"/>
      <c r="M389" s="1793"/>
    </row>
    <row r="390" spans="11:13" x14ac:dyDescent="0.25">
      <c r="K390" s="299"/>
      <c r="L390" s="299"/>
      <c r="M390" s="1793"/>
    </row>
    <row r="391" spans="11:13" x14ac:dyDescent="0.25">
      <c r="K391" s="299"/>
      <c r="L391" s="299"/>
      <c r="M391" s="1793"/>
    </row>
    <row r="392" spans="11:13" x14ac:dyDescent="0.25">
      <c r="K392" s="299"/>
      <c r="L392" s="299"/>
      <c r="M392" s="1793"/>
    </row>
    <row r="393" spans="11:13" x14ac:dyDescent="0.25">
      <c r="K393" s="299"/>
      <c r="L393" s="299"/>
      <c r="M393" s="1793"/>
    </row>
    <row r="394" spans="11:13" x14ac:dyDescent="0.25">
      <c r="K394" s="299"/>
      <c r="L394" s="299"/>
      <c r="M394" s="1793"/>
    </row>
    <row r="395" spans="11:13" x14ac:dyDescent="0.25">
      <c r="K395" s="299"/>
      <c r="L395" s="299"/>
      <c r="M395" s="1793"/>
    </row>
    <row r="396" spans="11:13" x14ac:dyDescent="0.25">
      <c r="K396" s="299"/>
      <c r="L396" s="299"/>
      <c r="M396" s="1793"/>
    </row>
    <row r="397" spans="11:13" x14ac:dyDescent="0.25">
      <c r="K397" s="299"/>
      <c r="L397" s="299"/>
      <c r="M397" s="1793"/>
    </row>
    <row r="398" spans="11:13" x14ac:dyDescent="0.25">
      <c r="K398" s="299"/>
      <c r="L398" s="299"/>
      <c r="M398" s="1793"/>
    </row>
    <row r="399" spans="11:13" x14ac:dyDescent="0.25">
      <c r="K399" s="299"/>
      <c r="L399" s="299"/>
      <c r="M399" s="1793"/>
    </row>
    <row r="400" spans="11:13" x14ac:dyDescent="0.25">
      <c r="K400" s="299"/>
      <c r="L400" s="299"/>
      <c r="M400" s="1793"/>
    </row>
    <row r="401" spans="11:13" x14ac:dyDescent="0.25">
      <c r="K401" s="299"/>
      <c r="L401" s="299"/>
      <c r="M401" s="1793"/>
    </row>
    <row r="402" spans="11:13" x14ac:dyDescent="0.25">
      <c r="K402" s="299"/>
      <c r="L402" s="299"/>
      <c r="M402" s="1793"/>
    </row>
    <row r="403" spans="11:13" x14ac:dyDescent="0.25">
      <c r="K403" s="299"/>
      <c r="L403" s="299"/>
      <c r="M403" s="1793"/>
    </row>
    <row r="404" spans="11:13" x14ac:dyDescent="0.25">
      <c r="K404" s="299"/>
      <c r="L404" s="299"/>
      <c r="M404" s="1793"/>
    </row>
    <row r="405" spans="11:13" x14ac:dyDescent="0.25">
      <c r="K405" s="299"/>
      <c r="L405" s="299"/>
      <c r="M405" s="1793"/>
    </row>
    <row r="406" spans="11:13" x14ac:dyDescent="0.25">
      <c r="K406" s="299"/>
      <c r="L406" s="299"/>
      <c r="M406" s="1793"/>
    </row>
    <row r="407" spans="11:13" x14ac:dyDescent="0.25">
      <c r="K407" s="299"/>
      <c r="L407" s="299"/>
      <c r="M407" s="1793"/>
    </row>
    <row r="408" spans="11:13" x14ac:dyDescent="0.25">
      <c r="K408" s="299"/>
      <c r="L408" s="299"/>
      <c r="M408" s="1793"/>
    </row>
    <row r="409" spans="11:13" x14ac:dyDescent="0.25">
      <c r="K409" s="299"/>
      <c r="L409" s="299"/>
      <c r="M409" s="1793"/>
    </row>
    <row r="410" spans="11:13" x14ac:dyDescent="0.25">
      <c r="K410" s="299"/>
      <c r="L410" s="299"/>
      <c r="M410" s="1793"/>
    </row>
    <row r="411" spans="11:13" x14ac:dyDescent="0.25">
      <c r="K411" s="299"/>
      <c r="L411" s="299"/>
      <c r="M411" s="1793"/>
    </row>
    <row r="412" spans="11:13" x14ac:dyDescent="0.25">
      <c r="K412" s="299"/>
      <c r="L412" s="299"/>
      <c r="M412" s="1793"/>
    </row>
    <row r="413" spans="11:13" x14ac:dyDescent="0.25">
      <c r="K413" s="299"/>
      <c r="L413" s="299"/>
      <c r="M413" s="1793"/>
    </row>
    <row r="414" spans="11:13" x14ac:dyDescent="0.25">
      <c r="K414" s="299"/>
      <c r="L414" s="299"/>
      <c r="M414" s="1793"/>
    </row>
    <row r="415" spans="11:13" x14ac:dyDescent="0.25">
      <c r="K415" s="299"/>
      <c r="L415" s="299"/>
      <c r="M415" s="1793"/>
    </row>
    <row r="416" spans="11:13" x14ac:dyDescent="0.25">
      <c r="K416" s="299"/>
      <c r="L416" s="299"/>
      <c r="M416" s="1793"/>
    </row>
    <row r="417" spans="11:13" x14ac:dyDescent="0.25">
      <c r="K417" s="299"/>
      <c r="L417" s="299"/>
      <c r="M417" s="1793"/>
    </row>
    <row r="418" spans="11:13" x14ac:dyDescent="0.25">
      <c r="K418" s="299"/>
      <c r="L418" s="299"/>
      <c r="M418" s="1793"/>
    </row>
    <row r="419" spans="11:13" x14ac:dyDescent="0.25">
      <c r="K419" s="299"/>
      <c r="L419" s="299"/>
      <c r="M419" s="1793"/>
    </row>
    <row r="420" spans="11:13" x14ac:dyDescent="0.25">
      <c r="K420" s="299"/>
      <c r="L420" s="299"/>
      <c r="M420" s="1793"/>
    </row>
    <row r="421" spans="11:13" x14ac:dyDescent="0.25">
      <c r="K421" s="299"/>
      <c r="L421" s="299"/>
      <c r="M421" s="1793"/>
    </row>
    <row r="422" spans="11:13" x14ac:dyDescent="0.25">
      <c r="K422" s="299"/>
      <c r="L422" s="299"/>
      <c r="M422" s="1793"/>
    </row>
    <row r="423" spans="11:13" x14ac:dyDescent="0.25">
      <c r="K423" s="299"/>
      <c r="L423" s="299"/>
      <c r="M423" s="1793"/>
    </row>
    <row r="424" spans="11:13" x14ac:dyDescent="0.25">
      <c r="K424" s="299"/>
      <c r="L424" s="299"/>
      <c r="M424" s="1793"/>
    </row>
    <row r="425" spans="11:13" x14ac:dyDescent="0.25">
      <c r="K425" s="299"/>
      <c r="L425" s="299"/>
      <c r="M425" s="1793"/>
    </row>
    <row r="426" spans="11:13" x14ac:dyDescent="0.25">
      <c r="K426" s="299"/>
      <c r="L426" s="299"/>
      <c r="M426" s="1793"/>
    </row>
    <row r="427" spans="11:13" x14ac:dyDescent="0.25">
      <c r="K427" s="299"/>
      <c r="L427" s="299"/>
      <c r="M427" s="1793"/>
    </row>
    <row r="428" spans="11:13" x14ac:dyDescent="0.25">
      <c r="K428" s="299"/>
      <c r="L428" s="299"/>
      <c r="M428" s="1793"/>
    </row>
    <row r="429" spans="11:13" x14ac:dyDescent="0.25">
      <c r="K429" s="299"/>
      <c r="L429" s="299"/>
      <c r="M429" s="1793"/>
    </row>
    <row r="430" spans="11:13" x14ac:dyDescent="0.25">
      <c r="K430" s="299"/>
      <c r="L430" s="299"/>
      <c r="M430" s="1793"/>
    </row>
    <row r="431" spans="11:13" x14ac:dyDescent="0.25">
      <c r="K431" s="299"/>
      <c r="L431" s="299"/>
      <c r="M431" s="1793"/>
    </row>
    <row r="432" spans="11:13" x14ac:dyDescent="0.25">
      <c r="K432" s="299"/>
      <c r="L432" s="299"/>
      <c r="M432" s="1793"/>
    </row>
    <row r="433" spans="11:13" x14ac:dyDescent="0.25">
      <c r="K433" s="299"/>
      <c r="L433" s="299"/>
      <c r="M433" s="1793"/>
    </row>
    <row r="434" spans="11:13" x14ac:dyDescent="0.25">
      <c r="K434" s="299"/>
      <c r="L434" s="299"/>
      <c r="M434" s="1793"/>
    </row>
    <row r="435" spans="11:13" x14ac:dyDescent="0.25">
      <c r="K435" s="299"/>
      <c r="L435" s="299"/>
      <c r="M435" s="1793"/>
    </row>
    <row r="436" spans="11:13" x14ac:dyDescent="0.25">
      <c r="K436" s="299"/>
      <c r="L436" s="299"/>
      <c r="M436" s="1793"/>
    </row>
    <row r="437" spans="11:13" x14ac:dyDescent="0.25">
      <c r="K437" s="299"/>
      <c r="L437" s="299"/>
      <c r="M437" s="1793"/>
    </row>
    <row r="438" spans="11:13" x14ac:dyDescent="0.25">
      <c r="K438" s="299"/>
      <c r="L438" s="299"/>
      <c r="M438" s="1793"/>
    </row>
    <row r="439" spans="11:13" x14ac:dyDescent="0.25">
      <c r="K439" s="299"/>
      <c r="L439" s="299"/>
      <c r="M439" s="1793"/>
    </row>
    <row r="440" spans="11:13" x14ac:dyDescent="0.25">
      <c r="K440" s="299"/>
      <c r="L440" s="299"/>
      <c r="M440" s="1793"/>
    </row>
    <row r="441" spans="11:13" x14ac:dyDescent="0.25">
      <c r="K441" s="299"/>
      <c r="L441" s="299"/>
      <c r="M441" s="1793"/>
    </row>
    <row r="442" spans="11:13" x14ac:dyDescent="0.25">
      <c r="K442" s="299"/>
      <c r="L442" s="299"/>
      <c r="M442" s="1793"/>
    </row>
    <row r="443" spans="11:13" x14ac:dyDescent="0.25">
      <c r="K443" s="299"/>
      <c r="L443" s="299"/>
      <c r="M443" s="1793"/>
    </row>
    <row r="444" spans="11:13" x14ac:dyDescent="0.25">
      <c r="K444" s="299"/>
      <c r="L444" s="299"/>
      <c r="M444" s="1793"/>
    </row>
    <row r="445" spans="11:13" x14ac:dyDescent="0.25">
      <c r="K445" s="299"/>
      <c r="L445" s="299"/>
      <c r="M445" s="1793"/>
    </row>
    <row r="446" spans="11:13" x14ac:dyDescent="0.25">
      <c r="K446" s="299"/>
      <c r="L446" s="299"/>
      <c r="M446" s="1793"/>
    </row>
    <row r="447" spans="11:13" x14ac:dyDescent="0.25">
      <c r="K447" s="299"/>
      <c r="L447" s="299"/>
      <c r="M447" s="1793"/>
    </row>
    <row r="448" spans="11:13" x14ac:dyDescent="0.25">
      <c r="K448" s="299"/>
      <c r="L448" s="299"/>
      <c r="M448" s="1793"/>
    </row>
    <row r="449" spans="11:13" x14ac:dyDescent="0.25">
      <c r="K449" s="299"/>
      <c r="L449" s="299"/>
      <c r="M449" s="1793"/>
    </row>
    <row r="450" spans="11:13" x14ac:dyDescent="0.25">
      <c r="K450" s="299"/>
      <c r="L450" s="299"/>
      <c r="M450" s="1793"/>
    </row>
    <row r="451" spans="11:13" x14ac:dyDescent="0.25">
      <c r="K451" s="299"/>
      <c r="L451" s="299"/>
      <c r="M451" s="1793"/>
    </row>
    <row r="452" spans="11:13" x14ac:dyDescent="0.25">
      <c r="K452" s="299"/>
      <c r="L452" s="299"/>
      <c r="M452" s="1793"/>
    </row>
    <row r="453" spans="11:13" x14ac:dyDescent="0.25">
      <c r="K453" s="299"/>
      <c r="L453" s="299"/>
      <c r="M453" s="1793"/>
    </row>
    <row r="454" spans="11:13" x14ac:dyDescent="0.25">
      <c r="K454" s="299"/>
      <c r="L454" s="299"/>
      <c r="M454" s="1793"/>
    </row>
    <row r="455" spans="11:13" x14ac:dyDescent="0.25">
      <c r="K455" s="299"/>
      <c r="L455" s="299"/>
      <c r="M455" s="1793"/>
    </row>
    <row r="456" spans="11:13" x14ac:dyDescent="0.25">
      <c r="K456" s="299"/>
      <c r="L456" s="299"/>
      <c r="M456" s="1793"/>
    </row>
    <row r="457" spans="11:13" x14ac:dyDescent="0.25">
      <c r="K457" s="299"/>
      <c r="L457" s="299"/>
      <c r="M457" s="1793"/>
    </row>
    <row r="458" spans="11:13" x14ac:dyDescent="0.25">
      <c r="K458" s="299"/>
      <c r="L458" s="299"/>
      <c r="M458" s="1793"/>
    </row>
    <row r="459" spans="11:13" x14ac:dyDescent="0.25">
      <c r="K459" s="299"/>
      <c r="L459" s="299"/>
      <c r="M459" s="1793"/>
    </row>
    <row r="460" spans="11:13" x14ac:dyDescent="0.25">
      <c r="K460" s="299"/>
      <c r="L460" s="299"/>
      <c r="M460" s="1793"/>
    </row>
    <row r="461" spans="11:13" x14ac:dyDescent="0.25">
      <c r="K461" s="299"/>
      <c r="L461" s="299"/>
      <c r="M461" s="1793"/>
    </row>
    <row r="462" spans="11:13" x14ac:dyDescent="0.25">
      <c r="K462" s="299"/>
      <c r="L462" s="299"/>
      <c r="M462" s="1793"/>
    </row>
    <row r="463" spans="11:13" x14ac:dyDescent="0.25">
      <c r="K463" s="299"/>
      <c r="L463" s="299"/>
      <c r="M463" s="1793"/>
    </row>
    <row r="464" spans="11:13" x14ac:dyDescent="0.25">
      <c r="K464" s="299"/>
      <c r="L464" s="299"/>
      <c r="M464" s="1793"/>
    </row>
    <row r="465" spans="11:13" x14ac:dyDescent="0.25">
      <c r="K465" s="299"/>
      <c r="L465" s="299"/>
      <c r="M465" s="1793"/>
    </row>
    <row r="466" spans="11:13" x14ac:dyDescent="0.25">
      <c r="K466" s="299"/>
      <c r="L466" s="299"/>
      <c r="M466" s="1793"/>
    </row>
    <row r="467" spans="11:13" x14ac:dyDescent="0.25">
      <c r="K467" s="299"/>
      <c r="L467" s="299"/>
      <c r="M467" s="1793"/>
    </row>
    <row r="468" spans="11:13" x14ac:dyDescent="0.25">
      <c r="K468" s="299"/>
      <c r="L468" s="299"/>
      <c r="M468" s="1793"/>
    </row>
    <row r="469" spans="11:13" x14ac:dyDescent="0.25">
      <c r="K469" s="299"/>
      <c r="L469" s="299"/>
      <c r="M469" s="1793"/>
    </row>
    <row r="470" spans="11:13" x14ac:dyDescent="0.25">
      <c r="K470" s="299"/>
      <c r="L470" s="299"/>
      <c r="M470" s="1793"/>
    </row>
    <row r="471" spans="11:13" x14ac:dyDescent="0.25">
      <c r="K471" s="299"/>
      <c r="L471" s="299"/>
      <c r="M471" s="1793"/>
    </row>
    <row r="472" spans="11:13" x14ac:dyDescent="0.25">
      <c r="K472" s="299"/>
      <c r="L472" s="299"/>
      <c r="M472" s="1793"/>
    </row>
    <row r="473" spans="11:13" x14ac:dyDescent="0.25">
      <c r="K473" s="299"/>
      <c r="L473" s="299"/>
      <c r="M473" s="1793"/>
    </row>
    <row r="474" spans="11:13" x14ac:dyDescent="0.25">
      <c r="K474" s="299"/>
      <c r="L474" s="299"/>
      <c r="M474" s="1793"/>
    </row>
    <row r="475" spans="11:13" x14ac:dyDescent="0.25">
      <c r="K475" s="299"/>
      <c r="L475" s="299"/>
      <c r="M475" s="1793"/>
    </row>
    <row r="476" spans="11:13" x14ac:dyDescent="0.25">
      <c r="K476" s="299"/>
      <c r="L476" s="299"/>
      <c r="M476" s="1793"/>
    </row>
    <row r="477" spans="11:13" x14ac:dyDescent="0.25">
      <c r="K477" s="299"/>
      <c r="L477" s="299"/>
      <c r="M477" s="1793"/>
    </row>
    <row r="478" spans="11:13" x14ac:dyDescent="0.25">
      <c r="K478" s="299"/>
      <c r="L478" s="299"/>
      <c r="M478" s="1793"/>
    </row>
    <row r="479" spans="11:13" x14ac:dyDescent="0.25">
      <c r="K479" s="299"/>
      <c r="L479" s="299"/>
      <c r="M479" s="1793"/>
    </row>
    <row r="480" spans="11:13" x14ac:dyDescent="0.25">
      <c r="K480" s="299"/>
      <c r="L480" s="299"/>
      <c r="M480" s="1793"/>
    </row>
    <row r="481" spans="11:13" x14ac:dyDescent="0.25">
      <c r="K481" s="299"/>
      <c r="L481" s="299"/>
      <c r="M481" s="1793"/>
    </row>
    <row r="482" spans="11:13" x14ac:dyDescent="0.25">
      <c r="K482" s="299"/>
      <c r="L482" s="299"/>
      <c r="M482" s="1793"/>
    </row>
    <row r="483" spans="11:13" x14ac:dyDescent="0.25">
      <c r="K483" s="299"/>
      <c r="L483" s="299"/>
      <c r="M483" s="1793"/>
    </row>
    <row r="484" spans="11:13" x14ac:dyDescent="0.25">
      <c r="K484" s="299"/>
      <c r="L484" s="299"/>
      <c r="M484" s="1793"/>
    </row>
    <row r="485" spans="11:13" x14ac:dyDescent="0.25">
      <c r="K485" s="299"/>
      <c r="L485" s="299"/>
      <c r="M485" s="1793"/>
    </row>
    <row r="486" spans="11:13" x14ac:dyDescent="0.25">
      <c r="K486" s="299"/>
      <c r="L486" s="299"/>
      <c r="M486" s="1793"/>
    </row>
    <row r="487" spans="11:13" x14ac:dyDescent="0.25">
      <c r="K487" s="299"/>
      <c r="L487" s="299"/>
      <c r="M487" s="1793"/>
    </row>
    <row r="488" spans="11:13" x14ac:dyDescent="0.25">
      <c r="K488" s="299"/>
      <c r="L488" s="299"/>
      <c r="M488" s="1793"/>
    </row>
    <row r="489" spans="11:13" x14ac:dyDescent="0.25">
      <c r="K489" s="299"/>
      <c r="L489" s="299"/>
      <c r="M489" s="1793"/>
    </row>
    <row r="490" spans="11:13" x14ac:dyDescent="0.25">
      <c r="K490" s="299"/>
      <c r="L490" s="299"/>
      <c r="M490" s="1793"/>
    </row>
    <row r="491" spans="11:13" x14ac:dyDescent="0.25">
      <c r="K491" s="299"/>
      <c r="L491" s="299"/>
      <c r="M491" s="1793"/>
    </row>
    <row r="492" spans="11:13" x14ac:dyDescent="0.25">
      <c r="K492" s="299"/>
      <c r="L492" s="299"/>
      <c r="M492" s="1793"/>
    </row>
    <row r="493" spans="11:13" x14ac:dyDescent="0.25">
      <c r="K493" s="299"/>
      <c r="L493" s="299"/>
      <c r="M493" s="1793"/>
    </row>
    <row r="494" spans="11:13" x14ac:dyDescent="0.25">
      <c r="K494" s="299"/>
      <c r="L494" s="299"/>
      <c r="M494" s="1793"/>
    </row>
    <row r="495" spans="11:13" x14ac:dyDescent="0.25">
      <c r="K495" s="299"/>
      <c r="L495" s="299"/>
      <c r="M495" s="1793"/>
    </row>
    <row r="496" spans="11:13" x14ac:dyDescent="0.25">
      <c r="K496" s="299"/>
      <c r="L496" s="299"/>
      <c r="M496" s="1793"/>
    </row>
    <row r="497" spans="11:13" x14ac:dyDescent="0.25">
      <c r="K497" s="299"/>
      <c r="L497" s="299"/>
      <c r="M497" s="1793"/>
    </row>
    <row r="498" spans="11:13" x14ac:dyDescent="0.25">
      <c r="K498" s="299"/>
      <c r="L498" s="299"/>
      <c r="M498" s="1793"/>
    </row>
    <row r="499" spans="11:13" x14ac:dyDescent="0.25">
      <c r="K499" s="299"/>
      <c r="L499" s="299"/>
      <c r="M499" s="1793"/>
    </row>
    <row r="500" spans="11:13" x14ac:dyDescent="0.25">
      <c r="K500" s="299"/>
      <c r="L500" s="299"/>
      <c r="M500" s="1793"/>
    </row>
    <row r="501" spans="11:13" x14ac:dyDescent="0.25">
      <c r="K501" s="299"/>
      <c r="L501" s="299"/>
      <c r="M501" s="1793"/>
    </row>
    <row r="502" spans="11:13" x14ac:dyDescent="0.25">
      <c r="K502" s="299"/>
      <c r="L502" s="299"/>
      <c r="M502" s="1793"/>
    </row>
    <row r="503" spans="11:13" x14ac:dyDescent="0.25">
      <c r="K503" s="299"/>
      <c r="L503" s="299"/>
      <c r="M503" s="1793"/>
    </row>
    <row r="504" spans="11:13" x14ac:dyDescent="0.25">
      <c r="K504" s="299"/>
      <c r="L504" s="299"/>
      <c r="M504" s="1793"/>
    </row>
    <row r="505" spans="11:13" x14ac:dyDescent="0.25">
      <c r="K505" s="299"/>
      <c r="L505" s="299"/>
      <c r="M505" s="1793"/>
    </row>
    <row r="506" spans="11:13" x14ac:dyDescent="0.25">
      <c r="K506" s="299"/>
      <c r="L506" s="299"/>
      <c r="M506" s="1793"/>
    </row>
    <row r="507" spans="11:13" x14ac:dyDescent="0.25">
      <c r="K507" s="299"/>
      <c r="L507" s="299"/>
      <c r="M507" s="1793"/>
    </row>
    <row r="508" spans="11:13" x14ac:dyDescent="0.25">
      <c r="K508" s="299"/>
      <c r="L508" s="299"/>
      <c r="M508" s="1793"/>
    </row>
    <row r="509" spans="11:13" x14ac:dyDescent="0.25">
      <c r="K509" s="299"/>
      <c r="L509" s="299"/>
      <c r="M509" s="1793"/>
    </row>
    <row r="510" spans="11:13" x14ac:dyDescent="0.25">
      <c r="K510" s="299"/>
      <c r="L510" s="299"/>
      <c r="M510" s="1793"/>
    </row>
    <row r="511" spans="11:13" x14ac:dyDescent="0.25">
      <c r="K511" s="299"/>
      <c r="L511" s="299"/>
      <c r="M511" s="1793"/>
    </row>
    <row r="512" spans="11:13" x14ac:dyDescent="0.25">
      <c r="K512" s="299"/>
      <c r="L512" s="299"/>
      <c r="M512" s="1793"/>
    </row>
    <row r="513" spans="11:13" x14ac:dyDescent="0.25">
      <c r="K513" s="299"/>
      <c r="L513" s="299"/>
      <c r="M513" s="1793"/>
    </row>
    <row r="514" spans="11:13" x14ac:dyDescent="0.25">
      <c r="K514" s="299"/>
      <c r="L514" s="299"/>
      <c r="M514" s="1793"/>
    </row>
    <row r="515" spans="11:13" x14ac:dyDescent="0.25">
      <c r="K515" s="299"/>
      <c r="L515" s="299"/>
      <c r="M515" s="1793"/>
    </row>
    <row r="516" spans="11:13" x14ac:dyDescent="0.25">
      <c r="K516" s="299"/>
      <c r="L516" s="299"/>
      <c r="M516" s="1793"/>
    </row>
    <row r="517" spans="11:13" x14ac:dyDescent="0.25">
      <c r="K517" s="299"/>
      <c r="L517" s="299"/>
      <c r="M517" s="1793"/>
    </row>
    <row r="518" spans="11:13" x14ac:dyDescent="0.25">
      <c r="K518" s="299"/>
      <c r="L518" s="299"/>
      <c r="M518" s="1793"/>
    </row>
    <row r="519" spans="11:13" x14ac:dyDescent="0.25">
      <c r="K519" s="299"/>
      <c r="L519" s="299"/>
      <c r="M519" s="1793"/>
    </row>
    <row r="520" spans="11:13" x14ac:dyDescent="0.25">
      <c r="K520" s="299"/>
      <c r="L520" s="299"/>
      <c r="M520" s="1793"/>
    </row>
    <row r="521" spans="11:13" x14ac:dyDescent="0.25">
      <c r="K521" s="299"/>
      <c r="L521" s="299"/>
      <c r="M521" s="1793"/>
    </row>
    <row r="522" spans="11:13" x14ac:dyDescent="0.25">
      <c r="K522" s="299"/>
      <c r="L522" s="299"/>
      <c r="M522" s="1793"/>
    </row>
    <row r="523" spans="11:13" x14ac:dyDescent="0.25">
      <c r="K523" s="299"/>
      <c r="L523" s="299"/>
      <c r="M523" s="1793"/>
    </row>
    <row r="524" spans="11:13" x14ac:dyDescent="0.25">
      <c r="K524" s="299"/>
      <c r="L524" s="299"/>
      <c r="M524" s="1793"/>
    </row>
    <row r="525" spans="11:13" x14ac:dyDescent="0.25">
      <c r="K525" s="299"/>
      <c r="L525" s="299"/>
      <c r="M525" s="1793"/>
    </row>
    <row r="526" spans="11:13" x14ac:dyDescent="0.25">
      <c r="K526" s="299"/>
      <c r="L526" s="299"/>
      <c r="M526" s="1793"/>
    </row>
    <row r="527" spans="11:13" x14ac:dyDescent="0.25">
      <c r="K527" s="299"/>
      <c r="L527" s="299"/>
      <c r="M527" s="1793"/>
    </row>
    <row r="528" spans="11:13" x14ac:dyDescent="0.25">
      <c r="K528" s="299"/>
      <c r="L528" s="299"/>
      <c r="M528" s="1793"/>
    </row>
    <row r="529" spans="11:13" x14ac:dyDescent="0.25">
      <c r="K529" s="299"/>
      <c r="L529" s="299"/>
      <c r="M529" s="1793"/>
    </row>
    <row r="530" spans="11:13" x14ac:dyDescent="0.25">
      <c r="K530" s="299"/>
      <c r="L530" s="299"/>
      <c r="M530" s="1793"/>
    </row>
    <row r="531" spans="11:13" x14ac:dyDescent="0.25">
      <c r="K531" s="299"/>
      <c r="L531" s="299"/>
      <c r="M531" s="1793"/>
    </row>
    <row r="532" spans="11:13" x14ac:dyDescent="0.25">
      <c r="K532" s="299"/>
      <c r="L532" s="299"/>
      <c r="M532" s="1793"/>
    </row>
    <row r="533" spans="11:13" x14ac:dyDescent="0.25">
      <c r="K533" s="299"/>
      <c r="L533" s="299"/>
      <c r="M533" s="1793"/>
    </row>
    <row r="534" spans="11:13" x14ac:dyDescent="0.25">
      <c r="K534" s="299"/>
      <c r="L534" s="299"/>
      <c r="M534" s="1793"/>
    </row>
    <row r="535" spans="11:13" x14ac:dyDescent="0.25">
      <c r="K535" s="299"/>
      <c r="L535" s="299"/>
      <c r="M535" s="1793"/>
    </row>
    <row r="536" spans="11:13" x14ac:dyDescent="0.25">
      <c r="K536" s="299"/>
      <c r="L536" s="299"/>
      <c r="M536" s="1793"/>
    </row>
    <row r="537" spans="11:13" x14ac:dyDescent="0.25">
      <c r="K537" s="299"/>
      <c r="L537" s="299"/>
      <c r="M537" s="1793"/>
    </row>
    <row r="538" spans="11:13" x14ac:dyDescent="0.25">
      <c r="K538" s="299"/>
      <c r="L538" s="299"/>
      <c r="M538" s="1793"/>
    </row>
    <row r="539" spans="11:13" x14ac:dyDescent="0.25">
      <c r="K539" s="299"/>
      <c r="L539" s="299"/>
      <c r="M539" s="1793"/>
    </row>
    <row r="540" spans="11:13" x14ac:dyDescent="0.25">
      <c r="K540" s="299"/>
      <c r="L540" s="299"/>
      <c r="M540" s="1793"/>
    </row>
    <row r="541" spans="11:13" x14ac:dyDescent="0.25">
      <c r="K541" s="299"/>
      <c r="L541" s="299"/>
      <c r="M541" s="1793"/>
    </row>
    <row r="542" spans="11:13" x14ac:dyDescent="0.25">
      <c r="K542" s="299"/>
      <c r="L542" s="299"/>
      <c r="M542" s="1793"/>
    </row>
    <row r="543" spans="11:13" x14ac:dyDescent="0.25">
      <c r="K543" s="299"/>
      <c r="L543" s="299"/>
      <c r="M543" s="1793"/>
    </row>
    <row r="544" spans="11:13" x14ac:dyDescent="0.25">
      <c r="K544" s="299"/>
      <c r="L544" s="299"/>
      <c r="M544" s="1793"/>
    </row>
    <row r="545" spans="11:13" x14ac:dyDescent="0.25">
      <c r="K545" s="299"/>
      <c r="L545" s="299"/>
      <c r="M545" s="1793"/>
    </row>
    <row r="546" spans="11:13" x14ac:dyDescent="0.25">
      <c r="K546" s="299"/>
      <c r="L546" s="299"/>
      <c r="M546" s="1793"/>
    </row>
    <row r="547" spans="11:13" x14ac:dyDescent="0.25">
      <c r="K547" s="299"/>
      <c r="L547" s="299"/>
      <c r="M547" s="1793"/>
    </row>
    <row r="548" spans="11:13" x14ac:dyDescent="0.25">
      <c r="K548" s="299"/>
      <c r="L548" s="299"/>
      <c r="M548" s="1793"/>
    </row>
    <row r="549" spans="11:13" x14ac:dyDescent="0.25">
      <c r="K549" s="299"/>
      <c r="L549" s="299"/>
      <c r="M549" s="1793"/>
    </row>
    <row r="550" spans="11:13" x14ac:dyDescent="0.25">
      <c r="K550" s="299"/>
      <c r="L550" s="299"/>
      <c r="M550" s="1793"/>
    </row>
    <row r="551" spans="11:13" x14ac:dyDescent="0.25">
      <c r="K551" s="299"/>
      <c r="L551" s="299"/>
      <c r="M551" s="1793"/>
    </row>
    <row r="552" spans="11:13" x14ac:dyDescent="0.25">
      <c r="K552" s="299"/>
      <c r="L552" s="299"/>
      <c r="M552" s="1793"/>
    </row>
    <row r="553" spans="11:13" x14ac:dyDescent="0.25">
      <c r="K553" s="299"/>
      <c r="L553" s="299"/>
      <c r="M553" s="1793"/>
    </row>
    <row r="554" spans="11:13" x14ac:dyDescent="0.25">
      <c r="K554" s="299"/>
      <c r="L554" s="299"/>
      <c r="M554" s="1793"/>
    </row>
    <row r="555" spans="11:13" x14ac:dyDescent="0.25">
      <c r="K555" s="299"/>
      <c r="L555" s="299"/>
      <c r="M555" s="1793"/>
    </row>
    <row r="556" spans="11:13" x14ac:dyDescent="0.25">
      <c r="K556" s="299"/>
      <c r="L556" s="299"/>
      <c r="M556" s="1793"/>
    </row>
    <row r="557" spans="11:13" x14ac:dyDescent="0.25">
      <c r="K557" s="299"/>
      <c r="L557" s="299"/>
      <c r="M557" s="1793"/>
    </row>
    <row r="558" spans="11:13" x14ac:dyDescent="0.25">
      <c r="K558" s="299"/>
      <c r="L558" s="299"/>
      <c r="M558" s="1793"/>
    </row>
    <row r="559" spans="11:13" x14ac:dyDescent="0.25">
      <c r="K559" s="299"/>
      <c r="L559" s="299"/>
      <c r="M559" s="1793"/>
    </row>
    <row r="560" spans="11:13" x14ac:dyDescent="0.25">
      <c r="K560" s="299"/>
      <c r="L560" s="299"/>
      <c r="M560" s="1793"/>
    </row>
    <row r="561" spans="11:13" x14ac:dyDescent="0.25">
      <c r="K561" s="299"/>
      <c r="L561" s="299"/>
      <c r="M561" s="1793"/>
    </row>
    <row r="562" spans="11:13" x14ac:dyDescent="0.25">
      <c r="K562" s="299"/>
      <c r="L562" s="299"/>
      <c r="M562" s="1793"/>
    </row>
    <row r="563" spans="11:13" x14ac:dyDescent="0.25">
      <c r="K563" s="299"/>
      <c r="L563" s="299"/>
      <c r="M563" s="1793"/>
    </row>
    <row r="564" spans="11:13" x14ac:dyDescent="0.25">
      <c r="K564" s="299"/>
      <c r="L564" s="299"/>
      <c r="M564" s="1793"/>
    </row>
    <row r="565" spans="11:13" x14ac:dyDescent="0.25">
      <c r="K565" s="299"/>
      <c r="L565" s="299"/>
      <c r="M565" s="1793"/>
    </row>
    <row r="566" spans="11:13" x14ac:dyDescent="0.25">
      <c r="K566" s="299"/>
      <c r="L566" s="299"/>
      <c r="M566" s="1793"/>
    </row>
    <row r="567" spans="11:13" x14ac:dyDescent="0.25">
      <c r="K567" s="299"/>
      <c r="L567" s="299"/>
      <c r="M567" s="1793"/>
    </row>
    <row r="568" spans="11:13" x14ac:dyDescent="0.25">
      <c r="K568" s="299"/>
      <c r="L568" s="299"/>
      <c r="M568" s="1793"/>
    </row>
    <row r="569" spans="11:13" x14ac:dyDescent="0.25">
      <c r="K569" s="299"/>
      <c r="L569" s="299"/>
      <c r="M569" s="1793"/>
    </row>
    <row r="570" spans="11:13" x14ac:dyDescent="0.25">
      <c r="K570" s="299"/>
      <c r="L570" s="299"/>
      <c r="M570" s="1793"/>
    </row>
    <row r="571" spans="11:13" x14ac:dyDescent="0.25">
      <c r="K571" s="299"/>
      <c r="L571" s="299"/>
      <c r="M571" s="1793"/>
    </row>
    <row r="572" spans="11:13" x14ac:dyDescent="0.25">
      <c r="K572" s="299"/>
      <c r="L572" s="299"/>
      <c r="M572" s="1793"/>
    </row>
    <row r="573" spans="11:13" x14ac:dyDescent="0.25">
      <c r="K573" s="299"/>
      <c r="L573" s="299"/>
      <c r="M573" s="1793"/>
    </row>
    <row r="574" spans="11:13" x14ac:dyDescent="0.25">
      <c r="K574" s="299"/>
      <c r="L574" s="299"/>
      <c r="M574" s="1793"/>
    </row>
    <row r="575" spans="11:13" x14ac:dyDescent="0.25">
      <c r="K575" s="299"/>
      <c r="L575" s="299"/>
      <c r="M575" s="1793"/>
    </row>
    <row r="576" spans="11:13" x14ac:dyDescent="0.25">
      <c r="K576" s="299"/>
      <c r="L576" s="299"/>
      <c r="M576" s="1793"/>
    </row>
    <row r="577" spans="11:13" x14ac:dyDescent="0.25">
      <c r="K577" s="299"/>
      <c r="L577" s="299"/>
      <c r="M577" s="1793"/>
    </row>
    <row r="578" spans="11:13" x14ac:dyDescent="0.25">
      <c r="K578" s="299"/>
      <c r="L578" s="299"/>
      <c r="M578" s="1793"/>
    </row>
    <row r="579" spans="11:13" x14ac:dyDescent="0.25">
      <c r="K579" s="299"/>
      <c r="L579" s="299"/>
      <c r="M579" s="1793"/>
    </row>
    <row r="580" spans="11:13" x14ac:dyDescent="0.25">
      <c r="K580" s="299"/>
      <c r="L580" s="299"/>
      <c r="M580" s="1793"/>
    </row>
    <row r="581" spans="11:13" x14ac:dyDescent="0.25">
      <c r="K581" s="299"/>
      <c r="L581" s="299"/>
      <c r="M581" s="1793"/>
    </row>
    <row r="582" spans="11:13" x14ac:dyDescent="0.25">
      <c r="K582" s="299"/>
      <c r="L582" s="299"/>
      <c r="M582" s="1793"/>
    </row>
    <row r="583" spans="11:13" x14ac:dyDescent="0.25">
      <c r="K583" s="299"/>
      <c r="L583" s="299"/>
      <c r="M583" s="1793"/>
    </row>
    <row r="584" spans="11:13" x14ac:dyDescent="0.25">
      <c r="K584" s="299"/>
      <c r="L584" s="299"/>
      <c r="M584" s="1793"/>
    </row>
    <row r="585" spans="11:13" x14ac:dyDescent="0.25">
      <c r="K585" s="299"/>
      <c r="L585" s="299"/>
      <c r="M585" s="1793"/>
    </row>
    <row r="586" spans="11:13" x14ac:dyDescent="0.25">
      <c r="K586" s="299"/>
      <c r="L586" s="299"/>
      <c r="M586" s="1793"/>
    </row>
    <row r="587" spans="11:13" x14ac:dyDescent="0.25">
      <c r="K587" s="299"/>
      <c r="L587" s="299"/>
      <c r="M587" s="1793"/>
    </row>
    <row r="588" spans="11:13" x14ac:dyDescent="0.25">
      <c r="K588" s="299"/>
      <c r="L588" s="299"/>
      <c r="M588" s="1793"/>
    </row>
    <row r="589" spans="11:13" x14ac:dyDescent="0.25">
      <c r="K589" s="299"/>
      <c r="L589" s="299"/>
      <c r="M589" s="1793"/>
    </row>
    <row r="590" spans="11:13" x14ac:dyDescent="0.25">
      <c r="K590" s="299"/>
      <c r="L590" s="299"/>
      <c r="M590" s="1793"/>
    </row>
    <row r="591" spans="11:13" x14ac:dyDescent="0.25">
      <c r="K591" s="299"/>
      <c r="L591" s="299"/>
      <c r="M591" s="1793"/>
    </row>
    <row r="592" spans="11:13" x14ac:dyDescent="0.25">
      <c r="K592" s="299"/>
      <c r="L592" s="299"/>
      <c r="M592" s="1793"/>
    </row>
    <row r="593" spans="11:13" x14ac:dyDescent="0.25">
      <c r="K593" s="299"/>
      <c r="L593" s="299"/>
      <c r="M593" s="1793"/>
    </row>
    <row r="594" spans="11:13" x14ac:dyDescent="0.25">
      <c r="K594" s="299"/>
      <c r="L594" s="299"/>
      <c r="M594" s="1793"/>
    </row>
    <row r="595" spans="11:13" x14ac:dyDescent="0.25">
      <c r="K595" s="299"/>
      <c r="L595" s="299"/>
      <c r="M595" s="1793"/>
    </row>
    <row r="596" spans="11:13" x14ac:dyDescent="0.25">
      <c r="K596" s="299"/>
      <c r="L596" s="299"/>
      <c r="M596" s="1793"/>
    </row>
    <row r="597" spans="11:13" x14ac:dyDescent="0.25">
      <c r="K597" s="299"/>
      <c r="L597" s="299"/>
      <c r="M597" s="1793"/>
    </row>
    <row r="598" spans="11:13" x14ac:dyDescent="0.25">
      <c r="K598" s="299"/>
      <c r="L598" s="299"/>
      <c r="M598" s="1793"/>
    </row>
    <row r="599" spans="11:13" x14ac:dyDescent="0.25">
      <c r="K599" s="299"/>
      <c r="L599" s="299"/>
      <c r="M599" s="1793"/>
    </row>
    <row r="600" spans="11:13" x14ac:dyDescent="0.25">
      <c r="K600" s="299"/>
      <c r="L600" s="299"/>
      <c r="M600" s="1793"/>
    </row>
    <row r="601" spans="11:13" x14ac:dyDescent="0.25">
      <c r="K601" s="299"/>
      <c r="L601" s="299"/>
      <c r="M601" s="1793"/>
    </row>
    <row r="602" spans="11:13" x14ac:dyDescent="0.25">
      <c r="K602" s="299"/>
      <c r="L602" s="299"/>
      <c r="M602" s="1793"/>
    </row>
    <row r="603" spans="11:13" x14ac:dyDescent="0.25">
      <c r="K603" s="299"/>
      <c r="L603" s="299"/>
      <c r="M603" s="1793"/>
    </row>
    <row r="604" spans="11:13" x14ac:dyDescent="0.25">
      <c r="K604" s="299"/>
      <c r="L604" s="299"/>
      <c r="M604" s="1793"/>
    </row>
    <row r="605" spans="11:13" x14ac:dyDescent="0.25">
      <c r="K605" s="299"/>
      <c r="L605" s="299"/>
      <c r="M605" s="1793"/>
    </row>
    <row r="606" spans="11:13" x14ac:dyDescent="0.25">
      <c r="K606" s="299"/>
      <c r="L606" s="299"/>
      <c r="M606" s="1793"/>
    </row>
    <row r="607" spans="11:13" x14ac:dyDescent="0.25">
      <c r="K607" s="299"/>
      <c r="L607" s="299"/>
      <c r="M607" s="1793"/>
    </row>
    <row r="608" spans="11:13" x14ac:dyDescent="0.25">
      <c r="K608" s="299"/>
      <c r="L608" s="299"/>
      <c r="M608" s="1793"/>
    </row>
    <row r="609" spans="11:13" x14ac:dyDescent="0.25">
      <c r="K609" s="299"/>
      <c r="L609" s="299"/>
      <c r="M609" s="1793"/>
    </row>
    <row r="610" spans="11:13" x14ac:dyDescent="0.25">
      <c r="K610" s="299"/>
      <c r="L610" s="299"/>
      <c r="M610" s="1793"/>
    </row>
    <row r="611" spans="11:13" x14ac:dyDescent="0.25">
      <c r="K611" s="299"/>
      <c r="L611" s="299"/>
      <c r="M611" s="1793"/>
    </row>
    <row r="612" spans="11:13" x14ac:dyDescent="0.25">
      <c r="K612" s="299"/>
      <c r="L612" s="299"/>
      <c r="M612" s="1793"/>
    </row>
    <row r="613" spans="11:13" x14ac:dyDescent="0.25">
      <c r="K613" s="299"/>
      <c r="L613" s="299"/>
      <c r="M613" s="1793"/>
    </row>
    <row r="614" spans="11:13" x14ac:dyDescent="0.25">
      <c r="K614" s="299"/>
      <c r="L614" s="299"/>
      <c r="M614" s="1793"/>
    </row>
    <row r="615" spans="11:13" x14ac:dyDescent="0.25">
      <c r="K615" s="299"/>
      <c r="L615" s="299"/>
      <c r="M615" s="1793"/>
    </row>
    <row r="616" spans="11:13" x14ac:dyDescent="0.25">
      <c r="K616" s="299"/>
      <c r="L616" s="299"/>
      <c r="M616" s="1793"/>
    </row>
    <row r="617" spans="11:13" x14ac:dyDescent="0.25">
      <c r="K617" s="299"/>
      <c r="L617" s="299"/>
      <c r="M617" s="1793"/>
    </row>
    <row r="618" spans="11:13" x14ac:dyDescent="0.25">
      <c r="K618" s="299"/>
      <c r="L618" s="299"/>
      <c r="M618" s="1793"/>
    </row>
    <row r="619" spans="11:13" x14ac:dyDescent="0.25">
      <c r="K619" s="299"/>
      <c r="L619" s="299"/>
      <c r="M619" s="1793"/>
    </row>
    <row r="620" spans="11:13" x14ac:dyDescent="0.25">
      <c r="K620" s="299"/>
      <c r="L620" s="299"/>
      <c r="M620" s="1793"/>
    </row>
    <row r="621" spans="11:13" x14ac:dyDescent="0.25">
      <c r="K621" s="299"/>
      <c r="L621" s="299"/>
      <c r="M621" s="1793"/>
    </row>
    <row r="622" spans="11:13" x14ac:dyDescent="0.25">
      <c r="K622" s="299"/>
      <c r="L622" s="299"/>
      <c r="M622" s="1793"/>
    </row>
    <row r="623" spans="11:13" x14ac:dyDescent="0.25">
      <c r="K623" s="299"/>
      <c r="L623" s="299"/>
      <c r="M623" s="1793"/>
    </row>
    <row r="624" spans="11:13" x14ac:dyDescent="0.25">
      <c r="K624" s="299"/>
      <c r="L624" s="299"/>
      <c r="M624" s="1793"/>
    </row>
    <row r="625" spans="11:13" x14ac:dyDescent="0.25">
      <c r="K625" s="299"/>
      <c r="L625" s="299"/>
      <c r="M625" s="1793"/>
    </row>
    <row r="626" spans="11:13" x14ac:dyDescent="0.25">
      <c r="K626" s="299"/>
      <c r="L626" s="299"/>
      <c r="M626" s="1793"/>
    </row>
    <row r="627" spans="11:13" x14ac:dyDescent="0.25">
      <c r="K627" s="299"/>
      <c r="L627" s="299"/>
      <c r="M627" s="1793"/>
    </row>
    <row r="628" spans="11:13" x14ac:dyDescent="0.25">
      <c r="K628" s="299"/>
      <c r="L628" s="299"/>
      <c r="M628" s="1793"/>
    </row>
    <row r="629" spans="11:13" x14ac:dyDescent="0.25">
      <c r="K629" s="299"/>
      <c r="L629" s="299"/>
      <c r="M629" s="1793"/>
    </row>
    <row r="630" spans="11:13" x14ac:dyDescent="0.25">
      <c r="K630" s="299"/>
      <c r="L630" s="299"/>
      <c r="M630" s="1793"/>
    </row>
    <row r="631" spans="11:13" x14ac:dyDescent="0.25">
      <c r="K631" s="299"/>
      <c r="L631" s="299"/>
      <c r="M631" s="1793"/>
    </row>
    <row r="632" spans="11:13" x14ac:dyDescent="0.25">
      <c r="K632" s="299"/>
      <c r="L632" s="299"/>
      <c r="M632" s="1793"/>
    </row>
    <row r="633" spans="11:13" x14ac:dyDescent="0.25">
      <c r="K633" s="299"/>
      <c r="L633" s="299"/>
      <c r="M633" s="1793"/>
    </row>
    <row r="634" spans="11:13" x14ac:dyDescent="0.25">
      <c r="K634" s="299"/>
      <c r="L634" s="299"/>
      <c r="M634" s="1793"/>
    </row>
    <row r="635" spans="11:13" x14ac:dyDescent="0.25">
      <c r="K635" s="299"/>
      <c r="L635" s="299"/>
      <c r="M635" s="1793"/>
    </row>
    <row r="636" spans="11:13" x14ac:dyDescent="0.25">
      <c r="K636" s="299"/>
      <c r="L636" s="299"/>
      <c r="M636" s="1793"/>
    </row>
    <row r="637" spans="11:13" x14ac:dyDescent="0.25">
      <c r="K637" s="299"/>
      <c r="L637" s="299"/>
      <c r="M637" s="1793"/>
    </row>
    <row r="638" spans="11:13" x14ac:dyDescent="0.25">
      <c r="K638" s="299"/>
      <c r="L638" s="299"/>
      <c r="M638" s="1793"/>
    </row>
    <row r="639" spans="11:13" x14ac:dyDescent="0.25">
      <c r="K639" s="299"/>
      <c r="L639" s="299"/>
      <c r="M639" s="1793"/>
    </row>
    <row r="640" spans="11:13" x14ac:dyDescent="0.25">
      <c r="K640" s="299"/>
      <c r="L640" s="299"/>
      <c r="M640" s="1793"/>
    </row>
    <row r="641" spans="11:13" x14ac:dyDescent="0.25">
      <c r="K641" s="299"/>
      <c r="L641" s="299"/>
      <c r="M641" s="1793"/>
    </row>
    <row r="642" spans="11:13" x14ac:dyDescent="0.25">
      <c r="K642" s="299"/>
      <c r="L642" s="299"/>
      <c r="M642" s="1793"/>
    </row>
    <row r="643" spans="11:13" x14ac:dyDescent="0.25">
      <c r="K643" s="299"/>
      <c r="L643" s="299"/>
      <c r="M643" s="1793"/>
    </row>
    <row r="644" spans="11:13" x14ac:dyDescent="0.25">
      <c r="K644" s="299"/>
      <c r="L644" s="299"/>
      <c r="M644" s="1793"/>
    </row>
    <row r="645" spans="11:13" x14ac:dyDescent="0.25">
      <c r="K645" s="299"/>
      <c r="L645" s="299"/>
      <c r="M645" s="1793"/>
    </row>
    <row r="646" spans="11:13" x14ac:dyDescent="0.25">
      <c r="K646" s="299"/>
      <c r="L646" s="299"/>
      <c r="M646" s="1793"/>
    </row>
    <row r="647" spans="11:13" x14ac:dyDescent="0.25">
      <c r="K647" s="299"/>
      <c r="L647" s="299"/>
      <c r="M647" s="1793"/>
    </row>
    <row r="648" spans="11:13" x14ac:dyDescent="0.25">
      <c r="K648" s="299"/>
      <c r="L648" s="299"/>
      <c r="M648" s="1793"/>
    </row>
    <row r="649" spans="11:13" x14ac:dyDescent="0.25">
      <c r="K649" s="299"/>
      <c r="L649" s="299"/>
      <c r="M649" s="1793"/>
    </row>
    <row r="650" spans="11:13" x14ac:dyDescent="0.25">
      <c r="K650" s="299"/>
      <c r="L650" s="299"/>
      <c r="M650" s="1793"/>
    </row>
    <row r="651" spans="11:13" x14ac:dyDescent="0.25">
      <c r="K651" s="299"/>
      <c r="L651" s="299"/>
      <c r="M651" s="1793"/>
    </row>
    <row r="652" spans="11:13" x14ac:dyDescent="0.25">
      <c r="K652" s="299"/>
      <c r="L652" s="299"/>
      <c r="M652" s="1793"/>
    </row>
    <row r="653" spans="11:13" x14ac:dyDescent="0.25">
      <c r="K653" s="299"/>
      <c r="L653" s="299"/>
      <c r="M653" s="1793"/>
    </row>
    <row r="654" spans="11:13" x14ac:dyDescent="0.25">
      <c r="K654" s="299"/>
      <c r="L654" s="299"/>
      <c r="M654" s="1793"/>
    </row>
    <row r="655" spans="11:13" x14ac:dyDescent="0.25">
      <c r="K655" s="299"/>
      <c r="L655" s="299"/>
      <c r="M655" s="1793"/>
    </row>
    <row r="656" spans="11:13" x14ac:dyDescent="0.25">
      <c r="K656" s="299"/>
      <c r="L656" s="299"/>
      <c r="M656" s="1793"/>
    </row>
    <row r="657" spans="11:13" x14ac:dyDescent="0.25">
      <c r="K657" s="299"/>
      <c r="L657" s="299"/>
      <c r="M657" s="1793"/>
    </row>
    <row r="658" spans="11:13" x14ac:dyDescent="0.25">
      <c r="K658" s="299"/>
      <c r="L658" s="299"/>
      <c r="M658" s="1793"/>
    </row>
    <row r="659" spans="11:13" x14ac:dyDescent="0.25">
      <c r="K659" s="299"/>
      <c r="L659" s="299"/>
      <c r="M659" s="1793"/>
    </row>
    <row r="660" spans="11:13" x14ac:dyDescent="0.25">
      <c r="K660" s="299"/>
      <c r="L660" s="299"/>
      <c r="M660" s="1793"/>
    </row>
    <row r="661" spans="11:13" x14ac:dyDescent="0.25">
      <c r="K661" s="299"/>
      <c r="L661" s="299"/>
      <c r="M661" s="1793"/>
    </row>
    <row r="662" spans="11:13" x14ac:dyDescent="0.25">
      <c r="K662" s="299"/>
      <c r="L662" s="299"/>
      <c r="M662" s="1793"/>
    </row>
    <row r="663" spans="11:13" x14ac:dyDescent="0.25">
      <c r="K663" s="299"/>
      <c r="L663" s="299"/>
      <c r="M663" s="1793"/>
    </row>
    <row r="664" spans="11:13" x14ac:dyDescent="0.25">
      <c r="K664" s="299"/>
      <c r="L664" s="299"/>
      <c r="M664" s="1793"/>
    </row>
    <row r="665" spans="11:13" x14ac:dyDescent="0.25">
      <c r="K665" s="299"/>
      <c r="L665" s="299"/>
      <c r="M665" s="1793"/>
    </row>
    <row r="666" spans="11:13" x14ac:dyDescent="0.25">
      <c r="K666" s="299"/>
      <c r="L666" s="299"/>
      <c r="M666" s="1793"/>
    </row>
    <row r="667" spans="11:13" x14ac:dyDescent="0.25">
      <c r="K667" s="299"/>
      <c r="L667" s="299"/>
      <c r="M667" s="1793"/>
    </row>
    <row r="668" spans="11:13" x14ac:dyDescent="0.25">
      <c r="K668" s="299"/>
      <c r="L668" s="299"/>
      <c r="M668" s="1793"/>
    </row>
    <row r="669" spans="11:13" x14ac:dyDescent="0.25">
      <c r="K669" s="299"/>
      <c r="L669" s="299"/>
      <c r="M669" s="1793"/>
    </row>
    <row r="670" spans="11:13" x14ac:dyDescent="0.25">
      <c r="K670" s="299"/>
      <c r="L670" s="299"/>
      <c r="M670" s="1793"/>
    </row>
    <row r="671" spans="11:13" x14ac:dyDescent="0.25">
      <c r="K671" s="299"/>
      <c r="L671" s="299"/>
      <c r="M671" s="1793"/>
    </row>
    <row r="672" spans="11:13" x14ac:dyDescent="0.25">
      <c r="K672" s="299"/>
      <c r="L672" s="299"/>
      <c r="M672" s="1793"/>
    </row>
    <row r="673" spans="11:13" x14ac:dyDescent="0.25">
      <c r="K673" s="299"/>
      <c r="L673" s="299"/>
      <c r="M673" s="1793"/>
    </row>
    <row r="674" spans="11:13" x14ac:dyDescent="0.25">
      <c r="K674" s="299"/>
      <c r="L674" s="299"/>
      <c r="M674" s="1793"/>
    </row>
    <row r="675" spans="11:13" x14ac:dyDescent="0.25">
      <c r="K675" s="299"/>
      <c r="L675" s="299"/>
      <c r="M675" s="1793"/>
    </row>
    <row r="676" spans="11:13" x14ac:dyDescent="0.25">
      <c r="K676" s="299"/>
      <c r="L676" s="299"/>
      <c r="M676" s="1793"/>
    </row>
    <row r="677" spans="11:13" x14ac:dyDescent="0.25">
      <c r="K677" s="299"/>
      <c r="L677" s="299"/>
      <c r="M677" s="1793"/>
    </row>
    <row r="678" spans="11:13" x14ac:dyDescent="0.25">
      <c r="K678" s="299"/>
      <c r="L678" s="299"/>
      <c r="M678" s="1793"/>
    </row>
    <row r="679" spans="11:13" x14ac:dyDescent="0.25">
      <c r="K679" s="299"/>
      <c r="L679" s="299"/>
      <c r="M679" s="1793"/>
    </row>
    <row r="680" spans="11:13" x14ac:dyDescent="0.25">
      <c r="K680" s="299"/>
      <c r="L680" s="299"/>
      <c r="M680" s="1793"/>
    </row>
    <row r="681" spans="11:13" x14ac:dyDescent="0.25">
      <c r="K681" s="299"/>
      <c r="L681" s="299"/>
      <c r="M681" s="1793"/>
    </row>
    <row r="682" spans="11:13" x14ac:dyDescent="0.25">
      <c r="K682" s="299"/>
      <c r="L682" s="299"/>
      <c r="M682" s="1793"/>
    </row>
    <row r="683" spans="11:13" x14ac:dyDescent="0.25">
      <c r="K683" s="299"/>
      <c r="L683" s="299"/>
      <c r="M683" s="1793"/>
    </row>
    <row r="684" spans="11:13" x14ac:dyDescent="0.25">
      <c r="K684" s="299"/>
      <c r="L684" s="299"/>
      <c r="M684" s="1793"/>
    </row>
    <row r="685" spans="11:13" x14ac:dyDescent="0.25">
      <c r="K685" s="299"/>
      <c r="L685" s="299"/>
      <c r="M685" s="1793"/>
    </row>
    <row r="686" spans="11:13" x14ac:dyDescent="0.25">
      <c r="K686" s="299"/>
      <c r="L686" s="299"/>
      <c r="M686" s="1793"/>
    </row>
    <row r="687" spans="11:13" x14ac:dyDescent="0.25">
      <c r="K687" s="299"/>
      <c r="L687" s="299"/>
      <c r="M687" s="1793"/>
    </row>
    <row r="688" spans="11:13" x14ac:dyDescent="0.25">
      <c r="K688" s="299"/>
      <c r="L688" s="299"/>
      <c r="M688" s="1793"/>
    </row>
    <row r="689" spans="11:13" x14ac:dyDescent="0.25">
      <c r="K689" s="299"/>
      <c r="L689" s="299"/>
      <c r="M689" s="1793"/>
    </row>
    <row r="690" spans="11:13" x14ac:dyDescent="0.25">
      <c r="K690" s="299"/>
      <c r="L690" s="299"/>
      <c r="M690" s="1793"/>
    </row>
    <row r="691" spans="11:13" x14ac:dyDescent="0.25">
      <c r="K691" s="299"/>
      <c r="L691" s="299"/>
      <c r="M691" s="1793"/>
    </row>
    <row r="692" spans="11:13" x14ac:dyDescent="0.25">
      <c r="K692" s="299"/>
      <c r="L692" s="299"/>
      <c r="M692" s="1793"/>
    </row>
    <row r="693" spans="11:13" x14ac:dyDescent="0.25">
      <c r="K693" s="299"/>
      <c r="L693" s="299"/>
      <c r="M693" s="1793"/>
    </row>
    <row r="694" spans="11:13" x14ac:dyDescent="0.25">
      <c r="K694" s="299"/>
      <c r="L694" s="299"/>
      <c r="M694" s="1793"/>
    </row>
    <row r="695" spans="11:13" x14ac:dyDescent="0.25">
      <c r="K695" s="299"/>
      <c r="L695" s="299"/>
      <c r="M695" s="1793"/>
    </row>
    <row r="696" spans="11:13" x14ac:dyDescent="0.25">
      <c r="K696" s="299"/>
      <c r="L696" s="299"/>
      <c r="M696" s="1793"/>
    </row>
    <row r="697" spans="11:13" x14ac:dyDescent="0.25">
      <c r="K697" s="299"/>
      <c r="L697" s="299"/>
      <c r="M697" s="1793"/>
    </row>
    <row r="698" spans="11:13" x14ac:dyDescent="0.25">
      <c r="K698" s="299"/>
      <c r="L698" s="299"/>
      <c r="M698" s="1793"/>
    </row>
    <row r="699" spans="11:13" x14ac:dyDescent="0.25">
      <c r="K699" s="299"/>
      <c r="L699" s="299"/>
      <c r="M699" s="1793"/>
    </row>
    <row r="700" spans="11:13" x14ac:dyDescent="0.25">
      <c r="K700" s="299"/>
      <c r="L700" s="299"/>
      <c r="M700" s="1793"/>
    </row>
    <row r="701" spans="11:13" x14ac:dyDescent="0.25">
      <c r="K701" s="299"/>
      <c r="L701" s="299"/>
      <c r="M701" s="1793"/>
    </row>
    <row r="702" spans="11:13" x14ac:dyDescent="0.25">
      <c r="K702" s="299"/>
      <c r="L702" s="299"/>
      <c r="M702" s="1793"/>
    </row>
    <row r="703" spans="11:13" x14ac:dyDescent="0.25">
      <c r="K703" s="299"/>
      <c r="L703" s="299"/>
      <c r="M703" s="1793"/>
    </row>
    <row r="704" spans="11:13" x14ac:dyDescent="0.25">
      <c r="K704" s="299"/>
      <c r="L704" s="299"/>
      <c r="M704" s="1793"/>
    </row>
    <row r="705" spans="11:13" x14ac:dyDescent="0.25">
      <c r="K705" s="299"/>
      <c r="L705" s="299"/>
      <c r="M705" s="1793"/>
    </row>
    <row r="706" spans="11:13" x14ac:dyDescent="0.25">
      <c r="K706" s="299"/>
      <c r="L706" s="299"/>
      <c r="M706" s="1793"/>
    </row>
    <row r="707" spans="11:13" x14ac:dyDescent="0.25">
      <c r="K707" s="299"/>
      <c r="L707" s="299"/>
      <c r="M707" s="1793"/>
    </row>
    <row r="708" spans="11:13" x14ac:dyDescent="0.25">
      <c r="K708" s="299"/>
      <c r="L708" s="299"/>
      <c r="M708" s="1793"/>
    </row>
    <row r="709" spans="11:13" x14ac:dyDescent="0.25">
      <c r="K709" s="299"/>
      <c r="L709" s="299"/>
      <c r="M709" s="1793"/>
    </row>
    <row r="710" spans="11:13" x14ac:dyDescent="0.25">
      <c r="K710" s="299"/>
      <c r="L710" s="299"/>
      <c r="M710" s="1793"/>
    </row>
    <row r="711" spans="11:13" x14ac:dyDescent="0.25">
      <c r="K711" s="299"/>
      <c r="L711" s="299"/>
      <c r="M711" s="1793"/>
    </row>
    <row r="712" spans="11:13" x14ac:dyDescent="0.25">
      <c r="K712" s="299"/>
      <c r="L712" s="299"/>
      <c r="M712" s="1793"/>
    </row>
    <row r="713" spans="11:13" x14ac:dyDescent="0.25">
      <c r="K713" s="299"/>
      <c r="L713" s="299"/>
      <c r="M713" s="1793"/>
    </row>
    <row r="714" spans="11:13" x14ac:dyDescent="0.25">
      <c r="K714" s="299"/>
      <c r="L714" s="299"/>
      <c r="M714" s="1793"/>
    </row>
    <row r="715" spans="11:13" x14ac:dyDescent="0.25">
      <c r="K715" s="299"/>
      <c r="L715" s="299"/>
      <c r="M715" s="1793"/>
    </row>
    <row r="716" spans="11:13" x14ac:dyDescent="0.25">
      <c r="K716" s="299"/>
      <c r="L716" s="299"/>
      <c r="M716" s="1793"/>
    </row>
    <row r="717" spans="11:13" x14ac:dyDescent="0.25">
      <c r="K717" s="299"/>
      <c r="L717" s="299"/>
      <c r="M717" s="1793"/>
    </row>
    <row r="718" spans="11:13" x14ac:dyDescent="0.25">
      <c r="K718" s="299"/>
      <c r="L718" s="299"/>
      <c r="M718" s="1793"/>
    </row>
    <row r="719" spans="11:13" x14ac:dyDescent="0.25">
      <c r="K719" s="299"/>
      <c r="L719" s="299"/>
      <c r="M719" s="1793"/>
    </row>
    <row r="720" spans="11:13" x14ac:dyDescent="0.25">
      <c r="K720" s="299"/>
      <c r="L720" s="299"/>
      <c r="M720" s="1793"/>
    </row>
    <row r="721" spans="11:13" x14ac:dyDescent="0.25">
      <c r="K721" s="299"/>
      <c r="L721" s="299"/>
      <c r="M721" s="1793"/>
    </row>
    <row r="722" spans="11:13" x14ac:dyDescent="0.25">
      <c r="K722" s="299"/>
      <c r="L722" s="299"/>
      <c r="M722" s="1793"/>
    </row>
    <row r="723" spans="11:13" x14ac:dyDescent="0.25">
      <c r="K723" s="299"/>
      <c r="L723" s="299"/>
      <c r="M723" s="1793"/>
    </row>
    <row r="724" spans="11:13" x14ac:dyDescent="0.25">
      <c r="K724" s="299"/>
      <c r="L724" s="299"/>
      <c r="M724" s="1793"/>
    </row>
    <row r="725" spans="11:13" x14ac:dyDescent="0.25">
      <c r="K725" s="299"/>
      <c r="L725" s="299"/>
      <c r="M725" s="1793"/>
    </row>
    <row r="726" spans="11:13" x14ac:dyDescent="0.25">
      <c r="K726" s="299"/>
      <c r="L726" s="299"/>
      <c r="M726" s="1793"/>
    </row>
    <row r="727" spans="11:13" x14ac:dyDescent="0.25">
      <c r="K727" s="299"/>
      <c r="L727" s="299"/>
      <c r="M727" s="1793"/>
    </row>
    <row r="728" spans="11:13" x14ac:dyDescent="0.25">
      <c r="K728" s="299"/>
      <c r="L728" s="299"/>
      <c r="M728" s="1793"/>
    </row>
    <row r="729" spans="11:13" x14ac:dyDescent="0.25">
      <c r="K729" s="299"/>
      <c r="L729" s="299"/>
      <c r="M729" s="1793"/>
    </row>
    <row r="730" spans="11:13" x14ac:dyDescent="0.25">
      <c r="K730" s="299"/>
      <c r="L730" s="299"/>
      <c r="M730" s="1793"/>
    </row>
    <row r="731" spans="11:13" x14ac:dyDescent="0.25">
      <c r="K731" s="299"/>
      <c r="L731" s="299"/>
      <c r="M731" s="1793"/>
    </row>
    <row r="732" spans="11:13" x14ac:dyDescent="0.25">
      <c r="K732" s="299"/>
      <c r="L732" s="299"/>
      <c r="M732" s="1793"/>
    </row>
    <row r="733" spans="11:13" x14ac:dyDescent="0.25">
      <c r="K733" s="299"/>
      <c r="L733" s="299"/>
      <c r="M733" s="1793"/>
    </row>
    <row r="734" spans="11:13" x14ac:dyDescent="0.25">
      <c r="K734" s="299"/>
      <c r="L734" s="299"/>
      <c r="M734" s="1793"/>
    </row>
    <row r="735" spans="11:13" x14ac:dyDescent="0.25">
      <c r="K735" s="299"/>
      <c r="L735" s="299"/>
      <c r="M735" s="1793"/>
    </row>
    <row r="736" spans="11:13" x14ac:dyDescent="0.25">
      <c r="K736" s="299"/>
      <c r="L736" s="299"/>
      <c r="M736" s="1793"/>
    </row>
    <row r="737" spans="11:13" x14ac:dyDescent="0.25">
      <c r="K737" s="299"/>
      <c r="L737" s="299"/>
      <c r="M737" s="1793"/>
    </row>
    <row r="738" spans="11:13" x14ac:dyDescent="0.25">
      <c r="K738" s="299"/>
      <c r="L738" s="299"/>
      <c r="M738" s="1793"/>
    </row>
    <row r="739" spans="11:13" x14ac:dyDescent="0.25">
      <c r="K739" s="299"/>
      <c r="L739" s="299"/>
      <c r="M739" s="1793"/>
    </row>
    <row r="740" spans="11:13" x14ac:dyDescent="0.25">
      <c r="K740" s="299"/>
      <c r="L740" s="299"/>
      <c r="M740" s="1793"/>
    </row>
  </sheetData>
  <autoFilter ref="A10:BM215"/>
  <mergeCells count="6">
    <mergeCell ref="D1:H1"/>
    <mergeCell ref="D2:H2"/>
    <mergeCell ref="B8:O8"/>
    <mergeCell ref="D196:D215"/>
    <mergeCell ref="F223:G223"/>
    <mergeCell ref="F224:G224"/>
  </mergeCells>
  <dataValidations count="5">
    <dataValidation type="textLength" allowBlank="1" showInputMessage="1" showErrorMessage="1" error="Escriba un texto _x000a_Maximo 390 Caracteres" promptTitle="Cualquier contenido_x000a_Maximo 390 Caracteres" prompt="_x000a_Registre DE MANERA BREVE la Unidad de Medida de la actividad._x000a_(Ej.: Informes, jornadas de capacitación, etc.)_x000a_(MÁX. 390 CARACTERES)" sqref="S57:BC57 BE54">
      <formula1>0</formula1>
      <formula2>390</formula2>
    </dataValidation>
    <dataValidation type="whole" operator="greaterThanOrEqual" allowBlank="1" showInputMessage="1" showErrorMessage="1" sqref="J19:J20 J31:J32 J34 J11:J17 N11">
      <formula1>1</formula1>
    </dataValidation>
    <dataValidation type="date" operator="notEqual" allowBlank="1" showInputMessage="1" showErrorMessage="1" errorTitle="Entrada no válida" error="Por favor escriba una fecha válida (AAAA/MM/DD)" promptTitle="Ingrese una fecha (AAAA/MM/DD)" prompt="_x000a_Registre la FECHA PROGRAMADA para la terminación de la actividad._x000a_(FORMATO AAAA/MM/DD)" sqref="L54:L74">
      <formula1>-99</formula1>
    </dataValidation>
    <dataValidation type="date" operator="notEqual" allowBlank="1" showInputMessage="1" showErrorMessage="1" errorTitle="Entrada no válida" error="Por favor escriba una fecha válida (AAAA/MM/DD)" promptTitle="Ingrese una fecha (AAAA/MM/DD)" prompt="_x000a_Registre la FECHA PROGRAMADA para el inicio de la actividad._x000a_(FORMATO AAAA/MM/DD)" sqref="K54:K74">
      <formula1>-99</formula1>
    </dataValidation>
    <dataValidation type="decimal" operator="greaterThan" allowBlank="1" showInputMessage="1" showErrorMessage="1" sqref="O169 O182:O186 O155 O114 O81:O83 O147:O153 O166:O167 N34 N19:N20 N31:N32 N14:N15">
      <formula1>0</formula1>
    </dataValidation>
  </dataValidations>
  <hyperlinks>
    <hyperlink ref="E187" location="_ftn1" display="_ftn1"/>
    <hyperlink ref="E188" location="_ftn1" display="_ftn1"/>
  </hyperlinks>
  <pageMargins left="0" right="0" top="0.27559055118110237" bottom="0.19685039370078741" header="0.31496062992125984" footer="0"/>
  <pageSetup scale="70" fitToWidth="2" fitToHeight="0" orientation="landscape" r:id="rId1"/>
  <drawing r:id="rId2"/>
  <legacyDrawing r:id="rId3"/>
  <oleObjects>
    <mc:AlternateContent xmlns:mc="http://schemas.openxmlformats.org/markup-compatibility/2006">
      <mc:Choice Requires="x14">
        <oleObject progId="Document" dvAspect="DVASPECT_ICON" shapeId="25636" r:id="rId4">
          <objectPr defaultSize="0" r:id="rId5">
            <anchor moveWithCells="1">
              <from>
                <xdr:col>55</xdr:col>
                <xdr:colOff>0</xdr:colOff>
                <xdr:row>168</xdr:row>
                <xdr:rowOff>4362450</xdr:rowOff>
              </from>
              <to>
                <xdr:col>56</xdr:col>
                <xdr:colOff>104775</xdr:colOff>
                <xdr:row>168</xdr:row>
                <xdr:rowOff>5010150</xdr:rowOff>
              </to>
            </anchor>
          </objectPr>
        </oleObject>
      </mc:Choice>
      <mc:Fallback>
        <oleObject progId="Document" dvAspect="DVASPECT_ICON" shapeId="25636" r:id="rId4"/>
      </mc:Fallback>
    </mc:AlternateContent>
    <mc:AlternateContent xmlns:mc="http://schemas.openxmlformats.org/markup-compatibility/2006">
      <mc:Choice Requires="x14">
        <oleObject progId="Acrobat Document" dvAspect="DVASPECT_ICON" shapeId="25638" r:id="rId6">
          <objectPr defaultSize="0" autoPict="0" r:id="rId7">
            <anchor moveWithCells="1">
              <from>
                <xdr:col>58</xdr:col>
                <xdr:colOff>781050</xdr:colOff>
                <xdr:row>80</xdr:row>
                <xdr:rowOff>647700</xdr:rowOff>
              </from>
              <to>
                <xdr:col>59</xdr:col>
                <xdr:colOff>200025</xdr:colOff>
                <xdr:row>81</xdr:row>
                <xdr:rowOff>123825</xdr:rowOff>
              </to>
            </anchor>
          </objectPr>
        </oleObject>
      </mc:Choice>
      <mc:Fallback>
        <oleObject progId="Acrobat Document" dvAspect="DVASPECT_ICON" shapeId="25638" r:id="rId6"/>
      </mc:Fallback>
    </mc:AlternateContent>
    <mc:AlternateContent xmlns:mc="http://schemas.openxmlformats.org/markup-compatibility/2006">
      <mc:Choice Requires="x14">
        <oleObject progId="Acrobat Document" dvAspect="DVASPECT_ICON" shapeId="25639" r:id="rId8">
          <objectPr defaultSize="0" autoPict="0" r:id="rId9">
            <anchor moveWithCells="1">
              <from>
                <xdr:col>58</xdr:col>
                <xdr:colOff>1047750</xdr:colOff>
                <xdr:row>80</xdr:row>
                <xdr:rowOff>495300</xdr:rowOff>
              </from>
              <to>
                <xdr:col>59</xdr:col>
                <xdr:colOff>495300</xdr:colOff>
                <xdr:row>80</xdr:row>
                <xdr:rowOff>1085850</xdr:rowOff>
              </to>
            </anchor>
          </objectPr>
        </oleObject>
      </mc:Choice>
      <mc:Fallback>
        <oleObject progId="Acrobat Document" dvAspect="DVASPECT_ICON" shapeId="25639" r:id="rId8"/>
      </mc:Fallback>
    </mc:AlternateContent>
    <mc:AlternateContent xmlns:mc="http://schemas.openxmlformats.org/markup-compatibility/2006">
      <mc:Choice Requires="x14">
        <oleObject progId="Acrobat Document" dvAspect="DVASPECT_ICON" shapeId="25640" r:id="rId10">
          <objectPr defaultSize="0" autoPict="0" r:id="rId11">
            <anchor moveWithCells="1">
              <from>
                <xdr:col>58</xdr:col>
                <xdr:colOff>561975</xdr:colOff>
                <xdr:row>80</xdr:row>
                <xdr:rowOff>438150</xdr:rowOff>
              </from>
              <to>
                <xdr:col>58</xdr:col>
                <xdr:colOff>1323975</xdr:colOff>
                <xdr:row>80</xdr:row>
                <xdr:rowOff>1028700</xdr:rowOff>
              </to>
            </anchor>
          </objectPr>
        </oleObject>
      </mc:Choice>
      <mc:Fallback>
        <oleObject progId="Acrobat Document" dvAspect="DVASPECT_ICON" shapeId="25640" r:id="rId10"/>
      </mc:Fallback>
    </mc:AlternateContent>
    <mc:AlternateContent xmlns:mc="http://schemas.openxmlformats.org/markup-compatibility/2006">
      <mc:Choice Requires="x14">
        <oleObject progId="Document" dvAspect="DVASPECT_ICON" shapeId="25607" r:id="rId12">
          <objectPr defaultSize="0" r:id="rId5">
            <anchor moveWithCells="1">
              <from>
                <xdr:col>18</xdr:col>
                <xdr:colOff>0</xdr:colOff>
                <xdr:row>168</xdr:row>
                <xdr:rowOff>4362450</xdr:rowOff>
              </from>
              <to>
                <xdr:col>18</xdr:col>
                <xdr:colOff>866775</xdr:colOff>
                <xdr:row>168</xdr:row>
                <xdr:rowOff>5010150</xdr:rowOff>
              </to>
            </anchor>
          </objectPr>
        </oleObject>
      </mc:Choice>
      <mc:Fallback>
        <oleObject progId="Document" dvAspect="DVASPECT_ICON" shapeId="25607" r:id="rId12"/>
      </mc:Fallback>
    </mc:AlternateContent>
    <mc:AlternateContent xmlns:mc="http://schemas.openxmlformats.org/markup-compatibility/2006">
      <mc:Choice Requires="x14">
        <oleObject progId="Package" dvAspect="DVASPECT_ICON" shapeId="25612" r:id="rId13">
          <objectPr defaultSize="0" autoPict="0" r:id="rId14">
            <anchor moveWithCells="1" sizeWithCells="1">
              <from>
                <xdr:col>18</xdr:col>
                <xdr:colOff>0</xdr:colOff>
                <xdr:row>79</xdr:row>
                <xdr:rowOff>1104900</xdr:rowOff>
              </from>
              <to>
                <xdr:col>18</xdr:col>
                <xdr:colOff>0</xdr:colOff>
                <xdr:row>79</xdr:row>
                <xdr:rowOff>1495425</xdr:rowOff>
              </to>
            </anchor>
          </objectPr>
        </oleObject>
      </mc:Choice>
      <mc:Fallback>
        <oleObject progId="Package" dvAspect="DVASPECT_ICON" shapeId="25612" r:id="rId13"/>
      </mc:Fallback>
    </mc:AlternateContent>
    <mc:AlternateContent xmlns:mc="http://schemas.openxmlformats.org/markup-compatibility/2006">
      <mc:Choice Requires="x14">
        <oleObject progId="Document" dvAspect="DVASPECT_ICON" shapeId="25637" r:id="rId15">
          <objectPr defaultSize="0" r:id="rId5">
            <anchor moveWithCells="1">
              <from>
                <xdr:col>18</xdr:col>
                <xdr:colOff>19050</xdr:colOff>
                <xdr:row>169</xdr:row>
                <xdr:rowOff>2009775</xdr:rowOff>
              </from>
              <to>
                <xdr:col>18</xdr:col>
                <xdr:colOff>885825</xdr:colOff>
                <xdr:row>169</xdr:row>
                <xdr:rowOff>2657475</xdr:rowOff>
              </to>
            </anchor>
          </objectPr>
        </oleObject>
      </mc:Choice>
      <mc:Fallback>
        <oleObject progId="Document" dvAspect="DVASPECT_ICON" shapeId="25637" r:id="rId15"/>
      </mc:Fallback>
    </mc:AlternateContent>
    <mc:AlternateContent xmlns:mc="http://schemas.openxmlformats.org/markup-compatibility/2006">
      <mc:Choice Requires="x14">
        <oleObject progId="Acrobat Document" dvAspect="DVASPECT_ICON" shapeId="25641" r:id="rId16">
          <objectPr defaultSize="0" autoPict="0" r:id="rId17">
            <anchor moveWithCells="1">
              <from>
                <xdr:col>18</xdr:col>
                <xdr:colOff>1438275</xdr:colOff>
                <xdr:row>83</xdr:row>
                <xdr:rowOff>771525</xdr:rowOff>
              </from>
              <to>
                <xdr:col>18</xdr:col>
                <xdr:colOff>2181225</xdr:colOff>
                <xdr:row>83</xdr:row>
                <xdr:rowOff>1333500</xdr:rowOff>
              </to>
            </anchor>
          </objectPr>
        </oleObject>
      </mc:Choice>
      <mc:Fallback>
        <oleObject progId="Acrobat Document" dvAspect="DVASPECT_ICON" shapeId="25641" r:id="rId16"/>
      </mc:Fallback>
    </mc:AlternateContent>
    <mc:AlternateContent xmlns:mc="http://schemas.openxmlformats.org/markup-compatibility/2006">
      <mc:Choice Requires="x14">
        <oleObject progId="Acrobat Document" dvAspect="DVASPECT_ICON" shapeId="25642" r:id="rId18">
          <objectPr defaultSize="0" autoPict="0" r:id="rId19">
            <anchor moveWithCells="1">
              <from>
                <xdr:col>18</xdr:col>
                <xdr:colOff>1866900</xdr:colOff>
                <xdr:row>85</xdr:row>
                <xdr:rowOff>600075</xdr:rowOff>
              </from>
              <to>
                <xdr:col>18</xdr:col>
                <xdr:colOff>2543175</xdr:colOff>
                <xdr:row>85</xdr:row>
                <xdr:rowOff>1104900</xdr:rowOff>
              </to>
            </anchor>
          </objectPr>
        </oleObject>
      </mc:Choice>
      <mc:Fallback>
        <oleObject progId="Acrobat Document" dvAspect="DVASPECT_ICON" shapeId="25642" r:id="rId18"/>
      </mc:Fallback>
    </mc:AlternateContent>
    <mc:AlternateContent xmlns:mc="http://schemas.openxmlformats.org/markup-compatibility/2006">
      <mc:Choice Requires="x14">
        <oleObject progId="Acrobat Document" dvAspect="DVASPECT_ICON" shapeId="25643" r:id="rId20">
          <objectPr defaultSize="0" autoPict="0" r:id="rId21">
            <anchor moveWithCells="1">
              <from>
                <xdr:col>18</xdr:col>
                <xdr:colOff>3657600</xdr:colOff>
                <xdr:row>106</xdr:row>
                <xdr:rowOff>819150</xdr:rowOff>
              </from>
              <to>
                <xdr:col>18</xdr:col>
                <xdr:colOff>4381500</xdr:colOff>
                <xdr:row>107</xdr:row>
                <xdr:rowOff>0</xdr:rowOff>
              </to>
            </anchor>
          </objectPr>
        </oleObject>
      </mc:Choice>
      <mc:Fallback>
        <oleObject progId="Acrobat Document" dvAspect="DVASPECT_ICON" shapeId="25643" r:id="rId20"/>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12</vt:i4>
      </vt:variant>
    </vt:vector>
  </HeadingPairs>
  <TitlesOfParts>
    <vt:vector size="26" baseType="lpstr">
      <vt:lpstr>RIESGOS</vt:lpstr>
      <vt:lpstr>ADMINISTRATIVA</vt:lpstr>
      <vt:lpstr>VP JURIDICA</vt:lpstr>
      <vt:lpstr>VP FINANCIERA</vt:lpstr>
      <vt:lpstr>VP COMERCIAL</vt:lpstr>
      <vt:lpstr>GNP</vt:lpstr>
      <vt:lpstr>VAF</vt:lpstr>
      <vt:lpstr>Hoja3</vt:lpstr>
      <vt:lpstr>C. SAYP</vt:lpstr>
      <vt:lpstr>CONSOLIDADO</vt:lpstr>
      <vt:lpstr>CONSOLIDADO (2)</vt:lpstr>
      <vt:lpstr>transmisión</vt:lpstr>
      <vt:lpstr>Hoja6</vt:lpstr>
      <vt:lpstr>PALN A DIC2014</vt:lpstr>
      <vt:lpstr>ADMINISTRATIVA!Área_de_impresión</vt:lpstr>
      <vt:lpstr>'C. SAYP'!Área_de_impresión</vt:lpstr>
      <vt:lpstr>CONSOLIDADO!Área_de_impresión</vt:lpstr>
      <vt:lpstr>'CONSOLIDADO (2)'!Área_de_impresión</vt:lpstr>
      <vt:lpstr>GNP!Área_de_impresión</vt:lpstr>
      <vt:lpstr>'PALN A DIC2014'!Área_de_impresión</vt:lpstr>
      <vt:lpstr>RIESGOS!Área_de_impresión</vt:lpstr>
      <vt:lpstr>VAF!Área_de_impresión</vt:lpstr>
      <vt:lpstr>'VP COMERCIAL'!Área_de_impresión</vt:lpstr>
      <vt:lpstr>'VP FINANCIERA'!Área_de_impresión</vt:lpstr>
      <vt:lpstr>'VP JURIDICA'!Área_de_impresión</vt:lpstr>
      <vt:lpstr>'PALN A DIC2014'!Títulos_a_imprimir</vt:lpstr>
    </vt:vector>
  </TitlesOfParts>
  <Company>FIDUPREVISORA S.A</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nrodriguez</dc:creator>
  <cp:lastModifiedBy>Rodriguez Salcedo Nidia Fernanda</cp:lastModifiedBy>
  <cp:lastPrinted>2015-01-29T22:52:36Z</cp:lastPrinted>
  <dcterms:created xsi:type="dcterms:W3CDTF">2013-12-31T17:19:04Z</dcterms:created>
  <dcterms:modified xsi:type="dcterms:W3CDTF">2015-02-03T00:41:45Z</dcterms:modified>
</cp:coreProperties>
</file>