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odriguez\stormCGeneral\StormUser\inf_excel\"/>
    </mc:Choice>
  </mc:AlternateContent>
  <bookViews>
    <workbookView xWindow="0" yWindow="0" windowWidth="19200" windowHeight="10395"/>
  </bookViews>
  <sheets>
    <sheet name="F14.1  PLANES DE MEJORAMIENT..." sheetId="1" r:id="rId1"/>
  </sheets>
  <calcPr calcId="152511"/>
</workbook>
</file>

<file path=xl/calcChain.xml><?xml version="1.0" encoding="utf-8"?>
<calcChain xmlns="http://schemas.openxmlformats.org/spreadsheetml/2006/main">
  <c r="M214" i="1" l="1"/>
  <c r="M213" i="1"/>
  <c r="M212" i="1"/>
  <c r="M211" i="1"/>
  <c r="M210" i="1"/>
  <c r="M209" i="1"/>
  <c r="M208" i="1"/>
  <c r="M207" i="1"/>
  <c r="M206" i="1"/>
  <c r="M205" i="1"/>
  <c r="M204" i="1"/>
  <c r="M203" i="1"/>
  <c r="M202" i="1"/>
  <c r="I202" i="1"/>
  <c r="J202" i="1"/>
  <c r="M201" i="1"/>
  <c r="M200" i="1"/>
  <c r="M199" i="1"/>
  <c r="M198" i="1"/>
  <c r="M197" i="1"/>
  <c r="M196" i="1"/>
  <c r="M195" i="1"/>
  <c r="M194" i="1"/>
  <c r="M193" i="1"/>
  <c r="M192" i="1"/>
  <c r="M191" i="1"/>
  <c r="M190" i="1"/>
  <c r="M188" i="1"/>
  <c r="M186" i="1" l="1"/>
  <c r="M185" i="1"/>
  <c r="M184" i="1"/>
  <c r="M183" i="1"/>
  <c r="M182" i="1"/>
  <c r="M181" i="1"/>
  <c r="M180" i="1"/>
  <c r="M179"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3" i="1"/>
  <c r="M142" i="1"/>
  <c r="M141" i="1"/>
  <c r="M140" i="1"/>
  <c r="M139" i="1"/>
  <c r="M138" i="1"/>
  <c r="M137" i="1"/>
  <c r="M136" i="1"/>
  <c r="M135" i="1"/>
  <c r="M134" i="1"/>
  <c r="M133" i="1"/>
  <c r="M132" i="1"/>
  <c r="M131" i="1"/>
  <c r="M130" i="1"/>
  <c r="M129"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comments1.xml><?xml version="1.0" encoding="utf-8"?>
<comments xmlns="http://schemas.openxmlformats.org/spreadsheetml/2006/main">
  <authors>
    <author>ctorres</author>
    <author>nrodriguez</author>
  </authors>
  <commentList>
    <comment ref="G25" authorId="0" shapeId="0">
      <text>
        <r>
          <rPr>
            <b/>
            <sz val="8"/>
            <color indexed="81"/>
            <rFont val="Tahoma"/>
            <family val="2"/>
          </rPr>
          <t>ctorres:</t>
        </r>
        <r>
          <rPr>
            <sz val="8"/>
            <color indexed="81"/>
            <rFont val="Tahoma"/>
            <family val="2"/>
          </rPr>
          <t xml:space="preserve">
100% OK CRISTHIAM</t>
        </r>
      </text>
    </comment>
    <comment ref="L110" authorId="1" shapeId="0">
      <text>
        <r>
          <rPr>
            <b/>
            <sz val="8"/>
            <color indexed="81"/>
            <rFont val="Tahoma"/>
            <family val="2"/>
          </rPr>
          <t>nrodriguez:</t>
        </r>
        <r>
          <rPr>
            <sz val="8"/>
            <color indexed="81"/>
            <rFont val="Tahoma"/>
            <family val="2"/>
          </rPr>
          <t xml:space="preserve">
se dio prorroga paso de 30/04/14 al 30/06/14
</t>
        </r>
      </text>
    </comment>
    <comment ref="L129" authorId="1" shapeId="0">
      <text>
        <r>
          <rPr>
            <b/>
            <sz val="8"/>
            <color indexed="81"/>
            <rFont val="Tahoma"/>
            <family val="2"/>
          </rPr>
          <t>nrodriguez:</t>
        </r>
        <r>
          <rPr>
            <sz val="8"/>
            <color indexed="81"/>
            <rFont val="Tahoma"/>
            <family val="2"/>
          </rPr>
          <t xml:space="preserve">
reprogramada 030/06/14</t>
        </r>
      </text>
    </comment>
  </commentList>
</comments>
</file>

<file path=xl/sharedStrings.xml><?xml version="1.0" encoding="utf-8"?>
<sst xmlns="http://schemas.openxmlformats.org/spreadsheetml/2006/main" count="1467" uniqueCount="864">
  <si>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</si>
  <si>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</si>
  <si>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</si>
  <si>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</si>
  <si>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</si>
  <si>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</si>
  <si>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</si>
  <si>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</si>
  <si>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</si>
  <si>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</si>
  <si>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</si>
  <si>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</si>
  <si>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</si>
  <si>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</si>
  <si>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</si>
  <si>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</si>
  <si>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</si>
  <si>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</si>
  <si>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</si>
  <si>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</si>
  <si>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</si>
  <si>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</si>
  <si>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</si>
  <si>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</si>
  <si>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</si>
  <si>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</si>
  <si>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</si>
  <si>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</si>
  <si>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</si>
  <si>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</si>
  <si>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</si>
  <si>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</si>
  <si>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</si>
  <si>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</si>
  <si>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</si>
  <si>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</si>
  <si>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</si>
  <si>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</si>
  <si>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</si>
  <si>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</si>
  <si>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</si>
  <si>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</si>
  <si>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</si>
  <si>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</si>
  <si>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</si>
  <si>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</si>
  <si>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FILA_3</t>
  </si>
  <si>
    <t>FILA_4</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</si>
  <si>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</si>
  <si>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</si>
  <si>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</si>
  <si>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</si>
  <si>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</si>
  <si>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</si>
  <si>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</si>
  <si>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</si>
  <si>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</si>
  <si>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</si>
  <si>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</si>
  <si>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</si>
  <si>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</si>
  <si>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</si>
  <si>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</si>
  <si>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</si>
  <si>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</si>
  <si>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</si>
  <si>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</si>
  <si>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</si>
  <si>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</si>
  <si>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</si>
  <si>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</si>
  <si>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</si>
  <si>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</si>
  <si>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</si>
  <si>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</si>
  <si>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</si>
  <si>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</si>
  <si>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</si>
  <si>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</si>
  <si>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</si>
  <si>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</si>
  <si>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</si>
  <si>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</si>
  <si>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</si>
  <si>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</si>
  <si>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</si>
  <si>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</si>
  <si>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</si>
  <si>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</si>
  <si>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</si>
  <si>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</si>
  <si>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</si>
  <si>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</si>
  <si>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</si>
  <si>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</si>
  <si>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</si>
  <si>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</si>
  <si>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</si>
  <si>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</si>
  <si>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</si>
  <si>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</si>
  <si>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</si>
  <si>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</si>
  <si>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</si>
  <si>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</si>
  <si>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</si>
  <si>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</si>
  <si>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</si>
  <si>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</si>
  <si>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</si>
  <si>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</si>
  <si>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</si>
  <si>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</si>
  <si>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</si>
  <si>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</si>
  <si>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</si>
  <si>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</si>
  <si>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</si>
  <si>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</si>
  <si>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</si>
  <si>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</si>
  <si>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</si>
  <si>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</si>
  <si>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</si>
  <si>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</si>
  <si>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</si>
  <si>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</si>
  <si>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</si>
  <si>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</si>
  <si>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</si>
  <si>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</si>
  <si>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</si>
  <si>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</si>
  <si>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</si>
  <si>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</si>
  <si>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</si>
  <si>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</si>
  <si>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</si>
  <si>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</si>
  <si>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</si>
  <si>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</si>
  <si>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</si>
  <si>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</si>
  <si>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</si>
  <si>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</si>
  <si>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</si>
  <si>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</si>
  <si>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</si>
  <si>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</si>
  <si>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</si>
  <si>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</si>
  <si>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</si>
  <si>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</si>
  <si>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</si>
  <si>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</si>
  <si>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</si>
  <si>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</si>
  <si>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</si>
  <si>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</si>
  <si>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</si>
  <si>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</si>
  <si>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</si>
  <si>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</si>
  <si>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</si>
  <si>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</si>
  <si>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</si>
  <si>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</si>
  <si>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</si>
  <si>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</si>
  <si>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</si>
  <si>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</si>
  <si>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</si>
  <si>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</si>
  <si>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</si>
  <si>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</si>
  <si>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</si>
  <si>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</si>
  <si>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</si>
  <si>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</si>
  <si>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</si>
  <si>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</si>
  <si>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</si>
  <si>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</si>
  <si>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</si>
  <si>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</si>
  <si>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</si>
  <si>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</si>
  <si>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</si>
  <si>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</si>
  <si>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</si>
  <si>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</si>
  <si>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</si>
  <si>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</si>
  <si>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</si>
  <si>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</si>
  <si>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</si>
  <si>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</si>
  <si>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</si>
  <si>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</si>
  <si>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</si>
  <si>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</si>
  <si>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</si>
  <si>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</si>
  <si>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</si>
  <si>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</si>
  <si>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</si>
  <si>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</si>
  <si>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</si>
  <si>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</si>
  <si>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</si>
  <si>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</si>
  <si>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</si>
  <si>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</si>
  <si>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</si>
  <si>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</si>
  <si>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</si>
  <si>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</si>
  <si>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FILA_202</t>
  </si>
  <si>
    <t>FILA_203</t>
  </si>
  <si>
    <t>FILA_204</t>
  </si>
  <si>
    <t>FILA_205</t>
  </si>
  <si>
    <t>FILA_206</t>
  </si>
  <si>
    <t>FILA_207</t>
  </si>
  <si>
    <t>FILA_208</t>
  </si>
  <si>
    <t>FILA_209</t>
  </si>
  <si>
    <t>FILA_210</t>
  </si>
  <si>
    <t>FILA_211</t>
  </si>
  <si>
    <t>FILA_212</t>
  </si>
  <si>
    <t>FILA_213</t>
  </si>
  <si>
    <t>FILA_214</t>
  </si>
  <si>
    <t>En el análisis de Conciliaciones bancarias a 31 de diciembre de 2009 de la entidad, fideicomisos y Carteras Colectivas se evidenció la existencia de partidas pendientes de aclarar por más de 30 días por $602 millones.</t>
  </si>
  <si>
    <t>Lo anterior debido a debilidades en el sistema de control interno contable</t>
  </si>
  <si>
    <t>La Fiduciaria elabora en forma manual las conciliaciones Bancarias generando demoras este proceso tanto las de Empresa como las de fideicomisos. Los aplicativos PORFIN (portafolios) y FLEXIFON (carteras colectivas) no tienen una integración automática con el SFIG, sino por interfaz. La generación de facturas de comisiones fiduciarias no está automatizado</t>
  </si>
  <si>
    <t>Se presenta por ausencia de aplicativos en línea</t>
  </si>
  <si>
    <t xml:space="preserve">Para la creación de perfiles y roles no se evidenció una capacitación formal por parte de T.I para los nuevos Administradores funcionales que les permita conocer el correcto funcionamiento y dar un buen uso a la herramienta. </t>
  </si>
  <si>
    <t>Debilidades en el programa de capacitación de la entidad,</t>
  </si>
  <si>
    <r>
      <rPr>
        <u/>
        <sz val="11"/>
        <rFont val="Calibri"/>
        <family val="2"/>
      </rPr>
      <t xml:space="preserve">Multa AMV: </t>
    </r>
    <r>
      <rPr>
        <sz val="11"/>
        <rFont val="Calibri"/>
        <family val="2"/>
      </rPr>
      <t>Fiduprevisora realizó en el 2007 y 2008 operaciones de compra y venta de títulos que se tradujo en un mayor valor de adquisición para la Fiduciaria y por ende, en una menor rentabilidad de compra para los fideicomisos administrados conforme con las razones argumentadas por la AMV  en los actos administrativos que se mencionan más adelante</t>
    </r>
  </si>
  <si>
    <t>Incumplimiento del deber de diligencia por parte de La Fiduciaria S.A. en ejercicio de las actividades de intermediación, contraviniendo lo establecido en el numeral 1º  del artículo1234 del Código de Comercio y el inciso 2° del artículo1º de decreto 1049 de 2006.</t>
  </si>
  <si>
    <r>
      <rPr>
        <u/>
        <sz val="11"/>
        <rFont val="Calibri"/>
        <family val="2"/>
      </rPr>
      <t>Información Exógena:</t>
    </r>
    <r>
      <rPr>
        <sz val="11"/>
        <rFont val="Calibri"/>
        <family val="2"/>
      </rPr>
      <t xml:space="preserve"> Fiduprevisora presentó declaración con inconsistencias y errores de información suministrada a la DIAN-Grandes Contribuyentes a través de la exógena del año gravable 2006 en lo relacionado con pago de salarios,valores de fideicomisos,inversiones, rendimientos causados, valorización de acciones, utilidades acumuladas, de seis clientes de la Fiduciaria.</t>
    </r>
  </si>
  <si>
    <t>La Fiduciaria en respuesta a este hallazgo  manifestó  que la causa principal se originó en la manualidad con la que se realizó el proceso de consolidación y preparación de la información exógena, así mismo manifestó que no existía para la fecha de preparación de los datos, ningún software que realizará y validará de acuerdo a los parámetros definidos por la DIAN, dicha información.</t>
  </si>
  <si>
    <r>
      <rPr>
        <u/>
        <sz val="11"/>
        <rFont val="Calibri"/>
        <family val="2"/>
      </rPr>
      <t>Penalización Carteras Colectivas:</t>
    </r>
    <r>
      <rPr>
        <sz val="11"/>
        <rFont val="Calibri"/>
        <family val="2"/>
      </rPr>
      <t>Fiduprevisora  realizó de manera errónea  el giro de los impuestos de retención en la fuente correspondiente a los periodos diciembre de 2009, y abril de 2010.</t>
    </r>
  </si>
  <si>
    <t>La penalización se produjo por cuanto el vencimiento de los recursos administrados en esta cartera se presenta el 30 de cada mes. Según el reglamento de la Cartera Colectiva con Pacto de Permanencia Efectiva a Plazos, la redención de los recursos podrá redimirse antes del término pactado</t>
  </si>
  <si>
    <r>
      <rPr>
        <u/>
        <sz val="11"/>
        <rFont val="Calibri"/>
        <family val="2"/>
      </rPr>
      <t>Declaración Gravamen movimientos Financieros</t>
    </r>
    <r>
      <rPr>
        <sz val="11"/>
        <rFont val="Calibri"/>
        <family val="2"/>
      </rPr>
      <t xml:space="preserve">: Fiduprevisora presentó extemporáneamente la Declaración Semanal de GMF de la semana 39, del periodo transcurrido entre el 25-Sep y el 1 Oct-2010.
La declaración ante la DIAN debía presentarla el 5 oct-10 y no lo hizo. 
</t>
    </r>
  </si>
  <si>
    <t xml:space="preserve"> En razón a que el mismo fue entregado después de las 3:30 PM, hora en la cual ya el recorrido de la tarde del día 05 de octubre de 2010, había salido de las instalaciones.”  Estas explicaciones no justifican la presentación extemporánea de la declaración.</t>
  </si>
  <si>
    <r>
      <rPr>
        <u/>
        <sz val="11"/>
        <rFont val="Calibri"/>
        <family val="2"/>
      </rPr>
      <t>Supervisión de contratos</t>
    </r>
    <r>
      <rPr>
        <sz val="11"/>
        <rFont val="Calibri"/>
        <family val="2"/>
      </rPr>
      <t>: En los contratos suscritos por la Fiduprevisora S.A., durante la vigencia 2010 que integraron la muestra y que fueron objeto de revisión, no se evidencia el cumplimiento de la supervisión del contrato, a través de los Informes de la ejecución del Contrato, que soporten el avance y cumplimiento del objeto contractual.</t>
    </r>
  </si>
  <si>
    <t>La inobservancia e incumplimiento de lo reglado en el manual único de contratación de la Fiduprevisora S.A., artículo 18[1], adoptado mediante la Resolución Nº 004 del 15 de enero de 2009.</t>
  </si>
  <si>
    <r>
      <rPr>
        <u/>
        <sz val="11"/>
        <rFont val="Calibri"/>
        <family val="2"/>
      </rPr>
      <t>Liquidación de contratos</t>
    </r>
    <r>
      <rPr>
        <sz val="11"/>
        <rFont val="Calibri"/>
        <family val="2"/>
      </rPr>
      <t xml:space="preserve">: En los contratos suscritos por la Fiduprevisora S.A., durante la vigencia que fueron objeto de revisión y en los que ya concluyó la ejecución, no se evidencia la liquidación del contrato, a través de un documento en el que conste la terminación de las obligaciones recíprocas. </t>
    </r>
  </si>
  <si>
    <t xml:space="preserve">Esta situación evidencia incumplimiento de lo reglado en el manual de contratación de la Fiduprevisora S.A., artículo 47, adoptado mediante la Resolución Nº 004 del 15 de enero de 2009, el cual no establece un plazo concreto para la liquidación de los contratos como tampoco señala el responsable de hacerlo.  </t>
  </si>
  <si>
    <r>
      <rPr>
        <u/>
        <sz val="11"/>
        <rFont val="Calibri"/>
        <family val="2"/>
      </rPr>
      <t>Carpetas de contratos</t>
    </r>
    <r>
      <rPr>
        <sz val="11"/>
        <rFont val="Calibri"/>
        <family val="2"/>
      </rPr>
      <t>: En las carpetas de los contratos suscritos por la Fiduprevisora S.A., durante el 2010,objeto de revisión, los documentos tales como comprobantes de pago,informes de supervisión,certificaciones de cumplimiento o recibo a satisfacción de los bienes o servicios adquiridos,actas de liquidación, etc, algunos no reposan en las carpetas de los respectivos contratos.</t>
    </r>
  </si>
  <si>
    <t>Lo anterior como consecuencia de la falta de coordinación entre las dependencias donde deben reposar dichos documentos soportes de contratos, contraviniendo lo normado en el manual de contratación, artículo 49, adoptado mediante la Resolución Nº 004 del 15 de enero de 2009.</t>
  </si>
  <si>
    <r>
      <rPr>
        <u/>
        <sz val="11"/>
        <rFont val="Calibri"/>
        <family val="2"/>
      </rPr>
      <t>Evaluación de desempeño</t>
    </r>
    <r>
      <rPr>
        <sz val="11"/>
        <rFont val="Calibri"/>
        <family val="2"/>
      </rPr>
      <t xml:space="preserve">: La metodología de evaluación de los trabajadores de la entidad, que es utilizada por una empresa externa contratada para tal fin, no contempla la evaluación de desempeño desde el punto de vista del cumplimiento de metas y objetivos específicos de cada trabajador. La metodología se centra en  evaluar las competencias laborales de los funcionarios. </t>
    </r>
  </si>
  <si>
    <t xml:space="preserve">No se tiene contemplado en el programa de evaluación el tema de la evaluación por resultados y metas individuales. </t>
  </si>
  <si>
    <r>
      <rPr>
        <u/>
        <sz val="11"/>
        <rFont val="Calibri"/>
        <family val="2"/>
      </rPr>
      <t xml:space="preserve">Conciliaciones bancarias: </t>
    </r>
    <r>
      <rPr>
        <sz val="11"/>
        <rFont val="Calibri"/>
        <family val="2"/>
      </rPr>
      <t>Del análisis de las conciliaciones bancarias a 31-Dic-10 de la Entidad, Fideicomisos y Carteras Colectivas se evidenció la existencia de partidas conciliatorias pendientes de aclarar superiores a 30 días  por  $858.8 millones, y embargos por $8.8 millones, debido a falta de soportes adecuados que sustenten el registro de cada movimiento</t>
    </r>
  </si>
  <si>
    <t>debido a falta de soportes que sustenten el registro de cada movimiento</t>
  </si>
  <si>
    <r>
      <rPr>
        <u/>
        <sz val="11"/>
        <rFont val="Calibri"/>
        <family val="2"/>
      </rPr>
      <t>Sanción Declaración Impuesto-Sociedad de la Hoz Bardford en desarrollo del Contrato Fiducia  Mercantil No 22-0023,la fiduciaria</t>
    </r>
    <r>
      <rPr>
        <sz val="11"/>
        <rFont val="Calibri"/>
        <family val="2"/>
      </rPr>
      <t xml:space="preserve"> como vocera del PA del Fideic Sta María del Parque, fue sancionada  por la admón tributaria distrital, que dio por no presentada la declaración de Imp.Delineación Urbana de la Licenci Const.06-4-0053 por presentarla por el PA y no por el vocero del contrato</t>
    </r>
  </si>
  <si>
    <t>Lo anterior con fundamento en el Art 6 de la Ley 610/00  y el concepto de Jurídica de la CGR del 9-Jul-08 en el que se hace referencia al del Consejo de Estado, Sala de Consulta y Servicio Civil del 15-Nov-07, qu señala “Existe detrimento al patrimonio público cuando las entidades públicas cancelan dinero a otras entidades públicas, por concepto de multas, intereses de mora o sanciones“</t>
  </si>
  <si>
    <t>El contrato de Fiducia Mercantil de Administración y Pagos No. 3-1-12984 no ha finalizado su proceso de liquidación, a pesar de haberse terminado el 11 de Junio de 2011 por cuanto no existen actas de entrega de Fidurpevisora y recibo (Cajanal)</t>
  </si>
  <si>
    <t>Las partes del Contrato de Fiducia Mercantil No. 3-1-12984 no han establecido una fecha límite para culminar el proceso de liquidación del mismo.</t>
  </si>
  <si>
    <t xml:space="preserve">De la información suministrada en medio magnético por FIDUPREVISORA S.A. el 01 de Noviembre de 2011, en el anexo 1 de la carpeta solicitud de prestaciones se observan debilidades en el control en el momento de la captura de la infomración, generando inconsistencias en la misma reportada a Cajanal </t>
  </si>
  <si>
    <t>Las partes no han suscrito el Acta de de Liquidación.</t>
  </si>
  <si>
    <t xml:space="preserve">Planeación y Seguimiento de los Indicadores del balanced ScoreCard.
. Cumplimiento del 68% de la Gestión Corporativa.
Evaluada la gestión corporativa de la Sociedad Fiduciaria a través del cumplimiento de sus indicadores establecidos en el Balanced Scorecard, se observa un cumplimiento del 68%.  </t>
  </si>
  <si>
    <t xml:space="preserve">De los treinta y ocho (38) indicadores corporativos, doce (12) de ellos no alcanzaron las metas establecidas en la Resolución del 18 de abril de 2011, por las siguientes causas puntuales: </t>
  </si>
  <si>
    <t>Pago de condenas impuestas por obligaciones cedidas a   CISA</t>
  </si>
  <si>
    <t xml:space="preserve">En los procesos ejecutivos de radicado 2001-2161 y 1428 de 2001 adelantado en el Juzgado promiscuo del circuito de Cesar contra la Caja Agraria en liquidación, la Fiduprevisora S.A., en ambos casos fue embargada  la cuenta de PAP Pensiones y Fiduprevisora S.A. vocera PARCAL procedió al pago de la suma de $10 millones con ocasión a las condenas impuestas materializadas en las liquidaciones del crédito en cada proceso; no obstante manifestar la entidad que ambas obligaciones venían cedidas por la Caja Agraria en liquidación a CISA. </t>
  </si>
  <si>
    <t>Decreto de perención en proceso ejecutivo radicado 2005-00027 del Juzgado Quinto Civil del Circuito de Valledupar (D)</t>
  </si>
  <si>
    <t>El Juzgado 5 Civil del Circuito de Valledupar, aplicó una norma derogada, no tuvimos apoderado que pudiera controvertir la decisión ya que la aceptación de la renuncia nunca fue notificada por el Juzgado ni mucho menos comunicada o informada por el Apoderado a su Poderdante y más aún que no había actuación alguna pendiente que hiciera posible su decreto</t>
  </si>
  <si>
    <t>Embargo de Disponible.No se realizó la revelación de la totalidad de los hechos económicos en las notas a los Estados Financieros, debido a que en los Estados Financieros de la Fiduciaria la Previsora  a diciembre 31 de 2011</t>
  </si>
  <si>
    <t>El embargo se origina en el Patrimonio Autónomo de Remanentes del INURBE, que Administra la Sociedad Fiduciaria, hecho que no fue adecuadamente registrado en la contabilidad, ya que se presenta como un activo disponible pese a la restricción judicial que existe sobre el mismo.</t>
  </si>
  <si>
    <t>Control Interno Contable. La Fiduciaria implemento la herramienta ISOLUTION para establecer los parámetros a seguir en el desarrollo y control de las operaciones de la  Entidad,  donde establece  la realización de la conciliación bancaria y provisión de partidas conciliatorias</t>
  </si>
  <si>
    <t xml:space="preserve">Se estableció que no se contabilizaron oportunamente la totalidad de las conciliaciones bancarias realizadas, debido a que las conciliaciones de los meses de julio, agosto, septiembre, octubre y noviembre de la cuenta No. 62250246 del Banco de la República fueron contabilizadas en el mes de diciembre. </t>
  </si>
  <si>
    <t xml:space="preserve">Planeación y seguimiento presupuestal.
Se observa debilidad en la planeación, ejecución y seguimiento presupuestal de la Sociedad Fiduciaria
</t>
  </si>
  <si>
    <t>Se observa debilidad en la planeación, ejecución y seguimiento presupuestal de la Sociedad Fiduciaria</t>
  </si>
  <si>
    <t>El Gob.Nal, mediante el Dto 3202 de 24/08/2007, ordenó la disolución y liquidación de la ESE LCGS al cierre del proceso liquidatario y conforme a lo previsto en el art 19 de la Ley 1105 de 2006, se suscribe el CFM No.114 de 2008, con el objeto de la admon del PA. El contrato 159 de 2009, fue suscrito por la liq. y cedido a FIDUPREVISORA como admon del PAR el 6/11/2009, cuyo objeto era:…</t>
  </si>
  <si>
    <t>Deficiente gestión en el proceso de comercialización de los medicamentos y elementos médico-quirúrgicos, por parte de la contratista. Debilidades en el seguimiento y control de la ejecución al contrato 159 de 2009 por parte de la fiduciaria, lo cual conllevó al vencimiento y deterioro de los inventarios</t>
  </si>
  <si>
    <t>ESE RUU. Al Analizar las vtas de las UH Víctor Cárdenas Jaramillo,Santa María del Rosario y León XIII, de propiedad de la ESE, que estaban en operación y luego de su vta continuaron prestando servicios de salud, se evidenció que se vendieron por separado bienes Inmuebles y muebles y no como UE que corresponden a una empresa en operación;desconociendo las variables requeridas para la vta,</t>
  </si>
  <si>
    <t>No se realizo los ajustes necesarios e incorporaron las variables requeridas para venta de unidades económicas que corresponde a empresas sociales en operación</t>
  </si>
  <si>
    <t>Realizado el cálculo del Costo Beneficio a los CAA Costa de Oro,Comercial-San Juan de Dios,  Occidente - Sede Administrativa, Rionegro y Apartadó de la ESE RUU,vendidos por el Liq. aplicando la metodología establecida mediante Resol. 001326 de 2007,conllevó a que se generara un déficit en la vta de 5 inmuebles como resultado en la aplicación de dicha metodología de aproxi $999.2 millones</t>
  </si>
  <si>
    <t>Lo anterior, debido a que la Metodología Costo - Beneficio implementada por el Liquidador para determinar  el valor de enajenación de los activos inferior al avalúo de los mismos, no fue utilizada como una herramienta que permitiera una enajenación de los activos de forma eficiente</t>
  </si>
  <si>
    <t>Antes del proceso, durante el proceso y después del proceso  liquidatorio de la ESE Rafael Uribe Uribe se estableció un total de medicamentos vencidos de $476,06 millones</t>
  </si>
  <si>
    <t>las comunicaciones a los proveedores de medicamentos para realizar los cambios por vencimiento que se produjeron durante el 2007 no fueron atendidas, algunos de ellos realizaron cruce con notas crédito con la ESE RUU, documentos que no fueron aceptados por la Coordinación Financiera, como resultado no se logro realizar cambios por medicamentos vencidos, estos fueron incinerados</t>
  </si>
  <si>
    <t>Para efectos de la comercialización de los  vehículos de la ESE Rafael Uribe Uribe, el valor del avalúo ascendió a $540 millones y  fueron vendidos en $296 millones.</t>
  </si>
  <si>
    <t xml:space="preserve">No se evidenció documento que soporte la diferencia entre el valor de venta y el valor del avalúo por $256 millones, aspecto que genera incertidumbre sobre el procedimiento utilizado para la venta de dichos bienes. </t>
  </si>
  <si>
    <t>ESE FPS Que en cumplimiento del art.30 y 31 del Dto-ley254 de 2000, modificados por los art.16 y 17 de la Ley1105 y del art. 2 del Dto 4848 de 2007,la Apoderada General de la ESE FPS mediante Resol.117 del 22/07/2008, adoptó la metodología de FOGAFIN para determinar el valor de vta inferior al avalúo de los activos; sin considerar que se estaban realizando vtas de entidades en operación.</t>
  </si>
  <si>
    <t>Al desconocer otras variables para el cálculo del costo beneficio  afectó directamente el precio real de las clínicas y centros de atención ambulatorios y conllevó a que el estado dejara de percibir cuantiosos recursos en su venta,</t>
  </si>
  <si>
    <t>Realizado el cálculo Costo Beneficio al 100% de los inmuebles según Resol.004/2004 de FOGAFIN, se tomó para el cálculo la DTF a 07/31/2008,que corresponde a la tasa 9.61% EA.Como resultado, se encontró que la variable tiempo de comercialización fue superior al tiempo efectivamente transcurrido para su vta, afectando el precio. Conllevando a un déficit en la vta de aprox. $462.987millones</t>
  </si>
  <si>
    <t xml:space="preserve">Como resultado de la verificación, se encontró  que la variable tiempo de comercialización fue superior al tiempo efectivamente transcurrido para su venta, lo cual afectó directamente el precio del inmueble. </t>
  </si>
  <si>
    <t>En la vta de activos serie doc.60.34 vta activos muebles, caja 01-02, 20 carpetas dadas por MINSALUD, no se encontro soporte de ING. correspondiente $648 millones por muebles, vehí. y medicamentos, que respalden la cert.6 emitida por el liq, para la vta bienes muebles $7.828 millones, cert.7 respecto a la vta de Vehí.$177 millones y Cert.8 para la vta de medicamentos $503 millones.</t>
  </si>
  <si>
    <t>Evidenciado en una falta de organización de la información anterior  que genera incertidumbre en la verificación y refrendación de las certificaciones emitidas por el liquidador.</t>
  </si>
  <si>
    <t>Según invit. púb.001-2008 para compra de UH, el GRUPO CAMPBELL constituyó póliza300009557 con Seguros Cóndor. de seriedad de la oferta, con fecha final 16/08/2009 por $189millones.
El 14/08/2009 ESE FPS, con ofi.LIO-14128 informó  incumplimiento a la aseguradora;
con ofi.LIO-14687 4/09/2009 declaró incumplimiento de la promesa de compraventa 110-2008. 
El liq. no hizo efectiva la póliza.</t>
  </si>
  <si>
    <t>Documentar las garantias solicitadas con la presentación de oferta de compra del activo a efecto de determinar su cumplimiento y efecto</t>
  </si>
  <si>
    <r>
      <t xml:space="preserve">Dobles Pagos (IP, D) 
</t>
    </r>
    <r>
      <rPr>
        <sz val="11"/>
        <color theme="1"/>
        <rFont val="Calibri"/>
        <family val="2"/>
      </rPr>
      <t>Se evidenciaron dobles pagos por valor de $111 millones; realizados con los recursos del FNGR. Los pagos se efectuaron por el Banco Agrario de Colombia</t>
    </r>
  </si>
  <si>
    <t>Situación que denota deficiencias en el control y monitoreo a las autorizaciones enviadas por la Fiduciaria la Previsora S.A. y a los desembolsos efectuados por el Banco Agrario</t>
  </si>
  <si>
    <r>
      <t xml:space="preserve">Unificación de Criterios
</t>
    </r>
    <r>
      <rPr>
        <sz val="11"/>
        <color indexed="8"/>
        <rFont val="Calibri"/>
        <family val="2"/>
        <scheme val="minor"/>
      </rPr>
      <t xml:space="preserve">Fiduciaria no cuenta con la unidad de criterios con lo cual no existe pronunciamiento institucional, basado en las normas contables que le aplican y la concepción legal y financiera de las transferencias que según el Decreto mencionado debe realizar la Fiduciaria a los Entes Territoriales.  
</t>
    </r>
  </si>
  <si>
    <t>Lo anterior, para justificar el motivo o razón de dicha posición, que debe conllevar al cumplimiento del objeto y obligaciones de la Fiduciaria la Previsora S.A. utilizando los mecanismos de seguimiento y control necesarios para salvaguardar los recursos públicos que se transfieren a Entidades Territoriales.</t>
  </si>
  <si>
    <r>
      <t xml:space="preserve">Objeto del Fondo Nacional de Gestión del Riesgo de Desastres 
</t>
    </r>
    <r>
      <rPr>
        <sz val="11"/>
        <color theme="1"/>
        <rFont val="Calibri"/>
        <family val="2"/>
      </rPr>
      <t xml:space="preserve">Al observar un saldo a 31/12/2012 de $2.09 billones, los cuales se reflejan en la cuenta del Fondo Nacional de Gestión del Riesgo de Desastres- FNGRD, valor que consolida los anticipos pendientes de legalización de las diferentes subcuentas que componen el Fondo, en especial la subcuenta principal 100504: $43.916 millones y la subcuenta Colombia Humanitaria 100509: $2.049 billones. Así mismo, existe un saldo a 31/12/2012 en carteras colectivas en cabeza de las Entidades territoriales de $545.000 millones, </t>
    </r>
  </si>
  <si>
    <r>
      <t xml:space="preserve">Se observaron debilidades en el seguimiento y control de los recursos invertidos y/o girados con destinación específica para obras de campo de mitigación y reconstrucción, como también los recursos entregados a los entes territoriales para la  solución inmediata a los familias azotadas por fenómenos de desastres presentados, por cuanto </t>
    </r>
    <r>
      <rPr>
        <b/>
        <sz val="11"/>
        <color theme="1"/>
        <rFont val="Calibri"/>
        <family val="2"/>
      </rPr>
      <t xml:space="preserve">no se realiza de manera efectiva y técnica la verificación in-situ de las obras realizadas y/o contratadas, </t>
    </r>
    <r>
      <rPr>
        <sz val="11"/>
        <color theme="1"/>
        <rFont val="Calibri"/>
        <family val="2"/>
      </rPr>
      <t>generando riesgo de pérdida de recursos o destinación diferente de los mismos e incertidumbre sobre la inversión social.</t>
    </r>
  </si>
  <si>
    <r>
      <t xml:space="preserve">Inventarios del Fondo Nacional de Gestión del Riesgo de desastres - Subcuenta 100504
</t>
    </r>
    <r>
      <rPr>
        <sz val="11"/>
        <color indexed="8"/>
        <rFont val="Calibri"/>
        <family val="2"/>
        <scheme val="minor"/>
      </rPr>
      <t xml:space="preserve">Una vez realizado el análisis y seguimiento a los inventarios de propiedad del Fondo, se observa que a Octubre 31 de 2013, aún no se ha culminado el trámite de levantamiento e identificación de los inventarios físicos de los activos a nivel nacional; de igual manera, no se ha recolectado la documentación jurídica necesaria y requerida según la normatividad mencionada, para hacer entrega en propiedad de los bienes a los Entes Territoriales. 
</t>
    </r>
  </si>
  <si>
    <t>Deficiente manejo, control, seguimiento y reconocimiento de los inventarios propiedad del Fondo nacional de Gestión</t>
  </si>
  <si>
    <r>
      <t>Saldo Pendiente de Legalización</t>
    </r>
    <r>
      <rPr>
        <sz val="11"/>
        <color theme="1"/>
        <rFont val="Calibri"/>
        <family val="2"/>
      </rPr>
      <t xml:space="preserve">
Se observó a 31/12/2012 un saldo pendiente de legalizar por $33.189 millones de pesos, correspondientes a giros efectuados por la Fiduciaria desde 1988, los cuales no han sido legalizados por los Entes Territoriales</t>
    </r>
  </si>
  <si>
    <t>Por deficiencias en el seguimiento y control</t>
  </si>
  <si>
    <r>
      <t xml:space="preserve">Interventoría – Consorcio SAYP
</t>
    </r>
    <r>
      <rPr>
        <sz val="11"/>
        <color theme="1"/>
        <rFont val="Calibri"/>
        <family val="2"/>
      </rPr>
      <t>El contrato de interventoría  no generó informes periódicos sobre su evaluación al consorcio SAYP.</t>
    </r>
  </si>
  <si>
    <t>Por deficiencias en la coordinación interinstitucional</t>
  </si>
  <si>
    <r>
      <t xml:space="preserve">Empalme
</t>
    </r>
    <r>
      <rPr>
        <sz val="11"/>
        <color theme="1"/>
        <rFont val="Calibri"/>
        <family val="2"/>
      </rPr>
      <t>No se adelantó un adecuado proceso de empalme entre FIDUFOSYGA y Consorcio SAYP.</t>
    </r>
  </si>
  <si>
    <r>
      <t>Implementación Decreto 4023 de 2011
D</t>
    </r>
    <r>
      <rPr>
        <sz val="11"/>
        <color theme="1"/>
        <rFont val="Calibri"/>
        <family val="2"/>
      </rPr>
      <t>urante el 2012, no se implementó la norma en mención. Adicionalmente fue prorrogado para entrar en proceso el 1 de mayo de 2013, fecha en la cual no se cumplió con el cometido</t>
    </r>
  </si>
  <si>
    <t>Por falta de planeación, gestión y las modificaciones del Ministerio de Salud y la Protección Social al Decreto 4023 de 2011</t>
  </si>
  <si>
    <r>
      <t xml:space="preserve">Saldos Contables   </t>
    </r>
    <r>
      <rPr>
        <sz val="11"/>
        <color theme="1"/>
        <rFont val="Calibri"/>
        <family val="2"/>
      </rPr>
      <t xml:space="preserve">
El consorcio no está dando cumplimiento a lo preceptuado en la norma precitada, por cuanto se presentan una serie de cuentas acreedoras y deudoras en las diferentes subcuentas del Balance del FOSYGA que no se han depurado para presentar saldos reales</t>
    </r>
  </si>
  <si>
    <t>Por deficiencias en la gestión y el sistema de control</t>
  </si>
  <si>
    <r>
      <t xml:space="preserve">Partidas Pendientes por Identificar </t>
    </r>
    <r>
      <rPr>
        <sz val="11"/>
        <color indexed="8"/>
        <rFont val="Calibri"/>
        <family val="2"/>
        <scheme val="minor"/>
      </rPr>
      <t xml:space="preserve">
existen partidas por identificar en la subcuenta de Solidaridad vigencias 2005-2010, por recaudos que ascienden a $139 millones aproximadamente, </t>
    </r>
  </si>
  <si>
    <t xml:space="preserve">Se observan deficiencias en la entrega de información de FIDUFOSIGA y en la gestión. </t>
  </si>
  <si>
    <r>
      <t xml:space="preserve">Provisión de Procesos (D)  </t>
    </r>
    <r>
      <rPr>
        <sz val="11"/>
        <color theme="1"/>
        <rFont val="Calibri"/>
        <family val="2"/>
      </rPr>
      <t xml:space="preserve">
, no figura a 31 de diciembre de 2012, el valor de la provisión de los procesos en contra
</t>
    </r>
  </si>
  <si>
    <t>Por deficiencias en el sistema de control interno contable y manejo de información en los estados contable del FOSYGA</t>
  </si>
  <si>
    <r>
      <t xml:space="preserve">Aplicativo </t>
    </r>
    <r>
      <rPr>
        <sz val="11"/>
        <color theme="1"/>
        <rFont val="Calibri"/>
        <family val="2"/>
      </rPr>
      <t xml:space="preserve">
Se presentan diferencias en los siguientes Ítems que hacen parte de la Subcuenta ECAT:
</t>
    </r>
    <r>
      <rPr>
        <b/>
        <sz val="11"/>
        <color theme="1"/>
        <rFont val="Calibri"/>
        <family val="2"/>
      </rPr>
      <t>SOAT $6,283 Millones FONSAT $5,838 millones</t>
    </r>
  </si>
  <si>
    <t xml:space="preserve">Por deficiencias en el aplicativo MUI (Módulo Único de Ingresos), que no contempla los factores de ajuste y su diseño no presenta a nivel de detalle la información inmersa en los formatos que maneja el sector asegurador
</t>
  </si>
  <si>
    <t xml:space="preserve">Restitución. (D) 
se presentan aproximadamente $834.463 millones, involucrados en pagos inconsistentes, cifra que no se ha depurado para determinar los valores que deben restituir las entidades obligadas a compensar.
</t>
  </si>
  <si>
    <t xml:space="preserve">Por deficiencias en el manejo de información, gestión, depuración y acciones de acuerdo con la información suministrada 
</t>
  </si>
  <si>
    <r>
      <t xml:space="preserve">Liquidación- FIDUFOSYGA (D)
</t>
    </r>
    <r>
      <rPr>
        <sz val="9"/>
        <color theme="1"/>
        <rFont val="Calibri"/>
        <family val="2"/>
      </rPr>
      <t xml:space="preserve">Sin embargo, a noviembre 15 de 2013 no obra acta de liquidación, donde se establezca la revisión de los aspectos financieros, contables, administrativos del encargo fiduciario en mención </t>
    </r>
  </si>
  <si>
    <t>Lo anterior por falta de gestión de las partes intervinientes.</t>
  </si>
  <si>
    <r>
      <t xml:space="preserve">Reglamento del Fondo de Contingencias  </t>
    </r>
    <r>
      <rPr>
        <sz val="9"/>
        <color theme="1"/>
        <rFont val="Calibri"/>
        <family val="2"/>
      </rPr>
      <t xml:space="preserve">
No se evidenció en el Reglamento aprobado mediante Resolución, del Fondo de Contingencias contractuales de las Entidades Estatales, que éste incluya los procedimientos y parámetros para su manejo operativo. </t>
    </r>
  </si>
  <si>
    <t>Lo anterior por debilidades en la adopción del reglamento vigente por las entidades encargadas de su manejo</t>
  </si>
  <si>
    <r>
      <t xml:space="preserve">Plan de Aportes   
</t>
    </r>
    <r>
      <rPr>
        <sz val="9"/>
        <color theme="1"/>
        <rFont val="Calibri"/>
        <family val="2"/>
      </rPr>
      <t xml:space="preserve">Se evidenció que conforme a la programación del plan de aportes 2013 que debía realizar la ANI para la Ruta Bosa-Granada-Girardot, por $ 111.206 millones, a noviembre de 2013 se registra un saldo pendiente por $53.790 millones. </t>
    </r>
  </si>
  <si>
    <t>Lo cual denota debilidades en la planeación y programación presupuestal.</t>
  </si>
  <si>
    <r>
      <t xml:space="preserve">Seguimiento al Recaudo </t>
    </r>
    <r>
      <rPr>
        <sz val="9"/>
        <color theme="1"/>
        <rFont val="Calibri"/>
        <family val="2"/>
      </rPr>
      <t xml:space="preserve">
Como resultado de la aplicación de los procedimientos de auditoria al Fondo de Riesgos Profesionales,  en los recaudos del 1% correspondientes a las cotizaciones a cargo de los empleadores por concepto de riesgos profesionales, seguimiento que se limita únicamente a controles semiautomáticos que pretenden determinar e identificar las fluctuaciones y variaciones de los recaudos realizados por dichas empresas y contenidas en las bases de datos de la Fiduciaria. El procedimiento utilizado por la fiduciaria es la comparación de las cifras del mes, frente a los últimos tres períodos reportados por las ARLs que superen los topes predeterminados. 
Adicionalmente, no se tiene  información actualizada, que incluya las novedades mensuales presentadas por las ARLs que en un momento dado afecten los recaudos y por ende los aportes correspondientes al 1% que deben pagar conforme a lo establecido en el artículo 89  del capítulo IX del Decreto Ley 1295 de 1994.</t>
    </r>
  </si>
  <si>
    <t>Se evidenciaron debilidades en los mecanismos de seguimiento y monitoreo implementados por la fiduciaria.</t>
  </si>
  <si>
    <r>
      <t xml:space="preserve">Mecanismos de Fiscalización </t>
    </r>
    <r>
      <rPr>
        <sz val="9"/>
        <rFont val="Calibri"/>
        <family val="2"/>
      </rPr>
      <t xml:space="preserve">
En el numeral 13 de la cláusula octava del contrato fiduciario 517 de 2011, se consigna: que permita el recaudo eficiente de los recursos del Sistema General de Riesgos Profesionales” Se observa Incumplimiento por parte del Ministerio de la Protección Social hoy Ministerio de Trabajo y la Fiduciaria la Previsora S.A. de dicho numeral, por cuanto a la fecha no han sido implementados los mecanismos exigidos en dicha cláusula. </t>
    </r>
  </si>
  <si>
    <t xml:space="preserve">Deficiencia en los mecanismos de fiscalización y control de la evasión y la alusión </t>
  </si>
  <si>
    <r>
      <t>Gestión de Cartera</t>
    </r>
    <r>
      <rPr>
        <sz val="9"/>
        <color theme="1"/>
        <rFont val="Calibri"/>
        <family val="2"/>
      </rPr>
      <t xml:space="preserve">
Se encontró un saldo de $7.018.4 millones y una provisión de $4.930.9 millones, cartera calificada.</t>
    </r>
  </si>
  <si>
    <t>Se observó que los mecanismos establecidos para el cobro y recuperación de cartera por parte del Ministerio de Trabajo, no han sido efectivos.</t>
  </si>
  <si>
    <r>
      <t xml:space="preserve">Notas a los Estados Financieros 
</t>
    </r>
    <r>
      <rPr>
        <sz val="9"/>
        <color theme="1"/>
        <rFont val="Calibri"/>
        <family val="2"/>
        <scheme val="minor"/>
      </rPr>
      <t xml:space="preserve">Las cuentas de orden acreedoras a 31 de diciembre de 2012 y 2011 presenta un saldo por $3.258.607.930,64 y $1.136.052.262,50 correspondientes  a contratos pendientes de liquidar. </t>
    </r>
  </si>
  <si>
    <t xml:space="preserve">Se observa imprecisiones en la información consignada en la nota 12 a los Estados financieros.
</t>
  </si>
  <si>
    <r>
      <t xml:space="preserve">Saldos cuenta 7817405
</t>
    </r>
    <r>
      <rPr>
        <sz val="9"/>
        <color theme="1"/>
        <rFont val="Calibri"/>
        <family val="2"/>
        <scheme val="minor"/>
      </rPr>
      <t xml:space="preserve">Al realizar los cruces y verificaciones correspondientes a los estados financieros aprobados y dictaminados del contrato fiduciario 517 de 2011 “Fondo de Riesgos Laborales” con corte a 31/12/2012, se encontró que el saldo existente en las cuentas de orden 7817405, la cual corresponde al valor de mercado  y nominal del portafolio administrado, pertenece a los saldos del mes de noviembre de 2012 y no al saldo al cierre de Diciembre.
</t>
    </r>
  </si>
  <si>
    <t xml:space="preserve">Lo anterior, refleja debilidades en el seguimiento y control de la información, contraviniendo lo consignado en La ley 87 de 1993 en el  literal e del artículo 2, consigna Asegurar la oportunidad, confiabilidad de la información y registros
</t>
  </si>
  <si>
    <r>
      <t xml:space="preserve">Mecanismos de Seguimiento e Impacto </t>
    </r>
    <r>
      <rPr>
        <sz val="9"/>
        <color theme="1"/>
        <rFont val="Calibri"/>
        <family val="2"/>
      </rPr>
      <t xml:space="preserve">
Se observó que el Ministerio no ha implementado mecanismos e indicadores que midan el impacto que los estudios, campañas, actividades de educación, prevención e investigación de accidentes de trabajo y enfermedades profesionales en la población objeto; que los recursos invertidos en dichas actividades estén cumpliendo con el fin del Fondo y que los resultados logrados en términos de control de los riesgos y las reducciones en las tasas de accidentalidad  y enfermedades laborales puedan reflejar la efectividad de las medidas contratadas para la promoción y prevención. </t>
    </r>
  </si>
  <si>
    <t>Lo anterior, por cuanto se reciben los entregables e información valiosa de prevención y promoción.</t>
  </si>
  <si>
    <r>
      <t>Convenio de Cooperación Internacional 170 de 2012</t>
    </r>
    <r>
      <rPr>
        <sz val="9"/>
        <color theme="1"/>
        <rFont val="Calibri"/>
        <family val="2"/>
      </rPr>
      <t xml:space="preserve">
Se observan debilidades en la planeación y ejecución del convenio,  por cuanto una vez iniciado el taller virtual la población objetivo estaba centrada en los colegios distritales, pero realizadas las reuniones con la Secretaria de Educación Distrital, ésta no acepto el programa por diferentes motivos, entre ellos el logístico. Por tanto, se reprogramó nuevamente y fueron incluidos colegios privados y cajas de compensación familiar para los cursos virtuales. 
Adicionalmente, el convenio fue suspendido debido al periodo de vacaciones y prorrogado en dos oportunidades, lo cual conllevó al incumplimiento de los cronogramas inicialmente aprobados por las partes. Se observa acta de suspensión y reanudación del convenio firmada el 12 de diciembre de 2012 por las partes.</t>
    </r>
  </si>
  <si>
    <t xml:space="preserve">Lo anterior, refleja debilidades de planeación y monitoreo; tanto de la etapa pre-contractual como la contractual. </t>
  </si>
  <si>
    <r>
      <t xml:space="preserve">Contrato 225 de 2012 (D)
</t>
    </r>
    <r>
      <rPr>
        <sz val="9"/>
        <color theme="1"/>
        <rFont val="Calibri"/>
        <family val="2"/>
      </rPr>
      <t>Al realizar el seguimiento y evaluación al cumplimiento del objeto del contrato, se evidenció que la universidad y el Ministerio terminaron de común acuerdo el convenio, después de realizado el primer pago consignado en la cláusula cuarta equivalente al 40% del valor total, es decir por $554.7 millones de un total de $1.386.8 millones. 
Adicionalmente, la Universidad realiza la devolución total de los recursos pagados con giro directamente al Tesoro Nacional el día 4 de Marzo de 2013, desconociendo la destinación específica que dichos recursos tienen según parágrafo del artículo 12 de la Ley 1562 de 2012. A la fecha dichos recursos por valor de $554.7 millones no han sido reintegrados al encargo fiduciario por parte del Ministerio de Hacienda y Crédito Público.
debido a que el Ministerio tiene conocimiento de la destinación específica que los recursos tienen por Ley y el contrato de Fiducia suscrito con Fiduciaria la Previsora S.A. para el recaudo y Administración.</t>
    </r>
  </si>
  <si>
    <t>Lo anterior, refleja debilidades en el seguimiento y la supervisión del contrato.</t>
  </si>
  <si>
    <r>
      <t xml:space="preserve">Carteras Colectivas 
 Por cuanto </t>
    </r>
    <r>
      <rPr>
        <sz val="9"/>
        <color theme="1"/>
        <rFont val="Calibri"/>
        <family val="2"/>
        <scheme val="minor"/>
      </rPr>
      <t>los soportes con los que cuenta la entidad no permiten identificar al inversionista de la cartera colectiva se presenta partidas por identificar en carteras colectivas, que asciende a $1.234 millones, incluidos rendimientos, situación que no facilita presentar saldos depurados y establecer a quienes corresponden los recursos</t>
    </r>
  </si>
  <si>
    <r>
      <t>Refleja debilidades en el seguimiento y la supervisión</t>
    </r>
    <r>
      <rPr>
        <sz val="9"/>
        <color rgb="FFFF0000"/>
        <rFont val="Calibri"/>
        <family val="2"/>
        <scheme val="minor"/>
      </rPr>
      <t xml:space="preserve"> </t>
    </r>
    <r>
      <rPr>
        <sz val="9"/>
        <rFont val="Calibri"/>
        <family val="2"/>
        <scheme val="minor"/>
      </rPr>
      <t>del contrato</t>
    </r>
  </si>
  <si>
    <r>
      <t xml:space="preserve">Programación de Iniciativas </t>
    </r>
    <r>
      <rPr>
        <sz val="9"/>
        <color theme="1"/>
        <rFont val="Calibri"/>
        <family val="2"/>
        <scheme val="minor"/>
      </rPr>
      <t xml:space="preserve">
lo cual afectó directamente el cumplimiento de los cronogramas inicialmente realizados para la vigencia 2012, que requirieron la reprogramación de actividades, las cuales tenían continuidad para el año 2013 iniciando en forma tardía su ejecución.</t>
    </r>
  </si>
  <si>
    <t>Se observaron debilidades en la planeación</t>
  </si>
  <si>
    <r>
      <t xml:space="preserve">Objetivos Corporativos
</t>
    </r>
    <r>
      <rPr>
        <sz val="9"/>
        <color theme="1"/>
        <rFont val="Calibri"/>
        <family val="2"/>
        <scheme val="minor"/>
      </rPr>
      <t>Los objetivos a los cuales les apuntan las iniciativas estratégicas, consignados en la Matriz de Relación Objetivos Corporativos vs. Iniciativas Estratégicas 2012 numeral 5.4.2 del Direccionamiento Estratégico 2011-2015, conforme a la Resolución 029 de Diciembre de 2011,  no corresponden a los consignados en el documento Excel enviado por la Gerencia de Planeación donde se registra el avance, cronograma e indicadores de las iniciativas 4, 5,5 y 9. Adicionalmente, Se encontraron identificadas dos iniciativa 5 con actividades diferentes, correspondiente a la renovación tecnológica  fase I y fase II.</t>
    </r>
  </si>
  <si>
    <t>Deficiencias en la información</t>
  </si>
  <si>
    <r>
      <t>Trazabilidad de Iniciativas Estratégicas</t>
    </r>
    <r>
      <rPr>
        <sz val="9"/>
        <color theme="1"/>
        <rFont val="Calibri"/>
        <family val="2"/>
        <scheme val="minor"/>
      </rPr>
      <t xml:space="preserve">
No fue posible realizar la trazabilidad correspondiente a las iniciativas 4, 5 Fase I, 5 Fase II y 9 desde la fecha de inicio al cierre. Lo anterior, por cuanto el Excel enviado no permite concatenar las iniciativas, con los objetivos e indicadores. En la herramienta I-Solución los líderes responsables no especifican el avance por actividad, conforme a lo consignado en los cronogramas de actividades y las reprogramaciones realizadas durante el proceso de ejecución de las iniciativas. Adicionalmente, los entregables en el caso de actas no se adicionan al seguimiento pues  la herramienta lo permite. De igual manera, los indicadores registrados en el link indicadores que aparecen en dicha herramienta, muestra los mismos resultados durante varios periodos y corresponde a indicadores de eficacia y no eficiencia como lo estipulan en el link y apuntan a la perspectiva  financiera, dejando sin medición las metas y por ende las iniciativas.</t>
    </r>
  </si>
  <si>
    <t>Lo anterior, por cuanto el Excel enviado no permite concatenar las iniciativas, con los objetivos e indicadores. En la herramienta I-Solución los líderes responsables no especifican el avance por actividad, conforme a lo consignado en los cronogramas de actividades y las reprogramaciones realizadas durante el proceso de ejecución de las iniciativas. Adicionalmente, los entregables en el caso de actas no se adicionan al seguimiento pues  la herramienta lo permite.</t>
  </si>
  <si>
    <r>
      <t>Seguimiento a Indicadores</t>
    </r>
    <r>
      <rPr>
        <sz val="9"/>
        <color theme="1"/>
        <rFont val="Calibri"/>
        <family val="2"/>
        <scheme val="minor"/>
      </rPr>
      <t xml:space="preserve"> 
Se observaron debilidades en el diseño de las variables que componen el indicador y su denominación; </t>
    </r>
  </si>
  <si>
    <t>Lo anterior, por cuanto no se observa claridad y especificidad en la clasificación de la eficiencia, eficacia, economía e impacto; al igual que los indicadores asociados a los procesos Misionales, Estratégicos y de apoyo</t>
  </si>
  <si>
    <r>
      <rPr>
        <b/>
        <sz val="9"/>
        <color theme="1"/>
        <rFont val="Calibri"/>
        <family val="2"/>
        <scheme val="minor"/>
      </rPr>
      <t>Resultado de Iniciativa
L</t>
    </r>
    <r>
      <rPr>
        <sz val="9"/>
        <color theme="1"/>
        <rFont val="Calibri"/>
        <family val="2"/>
        <scheme val="minor"/>
      </rPr>
      <t xml:space="preserve">as actividades relacionadas con Reorganización de grupos internos de trabajo y Divulgación y capacitación de, la nueva conformación de los grupos internos de trabajo: no se lograron dentro de la vigencia prevista y en cronogramas propuestos, 
</t>
    </r>
  </si>
  <si>
    <t>Por los atrasos en la implementacióndel pproyecto RETOS</t>
  </si>
  <si>
    <r>
      <t xml:space="preserve">Proceso Contractual 1-9000-142-10 – Proyecto Retos (D)
</t>
    </r>
    <r>
      <rPr>
        <sz val="9"/>
        <color theme="1"/>
        <rFont val="Calibri"/>
        <family val="2"/>
        <scheme val="minor"/>
      </rPr>
      <t xml:space="preserve">. Se observa falta de diligencia y cuidado en los trámites que anteceden a las modificaciones del contrato y en la oportunidad, así: el otrosí No.2 del 8 de mayo de 2012, mediante el cual se prorrogó la duración del contrato hasta el 31 de octubre de 2011 y se adicionó el valor del mismo en $276.2 millones, se realiza la sustentación ante el Comité de Contratación hasta el 8 de mayo de 2012, según acta No.014 e igualmente hasta esta fecha se remite el Memorando 1010902-IE firmado por los supervisores y el presidente de la Fiduciaria dirigido al Gerente Administrativo para la solicitud de este Otro Sí No.2, es decir un día antes de vencer el plazo contractual, lo cual genera el riesgo de modificarse el plazo vencido el término de ejecución del contrato.  
Esta modificación corresponde entre otros, a 1.276 horas por valor de $191.2 millones para ejecución de 14 controles de cambio o nuevas funcionalidades, para el módulo BPM – Correspondencia, necesarias para mejora de funcionalidad.   A 10 noviembre de 2013, los controles de cambio aún no están en producción, lo cual denota debilidades de planeación. 
b. El 31 de octubre de 2012, se suscribe el adendo modificatorio No.4, adicionando el valor del contrato en $103 millones con prórroga hasta el 29 de marzo de 2013. Con el Memorando 1010902-IE 23537 se remite a la Gerencia Administrativa por el Gerente Nacional de Planeación el otro sí No.4, que incluía el valor a contratar por $103 millones, el cual tiene fecha de recibido por dicha Gerencia el 23 de noviembre de 2012, indicando que por éste se realiza solicitud formal de suscripción del otrosí No.4. Sin embargo, éste se firma el 31 de octubre de 2012. 
c. El 26 de marzo de 2013 se suscribe el Otrosí No.5, mediante el cual se adicionó el contrato en $695.5 millones y se prorrogó la duración hasta el 30 de agosto de 2013. </t>
    </r>
  </si>
  <si>
    <t xml:space="preserve">Denotan debilidades en el diagnostico realizado por la entidad, la  estructuración del proyecto en su planeación. Respecto a los otros si denotan falta de diligencia y cuidado en los tramitres que los anteceden  a las modificaciones del contrato, así como a los mecanismos de control interno para monitorear su oportunidad, legalidad y justificación. Además falta de análisis y seguimiento de la ionformación financiera  y económica suminstrada por el contratista  antes de la firma  del contrato, y durante su ejecución en  los mecanismos de seguimiento y control al proveedor; en la elaboración y ejecución del contrato; falta de oportunidad y contundencia en la toma de decisiones frente a los incumplimientos del contratista. </t>
  </si>
  <si>
    <r>
      <t>Cumplimiento Plazo Contractual (D)</t>
    </r>
    <r>
      <rPr>
        <sz val="9"/>
        <color theme="1"/>
        <rFont val="Calibri"/>
        <family val="2"/>
      </rPr>
      <t xml:space="preserve">
La entidad suscribió el contrato 1.1-9000-130-2010 con Sistemas Integrales de Informática SISA S.A. el 31 de diciembre de 2010, para la adquisición de dos servidores tipo blade debidamente instalados e implementados en la infraestructura actual de la Fiduprevisora, de acuerdo con la propuesta MCZ0000067-PROP-6616V0-10-NL., la cual hacía parte integral del contrato, en concordancia con los términos de referencia de la Invitación Pública 036 de 2010 con una duración de 45 días calendario contados a partir de la fecha de perfeccionamiento y de ejecución del contrato. Para garantizar el cumplimiento del contrato, el contratista constituyó la póliza de cumplimiento No.01-CU049955 expedido por la compañía Confianza, en la cual se incluyeron los siguientes amparos: Cumplimiento vigencia hasta 03/07/2011; Calidad del Servicio vigencia hasta 03/03/2012. El 11 de febrero de 2012, las partes suscribieron el otrosí mediante el cual se prorrogó la vigencia hasta el 25 de febrero de 2011. Una vez revisado los documentos atinentes al proceso contractual, se pudo evidenciar que el plazo estipulado en la cláusula tercera del contrato modificada mediante el otrosí del 11 de febrero de 2011  para el cumplimiento del objeto contractual no se cumplió, dado que hasta el 25 de mayo de 2011 se confirma por parte de la supervisión la aceptación técnica de los elementos y servicios asociados a este objeto contractual, según acta de recibo y aceptación y posteriormente el 22 de septiembre de 2011 con el acta INV-036-2010 se realizó la finalización y entrega de todos los componentes involucrados en la solución suministrada. Aunado a que en ésta última fecha ya estaba vencida la vigencia del amparo de cumplimiento. El contrato se liquida con acta de terminación y liquidación del 5 de diciembre de 2012. 
Lo anterior sin evidenciar razones que justifiquen el mencionado incumplimiento, ni acciones por parte de la entidad por éste, conforme a lo estipulado en la cláusula octava  lo cual denota debilidades en la supervisión y en el cumplimiento de las obligaciones contractuales , que afectan la oportunidad y eficacia en la necesidad planteada, situación con presunta connotación disciplinaria, de conformidad con lo establecido en los artículos 34 y 35 de la Ley 734 de 2002.
 </t>
    </r>
  </si>
  <si>
    <t>lo cual denota debilidades en la supervisión y en el cumplimiento de las obligaciones contractuales</t>
  </si>
  <si>
    <r>
      <t xml:space="preserve">Planeación, Otro sí contratos, Garantía de cumplimiento y cumplimiento obligación contractual. 
</t>
    </r>
    <r>
      <rPr>
        <sz val="9"/>
        <color theme="1"/>
        <rFont val="Calibri"/>
        <family val="2"/>
        <scheme val="minor"/>
      </rPr>
      <t xml:space="preserve">Del seguimiento y análisis de los contratos  Nos. 1-9000-42-2010  y 1-9000-42-2011 se observan las siguientes situaciones:
Respecto al primer contrato: 
1. Debilidades en la oportunidad para el trámite de justificación  y legalización del otrosí No. 1 suscrito el 30 de junio de 2012, teniendo en cuenta que el plazo del contrato de seguros vencía este mismo día y sólo en esta misma fecha se suscribe el respectivo otrosí para ampliar el plazo de ejecución contractual, lo que genera el riesgo que los amparos contratados queden desprotegidos y la entidad tenga que asumir con su patrimonio siniestros y/o hechos relacionados con los mismos,
Con relación al segundo contrato No.  1-9000-42-2011: No se pudo evidenciar que el contratista cumplió con la obligación b) de la Cláusula Tercera relacionada con la realización de un programa de capacitación en temas relacionados con la administración de pólizas de seguros
se observa imprecisión en el clausulado del contrato y sus modificaciones, así el contrato mencionado prevé en su  cláusula segunda. </t>
    </r>
  </si>
  <si>
    <t>Por debilidades en los controles diseñados para los riesgos generados en la elaboración del clausulado del contrato No. 1-9000-42-2011 y de sus otrosí, así como en la oportunidad para el trámite de legalización de estos. Estas situaciones denotan debilidades de planeación de controles efectivos para garantizar la adecuada elaboración de contratos.</t>
  </si>
  <si>
    <r>
      <t xml:space="preserve">Formato “Informe de Supervisión de Contratos y Órdenes de Empresa
</t>
    </r>
    <r>
      <rPr>
        <sz val="9"/>
        <color theme="1"/>
        <rFont val="Calibri"/>
        <family val="2"/>
        <scheme val="minor"/>
      </rPr>
      <t>Se observa que el formato “informe de supervisión de contratos y órdenes de empresa” adoptado por la entidad sólo contiene información sobre las generalidades del contrato y la relación de los pagos realizados al contratista, sin incluir la totalidad de las obligaciones legales, técnicas, financieras previstas en la Resolución 013 de 2012, que faciliten y garanticen la correcta, oportuna y eficiente supervisión, de tal manera que se blinde esta labor.  Lo anterior se presenta por deficiencias en el sistema de gestión de calidad y los mecanismos previstos para el ejercicio de la supervisión; situación que impide evidenciar el seguimiento técnico, administrativo, financiero, contable y jurídico sobre el cumplimiento del objeto y las obligaciones contractuales y/o las órdenes de adquisición de bienes y/o servicios, celebrados por la entidad.</t>
    </r>
  </si>
  <si>
    <t xml:space="preserve">Lo anterior se presenta por deficiencias en el sistema de gestión de calidad y los mecanismos previstos para el ejercicio de la supervisión
</t>
  </si>
  <si>
    <r>
      <rPr>
        <b/>
        <sz val="9"/>
        <color theme="1"/>
        <rFont val="Calibri"/>
        <family val="2"/>
      </rPr>
      <t>Pago Intereses Moratorios por Aportes Parafiscales ICBF (F)</t>
    </r>
    <r>
      <rPr>
        <sz val="9"/>
        <color theme="1"/>
        <rFont val="Calibri"/>
        <family val="2"/>
      </rPr>
      <t xml:space="preserve">
En cumplimiento de la Resolución No. 1237 de 2013 emitida por el Instituto Colombiano de Bienestar Familiar , la Fiduciaria pago a éste intereses moratorios y costas por $20.4 millones , al no liquidar adecuadamente los aportes parafiscales del 3% correspondientes al período enero a mayo de 2007, enero de 2008 a junio de 2010, agosto a diciembre de 2010, es decir, sin incluir todos los factores salariales de ley, lo que generó un saldo por mora y por tanto el pago de los intereses moratorios mencionados.
</t>
    </r>
  </si>
  <si>
    <t>Lo anterior denota falta de cuidado y diligencia en la aplicación de las normas que regulan esta materia,</t>
  </si>
  <si>
    <r>
      <rPr>
        <b/>
        <sz val="9"/>
        <color theme="1"/>
        <rFont val="Calibri"/>
        <family val="2"/>
        <scheme val="minor"/>
      </rPr>
      <t>Seguimiento Plan de Compras</t>
    </r>
    <r>
      <rPr>
        <sz val="9"/>
        <color theme="1"/>
        <rFont val="Calibri"/>
        <family val="2"/>
        <scheme val="minor"/>
      </rPr>
      <t xml:space="preserve">
La información suministrada a la Comisión Auditora relacionada con el Plan de Compras 2012 y su seguimiento, no permite realizar una evaluación y seguimiento de lo programado y lo efectivamente  ejecutado, dado que las variables utilizadas no son claras y entendibles. 
</t>
    </r>
  </si>
  <si>
    <t>Lo anterior denota debilidades de planeación, seguimiento y control en la adquisición de bienes y servicios y en la actividad contractual de la fiduciaria</t>
  </si>
  <si>
    <r>
      <t xml:space="preserve">Archivo Carpetas de Contratación 
</t>
    </r>
    <r>
      <rPr>
        <sz val="9"/>
        <color theme="1"/>
        <rFont val="Calibri"/>
        <family val="2"/>
        <scheme val="minor"/>
      </rPr>
      <t xml:space="preserve">Se evidencian debilidades en el archivo y organización de las siguientes carpetas:19000-142-2010, 1-9000-022-2012, 1-9000-131-2012, 1-9000-025-2012, 1-9000-83-2012, 1-9000-136-2011, 19000-130-2010, 1-9000-90-08, 1-9000-12-2011, 1-9000-131-2012, 1-9000-126-2012, 19000-12-2012, 1-9000-124-2012, 1-9000-033-2012, 1-9000-24-2011, 1-9000-30-2012, 1-9000-113-2012 y 1-9000-118-2012, que conforman el expediente de los procesos contractuales celebrados por la entidad y objeto de evaluación, las mismas no contienen la totalidad de las actuaciones generadas en sus diferentes etapas; no se encuentran organizadas ni con un orden cronológico, ni foliadas, algunas incluyen varias copias de la misma actuación, y en ocasiones obran documentos de otros contratos; y/o los folios al contrario. No cuentan con una hoja de ruta y/o índice del contenido de las mismas.
</t>
    </r>
  </si>
  <si>
    <t>Lo anterior genera riesgos de pérdida o extravío de los documentos que conforman las evidencias del proceso contractual</t>
  </si>
  <si>
    <r>
      <rPr>
        <b/>
        <sz val="9"/>
        <color theme="1"/>
        <rFont val="Calibri"/>
        <family val="2"/>
      </rPr>
      <t xml:space="preserve">Cumplimiento Contractual Módulos Orión (D) </t>
    </r>
    <r>
      <rPr>
        <sz val="9"/>
        <color theme="1"/>
        <rFont val="Calibri"/>
        <family val="2"/>
      </rPr>
      <t xml:space="preserve">
Según los cronogramas de actividades para cada módulo, la última de estas tareas incluía la instalación en ambiente de producción de los mismos, sin embargo a la fecha de visita técnica de la Comisión Auditora , 15 de octubre de 2013,  los módulos de cartera y seguro no obstante ser recibidos a satisfacción por el contratista no se encuentran aún en funcionamiento . Sólo se evidenció en producción el Módulo del Defensor del Consumidor, y los seis restantes no se encontraban en ambiente de producción. 
No obstante las explicaciones suministradas por la entidad y los documentos allegados en su momento, entre otros la solicitud de justificación del otrosí ampliando el plazo de ejecución; al 15 de octubre de 2013 el plazo del contrato estaba vencido, sin que el contratista cumpliera con el objeto y las obligaciones derivadas del mismo; ni la entidad</t>
    </r>
  </si>
  <si>
    <t xml:space="preserve">Lo cual denota debilidades de planeación, seguimiento y control por parte de la supervisión del mismo. Máxime si se tiene en cuenta que estas actividades correspondían a la iniciativa No. 9-2012 cuya meta es la sistematización de trámites de la Vicepresidencia Jurídica a través del aplicativo Orión, programada entre enero a diciembre de 2012. </t>
  </si>
  <si>
    <r>
      <t xml:space="preserve">Planeación y Control Contrato Inventarios FNC 
</t>
    </r>
    <r>
      <rPr>
        <sz val="11"/>
        <color theme="1"/>
        <rFont val="Calibri"/>
        <family val="2"/>
      </rPr>
      <t xml:space="preserve">a. Respecto al proceso de selección contractual obra en la carpeta Acta del Comité de Evaluación No. 018 del 29 de noviembre de 2011 donde recomienda que dado que el proponente Iquartil Ltda no presentó la certificación sobre cumplimiento de contratos similares al objeto de la invitación, siendo este requisito mínimo, no subsanable el Comité de Contratación, recomienda no continuar con el proceso de contratación.
Respecto al contenido de las actas mencionadas no es consistente lo indicado en el acta del comité de contratación con respecto al contenido del acta del comité de evaluación que obra en la carpeta.
 b. Por debilidades en el dimensionamiento del plazo contractual, teniendo en cuenta su objeto y las entidades involucradas en el proceso, el cual se previó inicialmente por dos meses, fue necesario suscribir cinco (5) otro si  para prorrogar el contrato finalmente hasta el 30 de agosto de 2013 aun así, no obstante obrar oficio de la firma contratista del 30 de agosto de 2013 dando por entregado el proceso, a noviembre 20 de 2013 no se cuenta con la base de datos que incluya los inventarios definitivos del Fondo Nacional de Calamidades, conforme a las cláusulas primera y cuarta numeral 7 del contrato .
</t>
    </r>
  </si>
  <si>
    <t xml:space="preserve">Por debilidades de planeación y contratación.
</t>
  </si>
  <si>
    <r>
      <t xml:space="preserve">Planeación, Clausulado del Contrato 1-9000-42-2011 y oportunidad otrosí. 
</t>
    </r>
    <r>
      <rPr>
        <sz val="9"/>
        <color theme="1"/>
        <rFont val="Calibri"/>
        <family val="2"/>
      </rPr>
      <t xml:space="preserve">Se observa imprecisión en el clausulado del contrato y sus modificaciones, así el contrato mencionado prevé en su  cláusula segunda. Duración. La vigencia del presente contrato será de siete (7) meses contados a partir de su fecha de perfeccionamiento o hasta agotar el presupuesto, sin embargo aunque el contrato se firma el 31 de mayo de 2011, la aprobación de la póliza de cumplimiento No. 21-45-101065131 otorgada por Seguros del Estado es el 13 de junio de 2011, fecha de inicio realmente de la legalización del contrato. </t>
    </r>
  </si>
  <si>
    <t>Por debilidades en los controles diseñados para los riesgos generados en la elaboración del clausulado del contrato No. 1-9000-42-2011 y de sus otrosí, así como en la oportunidad para el trámite de legalización de estos</t>
  </si>
  <si>
    <r>
      <t>Sitio Alterno de Operaciones</t>
    </r>
    <r>
      <rPr>
        <sz val="9"/>
        <color theme="1"/>
        <rFont val="Calibri"/>
        <family val="2"/>
        <scheme val="minor"/>
      </rPr>
      <t xml:space="preserve">
Durante la visita realizada por la CGR, al sitio alterno de operaciones de Fiduprevisora, se observan las siguientes vulnerabilidades: - La bodega cuenta con ventanas y rejas de bajo calibre, vidrios de 3 mm, que dan hacia el lado occidental de la bodega, esto permite visualizar tanto los equipos como el personal desde un conjunto de casas residenciales de 2 pisos quedando vulnerable a posibles ataques de terceros (terrorismo, vandalismo, etc.) ...
-Durante la visita los equipos de cómputo portátiles previstos para activar el Plan de Continuidad del negocio de Fiduprevisora se encontraban instalados y en servicio; posteriormente se informa que éstos, son guardados en sus respectivas cajas originales para su protección y evitar el deterioro , la suciedad y el polvo.</t>
    </r>
  </si>
  <si>
    <t>Las situaciones descritas denotan debilidades en la identificación de los riesgos relacionados con el plan de continuidad y los controles a implementar a fin de mitigarlos</t>
  </si>
  <si>
    <r>
      <t xml:space="preserve">Sistema de información  </t>
    </r>
    <r>
      <rPr>
        <sz val="9"/>
        <color theme="1"/>
        <rFont val="Calibri"/>
        <family val="2"/>
        <scheme val="minor"/>
      </rPr>
      <t xml:space="preserve">Se evidenció que la entidad no cuenta con una herramienta que integre los diferentes mecanismos de participación ciudadana como son: usuarios, defensor del consumidor financiero, servicio al cliente, entre otros,  por tanto se tiene que recurrir a diferentes aplicativos para verificar y efectuar su seguimiento.  </t>
    </r>
  </si>
  <si>
    <t>Lo anterior se genera por deficiencias en los sistemas de información</t>
  </si>
  <si>
    <r>
      <rPr>
        <b/>
        <sz val="9"/>
        <color theme="1"/>
        <rFont val="Calibri"/>
        <family val="2"/>
      </rPr>
      <t>Riesgos y Controles</t>
    </r>
    <r>
      <rPr>
        <sz val="9"/>
        <color theme="1"/>
        <rFont val="Calibri"/>
        <family val="2"/>
      </rPr>
      <t xml:space="preserve">
Se presentan omisiones en la identificación de riesgos, controles y causas que los originan, situación que no facilita el seguimiento oportuno, para mitigarlos y tomar correctivos. A manera de ejemplo: En el 2012 el manejo del presupuesto y contable no se refleja una segregación de funciones, lo que genera riesgos de control; consolidación y manejo de información; así mismo en la supervisión de encargos fiduciarios y la oportunidad en las modificaciones que se deben efectuar a encargos fiduciarios.
Así mismo se evidenció que los controles diseñados por la Fiduciaria, con el propósito de mitigar los riesgos identificados e inmersos en cada procesos, no facilitó el seguimiento y la evaluación de su efectividad por cuanto éstos son generales para algunos casos, como claramente se refleja en la matriz de riesgo y en otros corresponden a las actividades cotidianas del procesos.</t>
    </r>
  </si>
  <si>
    <t>Por deficiencias en el análisis de procesos y funciones por los responsables de los mismos</t>
  </si>
  <si>
    <r>
      <t xml:space="preserve">Anteproyecto y proyecto de Presupuesto
</t>
    </r>
    <r>
      <rPr>
        <sz val="9"/>
        <color theme="1"/>
        <rFont val="Calibri"/>
        <family val="2"/>
        <scheme val="minor"/>
      </rPr>
      <t>Se presentaron modificaciones y traslados presupuestales (130) en la ejecución del mismo, durante la vigencia 2012.</t>
    </r>
  </si>
  <si>
    <t xml:space="preserve">Por deficiencias en la formulación del presupuesto y en la planeación institucional </t>
  </si>
  <si>
    <r>
      <t xml:space="preserve">Actualización de la normativa presupuestal
</t>
    </r>
    <r>
      <rPr>
        <sz val="9"/>
        <color theme="1"/>
        <rFont val="Calibri"/>
        <family val="2"/>
        <scheme val="minor"/>
      </rPr>
      <t>no está debidamente actualizado de acuerdo con los diferentes procesos, negocios y actos que se manejan al interior de la entidad</t>
    </r>
  </si>
  <si>
    <t xml:space="preserve">Por deficiencias en el sistema de Gestión de Calidad, el Acuerdo No. 02 de 1997 por el cual se adopta el sistema presupuestal de la fiduciaria la Previsora S.A, como fuente de criterio </t>
  </si>
  <si>
    <r>
      <t>Identificación de Gastos por Rubro</t>
    </r>
    <r>
      <rPr>
        <sz val="9"/>
        <color theme="1"/>
        <rFont val="Calibri"/>
        <family val="2"/>
        <scheme val="minor"/>
      </rPr>
      <t xml:space="preserve">
La fiduciaria no cuenta con un documento debidamente aprobado que identifique los gastos a imputar por cada rubro, de tal manera que facilite el seguimiento y control del presupuesto para cada gasto, situación que impide ejercer control, seguimiento y legalidad al mismo.</t>
    </r>
  </si>
  <si>
    <t>Deficiencia en el sistema de gestión de calidad</t>
  </si>
  <si>
    <r>
      <rPr>
        <b/>
        <sz val="9"/>
        <color indexed="8"/>
        <rFont val="Calibri"/>
        <family val="2"/>
      </rPr>
      <t>Información Cuentas: Disponible e Inversiones</t>
    </r>
    <r>
      <rPr>
        <sz val="9"/>
        <color indexed="8"/>
        <rFont val="Calibri"/>
        <family val="2"/>
      </rPr>
      <t xml:space="preserve">
Los datos suministrados por la entidad en medio digital-archivos Excel a 31 de diciembre de 2012 de Fiduprevisora y de los Fideicomisos: Fondo de Riesgos Profesionales, Fondo Nacional de Gestión de Riesgos, PA MPS Decreto 073, Fondo de Contingencias Contractuales de las Entidades del Estado y Consorcio SAYP, no se reportó de acuerdo con los requerimientos elevados, como se evidencia en el suministro inicial de información incompleta, no acorde con la realidad registrada en los estados financieros, hecho que puede conducir a  la toma de decisiones basada en datos no adecuados.</t>
    </r>
  </si>
  <si>
    <t>Por deficiencias en el sistema de control interno en lo relacionado con la consolidación de la información y su validación con las diferentes fuentes que la generan,</t>
  </si>
  <si>
    <r>
      <t xml:space="preserve">Sistematización Saldos en Cuentas Corrientes y de Ahorro </t>
    </r>
    <r>
      <rPr>
        <u/>
        <sz val="9"/>
        <color theme="1"/>
        <rFont val="Calibri"/>
        <family val="2"/>
        <scheme val="minor"/>
      </rPr>
      <t>S</t>
    </r>
    <r>
      <rPr>
        <sz val="9"/>
        <color theme="1"/>
        <rFont val="Calibri"/>
        <family val="2"/>
        <scheme val="minor"/>
      </rPr>
      <t>e evidenció que en tesorería no se cuenta con un sistema que automatice el manejo de cuentas corrientes y de ahorro, por cuanto este proceso se adelanta manualmente en el Tablero Diario de Tesorería, dado que no se cuenta con un sistema integrado para este tipo de información, Situación que genera riesgos por cuanto su manualidad,</t>
    </r>
  </si>
  <si>
    <t>Por deficiencias en el sistema de control interno</t>
  </si>
  <si>
    <r>
      <t xml:space="preserve">Segregación de Funciones 
</t>
    </r>
    <r>
      <rPr>
        <sz val="9"/>
        <color theme="1"/>
        <rFont val="Calibri"/>
        <family val="2"/>
        <scheme val="minor"/>
      </rPr>
      <t>En la gerencia de contabilidad en la vigencia 2012 se desarrollaron actividades de contabilización de movimientos de la fiduciaria y el manejo del presupuesto, traslados y modificaciones al mismo, que no corresponden a una adecuada segregación de funciones.</t>
    </r>
  </si>
  <si>
    <t xml:space="preserve">Por deficiencias en el Sistema de Control Interno </t>
  </si>
  <si>
    <t>Información Contractual rendida en la cuenta fiscal 2012 
De los cruces realizados entre la información contractual registrada en el SIRECI, con la reportada por la Entidad durante el proceso auditor se evidenció que la entidad registró el contrato No.1-9000-130- 2010 por $8.443.796.002 cuando el valor real según documentación es de $84.437.960,02</t>
  </si>
  <si>
    <t>Lo que denota falta de seguimiento y control en los reportes al ente de control fiscal</t>
  </si>
  <si>
    <r>
      <rPr>
        <b/>
        <sz val="9"/>
        <color theme="1"/>
        <rFont val="Calibri"/>
        <family val="2"/>
      </rPr>
      <t>Obligaciones de Agente retenedor ICA</t>
    </r>
    <r>
      <rPr>
        <sz val="9"/>
        <color theme="1"/>
        <rFont val="Calibri"/>
        <family val="2"/>
      </rPr>
      <t xml:space="preserve">
La Fiduciaria en calidad de agente retenedor del impuesto de industria y comercio, no realizo las retenciones del impuesto ICA al contratista Ernest &amp; Young Audit Ltda.[1],  para las vigencias 2012 y 2013
El contratista argumentó que al ostentar la calidad de autoretenedor de este impuesto, lo practicó, declaró y pago, para tal efecto certificó y adjuntó los “formularios de autoliquidación electrónica asistencia del Impuesto de Industria y Comercio, avisos y tableros” cancelados por los períodos gravables 2012 y 2013 (bimensual), respecto a los ingresos percibidos en su actividad económica principal (69201), como una sociedad comercial prestadora de servicios profesionales en Revisoría Fiscal.   
</t>
    </r>
  </si>
  <si>
    <t xml:space="preserve">Lo anterior se origina por desconocimiento al momento de la causación del respectivo pago respecto de las obligaciones impositivas que recaen sobre los proveedores y/o contratistas y la falta de un manual de procedimientos actualizados.  </t>
  </si>
  <si>
    <r>
      <rPr>
        <b/>
        <sz val="10"/>
        <color theme="1"/>
        <rFont val="Calibri"/>
        <family val="2"/>
      </rPr>
      <t xml:space="preserve"> Contrato No 1-900-051-2013 Revisoría Fiscal ERNEST &amp; YOUNG</t>
    </r>
    <r>
      <rPr>
        <sz val="10"/>
        <color theme="1"/>
        <rFont val="Calibri"/>
        <family val="2"/>
      </rPr>
      <t xml:space="preserve">
El Parágrafo tercero de la cláusula séptima del contrato  1-900-051-2013 suscrito con la firma  ERNEST &amp; YOUNG establece: “ </t>
    </r>
    <r>
      <rPr>
        <i/>
        <sz val="10"/>
        <color theme="1"/>
        <rFont val="Calibri"/>
        <family val="2"/>
      </rPr>
      <t>El Supervisor del contrato deberá rendir un informe mensual durante el tiempo de ejecución del mismo, incluido el informe final, los cuales deberá reposar dentro de la carpeta correspondiente, en concordancia con lo dispuesto en la cláusula tercera”
Por otra parte, el Supervisor no revisó los requisitos tributarios tal como lo señala el artículo 17 del manual de contratación de la entidad; por cuanto se evidenció que para el contrato en mención Fiduprevisora  en calidad de agente retenedor del impuesto de industria y comercio, no realizo las retenciones del impuesto ICA al contratista Ernest &amp; Young Audit Ltda[1].,Si bien es cierto, la firma contratista está calificada por la Administración de Impuestos Nacionales DIAN como Gran Contribuyente según Resolución Número 10520 de 2003, no es menos cierto que  Fiduprevisora como entidad pública, entraría dentro de la excepción señalada en el párrafo anterior, y por consiguiente operaría la retención correspondiente.</t>
    </r>
  </si>
  <si>
    <t>Es así como se reflejan debilidades en las funciones de Supervisión por cuanto se evidencian deficiencias en los informes mensuales en el seguimiento del cumplimiento de las  obligaciones establecidas en la cláusula cuarta contractual, así como al seguimiento financiero del contrato</t>
  </si>
  <si>
    <r>
      <t xml:space="preserve">Pagos sin afectación presupuestal (D)
</t>
    </r>
    <r>
      <rPr>
        <sz val="10"/>
        <color theme="1"/>
        <rFont val="Calibri"/>
        <family val="2"/>
      </rPr>
      <t xml:space="preserve">FIDUPREVISORA, realizo un pago por concepto de Multas y Sanciones por $1.9 millones sin afectación presupuestal, es decir sin el correspondiente Certificado de Disponibilidad ni el registro presupuestal situación soportada por la entidad así: “La Gerencia Administrativa efectúo el pago constatando que la solicitud de pago cumpliera con lo establecido en numeral 6.2.4 del manual de Procedimiento –Pagos de Empresa (Código MPGAD-01-014.- 6.2.4. Otros…cuando el pago no afecte el presupuesto en la solicitud firmada por el Vicepresidente indicar en la solicitud del pago el motivo por el cual no afecta presupuesto y justificar el uso de recursos no presupuestados”    </t>
    </r>
  </si>
  <si>
    <t>Situación que contraviene las normas antes citadas y el principio de universalidad contemplado en el Estatuto Orgánico del Presupuesto en concordancia con el numeral 33 Vacíos Normativos del Acuerdo 02 de 1997 que se fundamenta en la obligatoriedad que todo gasto tenga certificado de disponibilidad y registro presupuestal, antes del pago, indistintamente de su afectación contable.</t>
  </si>
  <si>
    <r>
      <rPr>
        <b/>
        <sz val="9"/>
        <color theme="1"/>
        <rFont val="Calibri"/>
        <family val="2"/>
      </rPr>
      <t xml:space="preserve">Pago de Multas, Sanciones e Intereses de mora (F) (D) </t>
    </r>
    <r>
      <rPr>
        <sz val="9"/>
        <color theme="1"/>
        <rFont val="Calibri"/>
        <family val="2"/>
      </rPr>
      <t xml:space="preserve">
En en lo corrido de los años 2012 y 2013 FIDUPREVISORA S.A canceló por concepto de multas sanciones e intereses de mora: 
- TESORERÍA MUNICIPAL DE ARMENIA: FIDUPREVISORA S.A según comprobante de egreso No. 12004114 del 04-10-2012 canceló sanción por enviar de manera extemporánea la información exógena en medio magnético de las retenciones aplicadas en el año 2011, lo anterior en virtud del pliego de cargos No. 020 proferido contra FIDEICOMISOS PATRIMONIOS AUTÓNOMOS FIDUCIARIA LA PREVISORA S.A, en su calidad de agente retenedor. Valor de la sanción cancelada fue de $ 402.000. 
- DIRECCION DE IMPUESTOS Y ADUANAS NACIONALES: Con resolución No. 312412013000095 del 8 de octubre de 2013 la DIAN impuso sanción a FIDUPREVISORA S.A por valor de $ 10.167.000, lo anterior con fundamento en el suministro de información exógena inconsistente (con errores) por el año gravable 2009 en cuanto a lo reportado frente a dos (2) contribuyentes, esto conforme pliego  cargos No. 312382013000038 del 14 de marzo de 2013.
La sanción reducida en valor fue cancelada según comprobante de egreso No. 13001509 del 22-04-2013 por valor de $ 1.017.000.
- GRAVAMEN MOVIMIENTOS FINANCIEROS: La Gerencial de contabilidad de FIDUPREVISORA evidenció que sí hubo lugar a retenciones GMF en la semana 50 de años 2012 las cuales no habían sido declaradas de la DIAN procediendo a presentar la declaración de forma voluntaria.
FIDUPREVISORA S.A canceló por extemporaneidad en la declaración del GMF periodo 50 del año 2012 y según comprobante de egreso No. 13003032 del 31-07-2013 la suma de $ 272.000.
- SECRETARIA DE HACIENDA DEL DISTRITO DE BOGOTÁ: Según requerimiento especial No. RE- 2013EE141313 expedido por la Subdirección de Impuestos a la Propiedad de la Oficina de Fiscalización de la Secretaria de Hacienda Distrital el día 14 de junio de 2013 se sancionó a FIDUPREVISORA S.A por inexactitud en las declaraciones del impuesto predial año 2012 respecto seis (6) predios identificados con matrículas inmobiliarias Nos. 50C1175982, 50C1175983, 50C1175984, 50C1175988, 50C1175989 y 50C1176001.
Según comprobante de egreso No. 13003850 del 26-09-2013 FIDUPREVISORA S.A canceló  valor de $23.424.000 discriminados así: $ 9.813.000 obedecen a la sanción y $ 13.611.000 son intereses de mora, lo anterior certificado por el gerente de contabilidad de la fiduciaria el día 8 del mes de abril de 2014.
</t>
    </r>
  </si>
  <si>
    <t>las situaciones antes descritas refleja deficiencias e inobservancia de las normas que rigen cada uno de los asuntos en particular, situación que involucra diferentes áreas de la entidad auditada como son la administrativa, impuestos e inversiones</t>
  </si>
  <si>
    <r>
      <rPr>
        <b/>
        <sz val="10"/>
        <color theme="1"/>
        <rFont val="Calibri"/>
        <family val="2"/>
      </rPr>
      <t>Registros presupuiestales  CRP
A</t>
    </r>
    <r>
      <rPr>
        <sz val="10"/>
        <color theme="1"/>
        <rFont val="Calibri"/>
        <family val="2"/>
      </rPr>
      <t xml:space="preserve">nalizadas las bases datos de los certificados de Registros Presupuestales, se evidencia que existen saldos de compromisos por   $3.191.7 millones que datan desde el 2007 y $17.000.2 millones sin ejecutar al cierre de la vigencia 2013. Situación que  evidencia que los contratos no se cumplieron, en razón a que no se obligaron, esto es, que los beneficiarios (contratistas) no presentaron los documentos soportes de cumplimientos del objeto de cada uno de los contratos y por ende son reservas presupuestales que fenecen a la vigencia siguiente de expedido el Registro Presupuestal. 
</t>
    </r>
  </si>
  <si>
    <t>Lo anteriormente expuesto refleja deficiencias de control en la ejecución presupuestal y desatención a lo señalado en el Articulo 20 del Decreto 568 de 1996, Artículo 2 de la Resolución 2416 de 1997 del Ministerio de Hacienda y Crédito Público, Numeral 20 del Acuerdo 02 de 1997  y el literal A numeral 6 del Manual de procedimientos de FIDUPREVISORA e incumplimiento del principio de anualidad</t>
  </si>
  <si>
    <r>
      <rPr>
        <b/>
        <sz val="10"/>
        <color theme="1"/>
        <rFont val="Calibri"/>
        <family val="2"/>
        <scheme val="minor"/>
      </rPr>
      <t>Registros presupuiestales  CRP
A</t>
    </r>
    <r>
      <rPr>
        <sz val="10"/>
        <color theme="1"/>
        <rFont val="Calibri"/>
        <family val="2"/>
        <scheme val="minor"/>
      </rPr>
      <t xml:space="preserve">nalizadas las bases datos de los certificados de Registros Presupuestales, se evidencia que existen saldos de compromisos por   $3.191.7 millones que datan desde el 2007 y $17.000.2 millones sin ejecutar al cierre de la vigencia 2013. Situación que  evidencia que los contratos no se cumplieron, en razón a que no se obligaron, esto es, que los beneficiarios (contratistas) no presentaron los documentos soportes de cumplimientos del objeto de cada uno de los contratos y por ende son reservas presupuestales que fenecen a la vigencia siguiente de expedido el Registro Presupuestal. 
</t>
    </r>
  </si>
  <si>
    <r>
      <rPr>
        <b/>
        <u/>
        <sz val="9"/>
        <color theme="1"/>
        <rFont val="Calibri"/>
        <family val="2"/>
        <scheme val="minor"/>
      </rPr>
      <t>Indicadores de Gestión</t>
    </r>
    <r>
      <rPr>
        <sz val="9"/>
        <color theme="1"/>
        <rFont val="Calibri"/>
        <family val="2"/>
        <scheme val="minor"/>
      </rPr>
      <t xml:space="preserve">
La  herramienta de información sobre la gestión del negocio (Isolucion v3), es subutilizada, dado que se evidencian falencias en el control y seguimiento  de la información que reposa en la herramietna, por cuanto en algunos casos en algunos casos se utiliza para registrar información sin que corresponda a la realidad de la gestión de Fiduprevisora</t>
    </r>
  </si>
  <si>
    <t xml:space="preserve">Situación que limita los procesos de seguimiento, medición, análisis y mejora necesarios para demostrar la conformidad con los requisitos del producto y/o servicio. Obedeciendo a debilidades en la obligación de los responsables en registrar los resultados en la herramienta Isolución v3. </t>
  </si>
  <si>
    <r>
      <rPr>
        <b/>
        <u/>
        <sz val="9"/>
        <rFont val="Calibri"/>
        <family val="2"/>
        <scheme val="minor"/>
      </rPr>
      <t>Gestión documental de contratos</t>
    </r>
    <r>
      <rPr>
        <sz val="9"/>
        <rFont val="Calibri"/>
        <family val="2"/>
        <scheme val="minor"/>
      </rPr>
      <t xml:space="preserve">
La documentación soporte de los contratos no cuenta con foliación en cada una de las carpetas, tampoco cuenta con un índice  que permita identificar los documentos  y ubicar los mismos dentro de las carpetas  que soportan el contrato, así mismo carece de orden cronológico</t>
    </r>
  </si>
  <si>
    <t>Situación que se presenta por deficiencia por los mecanismos e control interno relacionados con el archivo</t>
  </si>
  <si>
    <t>Elaboración mensual de matriz de partidas conciliatorias pendientes de depurar.</t>
  </si>
  <si>
    <t>Módulo de conciliaciones bancarias</t>
  </si>
  <si>
    <t>Conciliación diaria haciendo uso del Módulo de conciliaciones bancarias que provee Retos</t>
  </si>
  <si>
    <t>Reporte mensual de partidas conciliatorias</t>
  </si>
  <si>
    <t>Registro contable de partidas con base en la gestión realizada por las áreas.</t>
  </si>
  <si>
    <t>Proyecto implementado</t>
  </si>
  <si>
    <t>Software implementado</t>
  </si>
  <si>
    <t>Revisión mensual de los reportes  MAXIMOS Y MINIMOS, CUADRO MAESTRO DE BANDERAS y PARTES RELACIONADAS</t>
  </si>
  <si>
    <t>Indagación preliminar culminada</t>
  </si>
  <si>
    <t>Funcionario asignado exclusivamente a revisar la información exógena correspondiente a la vigencia 2011  y a la elaboración de los formatos establecidos</t>
  </si>
  <si>
    <t>Módulo de Información exógena.</t>
  </si>
  <si>
    <t>Procedimiento de Pago de Impuestos actualizado</t>
  </si>
  <si>
    <t>Manual MP-GFI-02-006 - Presentación y Pago GMF, actualizado</t>
  </si>
  <si>
    <t>Manual de Interventoría y Supervisión de Contratos y formato único de informe de supervisión</t>
  </si>
  <si>
    <t>Manual de Contratación actualizado</t>
  </si>
  <si>
    <t>Contrato de Archivo Documental de Contratos</t>
  </si>
  <si>
    <t xml:space="preserve">Manual de Archivo </t>
  </si>
  <si>
    <t xml:space="preserve">Modelo de Competencias Ajustado. </t>
  </si>
  <si>
    <t>Metodología Documentada</t>
  </si>
  <si>
    <t>Módulo de conciliación bancaria en producción</t>
  </si>
  <si>
    <t>Registro en los estados financieros de los embargos pendientes de identificar a 31-Dic-10</t>
  </si>
  <si>
    <t>Políticas Ajustadas</t>
  </si>
  <si>
    <t>Manual de Procedimientos de Contratación de Fiducia ajustado</t>
  </si>
  <si>
    <t>Solicitud de conceptos al asesor tributario</t>
  </si>
  <si>
    <t>Acta de Liquidación del Contrato presentada al fideicomitente</t>
  </si>
  <si>
    <t>Resolución</t>
  </si>
  <si>
    <t>Acta</t>
  </si>
  <si>
    <t>Informe</t>
  </si>
  <si>
    <t>Obtención oficio de respuesta</t>
  </si>
  <si>
    <t>Obtención concepto</t>
  </si>
  <si>
    <t xml:space="preserve">Certificación del buen funcionamiento de la Implementación de controles emitida por el Director del Patrimonio Autónomo. </t>
  </si>
  <si>
    <t>Cierre anual</t>
  </si>
  <si>
    <t>Mensual</t>
  </si>
  <si>
    <t>Documento Estratégia y Plan de Negocios</t>
  </si>
  <si>
    <t>Porcentaje</t>
  </si>
  <si>
    <t>Acuerdo</t>
  </si>
  <si>
    <t>Plan de compras</t>
  </si>
  <si>
    <t>Manual de procedimiento ajustado</t>
  </si>
  <si>
    <t>Manual de procedimiento adicionado</t>
  </si>
  <si>
    <t>Comunicaciones</t>
  </si>
  <si>
    <t>Actas de Comité de Supervisión</t>
  </si>
  <si>
    <t>Avaluos</t>
  </si>
  <si>
    <t xml:space="preserve">Poder </t>
  </si>
  <si>
    <t>Proceso ajustado</t>
  </si>
  <si>
    <t>Avalúo y Soportes de venta</t>
  </si>
  <si>
    <t xml:space="preserve">soportes  </t>
  </si>
  <si>
    <t xml:space="preserve">soportes </t>
  </si>
  <si>
    <t>Comunicación</t>
  </si>
  <si>
    <t>Registros Contables de reclasificación.</t>
  </si>
  <si>
    <t>Informe final</t>
  </si>
  <si>
    <t>Documento de ratficación</t>
  </si>
  <si>
    <t>Aplicación de las acciones respectivas</t>
  </si>
  <si>
    <t>Registro contable</t>
  </si>
  <si>
    <t>Comunicaciones mensuales a entes territoriales</t>
  </si>
  <si>
    <t>Comunicaciones trimestrales a CGR</t>
  </si>
  <si>
    <t>Visitas</t>
  </si>
  <si>
    <t>Informe mensual</t>
  </si>
  <si>
    <t>28/2/2014</t>
  </si>
  <si>
    <t>Lista de asistencia Ayudas de memoria</t>
  </si>
  <si>
    <t>28/2/14</t>
  </si>
  <si>
    <t>seguimientos mensuales y resultado un informe</t>
  </si>
  <si>
    <t xml:space="preserve">Oficio </t>
  </si>
  <si>
    <t>Funcionamiento del aplicativo</t>
  </si>
  <si>
    <t xml:space="preserve">Fichas tecnicas </t>
  </si>
  <si>
    <t>31/12/13</t>
  </si>
  <si>
    <t xml:space="preserve">Resolucion </t>
  </si>
  <si>
    <t>Estados financieros</t>
  </si>
  <si>
    <t>31/1/13</t>
  </si>
  <si>
    <t>Reporte de partidas por identificar mensual</t>
  </si>
  <si>
    <t>30/10/2014</t>
  </si>
  <si>
    <t>Estado Financiaros</t>
  </si>
  <si>
    <t>DOCUMETO SRF</t>
  </si>
  <si>
    <t>aplicativo</t>
  </si>
  <si>
    <t>APLICATIVO</t>
  </si>
  <si>
    <t>Informe  mensual</t>
  </si>
  <si>
    <t xml:space="preserve">Informe </t>
  </si>
  <si>
    <t xml:space="preserve">informe </t>
  </si>
  <si>
    <t>comunicacion</t>
  </si>
  <si>
    <t>actas de visita</t>
  </si>
  <si>
    <t>Informes</t>
  </si>
  <si>
    <t>Revelaciones ajustadas a la realidad del hecho económico en las notas de los estados financieros.</t>
  </si>
  <si>
    <t>Verificar datos del Formato validación de información.</t>
  </si>
  <si>
    <t>Comunicaciones enviadas a las entidades bancarias que corresponden a las 174 partidas por identificar.</t>
  </si>
  <si>
    <t>Seguimiento mensual</t>
  </si>
  <si>
    <t>Instructivo Actualizado</t>
  </si>
  <si>
    <t>Procedimiento actualizado</t>
  </si>
  <si>
    <t>Calificaciones del 90% de los participantes superior o igual a 4.0</t>
  </si>
  <si>
    <t>Formato</t>
  </si>
  <si>
    <t xml:space="preserve"> Aplicativo Ajustado</t>
  </si>
  <si>
    <t>Instructivo</t>
  </si>
  <si>
    <t>Sesiones</t>
  </si>
  <si>
    <t>Ajuste aplicativo</t>
  </si>
  <si>
    <t>Dependencias</t>
  </si>
  <si>
    <t>Listado de Asistencias</t>
  </si>
  <si>
    <t>Mapas Corporativos</t>
  </si>
  <si>
    <t>76 manuales de Funciones</t>
  </si>
  <si>
    <t>Controles de asistencia a las capacitaciones</t>
  </si>
  <si>
    <t xml:space="preserve">Aprobación de la ejecución de la iniciativa 2014. </t>
  </si>
  <si>
    <t>Manual</t>
  </si>
  <si>
    <t>Evidencia de Capacitación a través de la planilla de asistencia</t>
  </si>
  <si>
    <t>evaluación</t>
  </si>
  <si>
    <t>Manual Actualizado</t>
  </si>
  <si>
    <t>Circular</t>
  </si>
  <si>
    <t>Aplicativo en Funcionamiento</t>
  </si>
  <si>
    <t>Formato actualizado</t>
  </si>
  <si>
    <t>Reporte de comprobación de liquidación de parafiscales de People Soft Vs Excel</t>
  </si>
  <si>
    <t>Actualizar el Manual de Procedimientos Publicado</t>
  </si>
  <si>
    <t>Acuerdo de Servicios</t>
  </si>
  <si>
    <t>Módulos</t>
  </si>
  <si>
    <t>Procedimiento</t>
  </si>
  <si>
    <t>Plan de acción</t>
  </si>
  <si>
    <t>Documento Diagnóstico</t>
  </si>
  <si>
    <t>Sistema de información</t>
  </si>
  <si>
    <t>Inventario de riesgos</t>
  </si>
  <si>
    <t>Mesas de trabajo, en cumplimiento del cronograma.</t>
  </si>
  <si>
    <t>Matriz de Riesgo Operativo Actualizada de acuerdo definición mesas de trabajo.</t>
  </si>
  <si>
    <t xml:space="preserve">Diagnóstico de la evaluación </t>
  </si>
  <si>
    <t>Estatuto</t>
  </si>
  <si>
    <t>Publicación</t>
  </si>
  <si>
    <t>Suministro de la informaciòn</t>
  </si>
  <si>
    <t>El diagnostico sobre la viabilidad de obtener la herramienta  que suministre la información en forma integral</t>
  </si>
  <si>
    <t>Estudio</t>
  </si>
  <si>
    <t xml:space="preserve">Presentación Propuesta </t>
  </si>
  <si>
    <t>21A</t>
  </si>
  <si>
    <t>23A</t>
  </si>
  <si>
    <t>35A</t>
  </si>
  <si>
    <t>Documento diagnóstico para proceder a efectuar un plan de acción que permita corregir la metodología y contar con trazabilidad de la información.</t>
  </si>
  <si>
    <t>Documento consolidado con los cambios requeridos tanto en la herramienta como en los procedimientos.</t>
  </si>
  <si>
    <t>Procedimientos y Herramientas ajustadas y alineadas para guardar la trazabilidad de la información.</t>
  </si>
  <si>
    <t xml:space="preserve">
Enviar el listado de los contratos celebrados en los años 2013 y 2014 a la Dirección de Recursos Fisicos.</t>
  </si>
  <si>
    <t xml:space="preserve">Enviar oficio a la totalidad de supervisores informando la necesidad de que los contratos que se encuentran a cargo sean revisados y así se pueda certificar la completitud de la documentación requerida. 
</t>
  </si>
  <si>
    <t>Organizar el archivo correspondiente a los contratos de empresa de las vigencias 2014 y 2013, teniendo en cuenta los estandares de técnica archivistica y de ley.</t>
  </si>
  <si>
    <t>Implementar un control en el aplicativo Orion que permita verficar la exstencia del formato de remisión de documentos  previo envió a la casa del archivo.</t>
  </si>
  <si>
    <t xml:space="preserve">
Se realizan las pruebas integrales conforme a los escenarios de pruebas definidos, se analizan y solucionan incidentes presentados en las pruebas y que son requeridos para la salida a producción, se realiza la capacitación a los funcionarios de la organización y el proceso de migración de información el cual inició el día 23 de diciembre de 2013, se configura el esquema de seguridad de la herramienta y se validan y parametrizan usuarios conforme a los procesos y procedimientos de la organización.
Al corte del mes de diciembre,  se encuentra disponible la infraestructura, base de datos y aplicativo para realizar la salida a producción el día 02 de enero de 2014.
</t>
  </si>
  <si>
    <t xml:space="preserve">
Se realizan las pruebas integrales conforme a los escenarios de pruebas definidos, se analizan y solucionan incidentes presentados en las pruebas y que son requeridos para la salida a producción, se realiza la capacitación a los funcionarios de la organización y el proceso de migración de información el cual inició el día 23 de diciembre de 2013, se configura el esquema de seguridad de la herramienta y se validan y parametrizan usuarios conforme a los procesos y procedimientos de la organización.
Esta pendiente por suscribir convenios con los bancos para obtener la información en línea,</t>
  </si>
  <si>
    <t>Se generó reportes de Cuadro Maestro de Banderas, Máximos y Mínimos y Operadores/Contrapartes, consolidados en un informe, al igual que las operaciones que han sido clasificadas como de seguimiento, el comportamiento global de la fiduciaria y de cada uno de los gestores. Adicionalmente se presentó al Comité de Riesgos las Op de seguimiento y  explicaciones dadas por la Vp Financiera.</t>
  </si>
  <si>
    <t>Se recibió correo electrónico del Gerente de Contabilidad en el cual se informa que fueron dadas instrucción al interior de la Gerencia a la profesional de impuestos para que apoyara la revisión del informe de medios magnéticos previo a su envío, tambien se actualizó el manual de funciones código MF-101060701 del 09 de mayo de 2012 en el cual se incluyó como función del profesional 1 de la oficina de contabilidad empresa e impuestos  "Elaborar  la información en medios magnéticos para enviar a la DIAN y Secretaria de hacienda Distrital, así como a las entidades que así lo requieran.....".</t>
  </si>
  <si>
    <t>Se actualizaron los procedimientos relacionados con pagos de impuestos y se encuentran publicados en Isolución, incluyendo en el procedimiento la actividad 15 consistente en enviar correo electronico a los coordinadores de los negocios fiduciarios informando lños vencimientos y las relaciones de las retenciones a cancelar por cada uno; y solicitando la aprobación del giro para procedecer a la elaboración de las Ordenes de Pago - ORPAS.</t>
  </si>
  <si>
    <t>Se actualizó el procedimiento el 29-Dic-11 y se encuentra publicado en Intranet incluyendo como control: "Enviar a la Oficina de Contabilidad de Empresa e Impuestos, el primer día hábil de la semana, antes de las 10:00.  http://eurito:7028/isolucion/FrameSetGeneral.asp?Pagina=ListadoMaestroDocumentos3.asp</t>
  </si>
  <si>
    <t> Se Recibió correo electrónico del administrador del sistema en el cual indica que se ha implementado  y publicado la Resolución 013 de 2012 referente a la supervisión de contratos</t>
  </si>
  <si>
    <t xml:space="preserve"> A través de la Resolución No. 02 de Febrero de  2012 se modificó el manual unico de contratación de la fiduciaria La Previsora S.A., inclyendo el capitulo 10 correspondiente a la etapa de terminación de la ejecución y liquidación del contrato, en el parágrafo segundo del artículo 59  "acta de liquidacion".</t>
  </si>
  <si>
    <t>La Resolución No. 02 de 2012 mediante la cual se modifica el manual de contratación, adicionando un capítulo sobre liquidación de contratos, definió plazos y documentos para la liquidación de los contratos.</t>
  </si>
  <si>
    <t>Se contrató una firma especializada en archivo que apoya la gestión de archivo del área con un persona para dar apoyo a la Vicepresidencia; Se trasladó el archivo represado en jurídico, se suscribió acuerdo de servicio que determina tiempos y plazos para la gestión de documental para evitar represamientos.</t>
  </si>
  <si>
    <t xml:space="preserve">Se  actualizó el Manual de Gestion Docuental y Control de Registros el 30 de mayo de 2012 y se encuentra publcada la nueva versión el aplicativo Isolución. </t>
  </si>
  <si>
    <t>Se revisó el modelo de competencias presentado por Human Capital en el que se alineó el modelo y se estableció una única escala de evaluación y se actualizaron los formatos requeridos</t>
  </si>
  <si>
    <t>Se realizó la definicion y  documentacion de  la Metodología para la Evaluación de Desempeño orientada a Resultados  (Indicadores y Criterios de Desempeño), Se  adjuntó  el procedimiento de metodologia de construccion de indicadores KP'S. instructivo de metodologia  de calificacion de logros y retroalimentacion y valoracion de desempeño y competencias.</t>
  </si>
  <si>
    <t>Las partidas del año 2010 se encuentran en proceso de depuración, al corte noviembre 30 de 2013 existen 173 partidas por valor de $47.075.341.26, las partidas cuentan con la gestión respectiva, se espera cerrar diciembre con 100 partidas del año 2010 para depurar durante el primer semestre del año 2014. Se adjunta matriz de partidas conciliatorias del mes de noviembre de 2013.</t>
  </si>
  <si>
    <t>En el Comité de Auditoría de 13-Ene-12, se definió y aprobó la política, que previo al inicio de la gestión operativa de los contratos de fiducia mercantil inmobiliaria,  se obtendrá concepto del asesor tributario, sobre las implicaciones tributarias del negocio, tal como se puede corroborar en el Acta No. 1, Punto No. 8 del Orden del día, Pagina 10.</t>
  </si>
  <si>
    <t>La Gerencia Jurídica solicitó el cierre de esta meta, manifestó la improcedencia de la acción por cuanto la Gerencia Comercial indicó que los negocios de fiducia mercantil inmoviloiaria no se encuenttra dentro de los proyectos de la vigencia 2012, indicó que en el evento que la entidad determine participar en este mercado, se procederá a gestionar la correspondiente modificación.</t>
  </si>
  <si>
    <t>Durante el periodo  no se firmaron negocios inmobiliarios, por lo que no se requirió de la asistencia del Asesor Tributario</t>
  </si>
  <si>
    <t>30-Junio 2013:  El 11 de Junio de 2013 las partes suscribieron el Acta de Liquidación del Contrato, acto en el que se reallizó el respectivo cruce de ceuntas y se establecieron las contraprstaciones debidas.</t>
  </si>
  <si>
    <t>Resolución N°. 029 del 20 de diciembre de 2012 mediante el cual se deroga la resolución N° 029 del 29 de diciembre del 2011 y se oficializa el Direccionamiento Estratégico para el periodo comprendido entre el año 2011 y 2015, de acuerdo con las modificaciones presentadas en Junta Directiva N° 280 del 18 de Dic del 2012.</t>
  </si>
  <si>
    <t>En marzo se efectuó la reunión de análisis estratégico en donde se analizó el resultado de los indicadores a Diciembre de 2012 y el estado de las iniciativas a agosto de 2012. De igual forma se realizó la Revisión por la Dirección y efectuó seguimiento de los compromisos de la reunión de Análisis Estratégico y se formularon nuevos planes de acción de acuerdo a los resultados obtenidos</t>
  </si>
  <si>
    <t>En el mes de abril se realizarón los informes de seguimiento de los Indicadores de procesos vigencia 2012 y primer trimestre de 2013 por cada una de las dependencias con el fin de medir el desempeño y crear criterios que permitan fortalecer y determinar el grado de cumpliento .</t>
  </si>
  <si>
    <t>Se radicó cobro en CISA por condena en costas asumido por PAR CAL y se recibió el pago, se solicitó certificación de la cesión de derechos de crédito y litigiosos en las obligaciones vendidas por PAR CAL. Se pactaron memoriales de cesión de las obligaciones estaría a cargo del PAR como vendedor.  Se recibe  respuesta con compromiso para atender los reembolsos solicitados por el PAR CAL.</t>
  </si>
  <si>
    <t xml:space="preserve">En oficio 2012EE00094627 de 10 de Octubre de 2012, la Vp. jurídica emitió el respectivo concepto jurídico con el oficio UG SD 270 de 26 de Octubre de 2012, con el fin de precisar las acciones a implementar en los procesos ejecutivos para evitar declaratorias de perención. El 2-Nov-12, la vicepresidencia jurídica emite su concepto y efectúa las recomendaciones pertinentes.     </t>
  </si>
  <si>
    <t>En todos los procesos ejecutivos iniciados por la entidad que se encontraran en la situación descrita, esto es, con sentencia que ordena seguir adelante con la ejecución, se presentaron solicitudes de impulso procesal para evitar la declaratoria de perención del proceso. Estas acciones consistieron en solicitar la practica de medidas cautelares o la actualización de la liquidación del crédito, en otros casos se presentó el documento de cesión a CISA en virtud de la venta de cartera realizada en cumplimiento del artículo 238 de la Ley 1450 de 2011.</t>
  </si>
  <si>
    <t xml:space="preserve">Se realizó la revelacion en las NOTAS A LOS ESTADOS FINANCIEROS DEL AÑO 2012 la restriccion del disponible en la cuenta del banco de la Republica. </t>
  </si>
  <si>
    <t>Los gastos bancarios de la cuenta del Banco de Republica se registran mensualmente.</t>
  </si>
  <si>
    <t>Se presentó al Comité de Auditoría y a la Junta Directiva el plan estratégico comercial que contiene el plan de negocios y el presupuesto de ingresos de nuevos negocios para el 2013, quedando aprobado. Comité No 8 del 12 de diciembre de 2012 - punto 5 de la agenda.
.</t>
  </si>
  <si>
    <t>Se aprobó en Comité de Auditoría y a la Junta Directiva el plan estratégico comercial que contiene el plan de negocios y el presupuesto de ingresos de nuevos negocios para el 2013, quedando aprobado., posteriomente fue desagregado mediante Resolucuión 027 del 20 de diciembre de 2013,</t>
  </si>
  <si>
    <t>Al cierre de octubre de 2012 ya se cuenta con toda la información por parte de las demás áreas sobre ingresos y egresos esperados, los cuales sirven de insumo para el cálculo de los rendimientos proyectados para el año 2013, con el avance de acciones en 100%</t>
  </si>
  <si>
    <t>Se aprobó en Comité de Auditoría y a la Junta Directiva el plan estratégico comercial que contiene el plan de negocios y el presupuesto de ingresos de carteras colectivas para el 2013, quedando aprobado.</t>
  </si>
  <si>
    <t>El 18 de diciembre de 2012 se presentó a la Junta Directiva el proyecto de presupuesto para la vigencia 2013, siendo aprobado mediante Acuerdo N° 004 de 2012.</t>
  </si>
  <si>
    <t>Se estructuró  el Plan de Compras detallado por centro de costos conforme las iniciativas estrategicas de la entidad para la vigencia 2013.</t>
  </si>
  <si>
    <t>El día 24 de Diciembre de 2013, fue aprobado y prublicado la modificación al manual de  procedimientos. 
Anexo manual de procedimientos</t>
  </si>
  <si>
    <t xml:space="preserve">En el mes de Octubre de 2013, se efectuó comparación de los elementos comercializados, evidenciandose que el valor de venta no corresponde al 100% del valor comercial, sino el valor minimo de venta establecido por el Liquidador. Se encuentra pendiente la comparación de los elementos de una consignación por valor de $327,753
</t>
  </si>
  <si>
    <t>Se solicita hacer el cierre del hallazgo dado que se  realizo verificación del del inventario y se presentaron dos informes uno en septiembre y otro en octubre.
Sin embargo, se continuara indagando sobre las diferencias contenidas en los inventarios. La compeñía de seguros nego la reclamación</t>
  </si>
  <si>
    <t>El día 18 de Diciembre de 2013, se llevó a cabo Comité de Supervisión en el cual se manifestó que  el Patrimonio Autónomo de Remanentes realizó reunión con el Asesor Legal de Fiduprevisora, exponiendo la gestión adelantada durante estos meses en el proceso de conciliación entre los distintos inventarios, donde se consideró la posibilidad de verificar una serie de elementos adicionales que el excontratista Luis Carlos Bermudez reporta como incluidos en el  inventario final presentado por el mismo y que no encontró en el listado de elementos que entregó el liquidador de la extinta ESE, razón por la cual, se solicitó al Comité de Supervisión en virtud del Contrato de Fiducia Mercantil 3-1-0410, la posibilidad de contratar un profesional especializado en el tema, con el fin de avaluar los elementos adicionales reportados por el señor Luis Carlos Bermudez. Sobre el particular, el Comité de Supervisión en consideración a la información suministrada por el Patrimonio Autónomo de Remanentes autorizó efectuar la contratación de un profesional con experiencia en el manejo de elementos  medico quirúrgicos para efectos de efectuar el avalúo de los mismos, teniendo en cuenta la fecha de entrega de los elementos a la Contratista. 
Anexo Acta. Se prorroga a 31 de marzo de 2014</t>
  </si>
  <si>
    <t>El día 27 de septiembre de 2013, el apoderado general del proceso liquidatorio del la E.S.E Rafael Uribe Uribe radico ante esta Sociedad Fiduciaria el informe de venta de activos de la ESE.</t>
  </si>
  <si>
    <t xml:space="preserve">En el mes de septiembre se obtuvo los bienes muebles e inmuebles vendidos de las UH Víctor Cárdenas Jaramillo, Santa María del Rosario y León XIII.  Diciembre: 
se remiten los sportes de venta de los vehiculos de la ESE Rafael Uribe Uribe
Anexo Soportes Se prorroga a 31 de marzo de 2014
</t>
  </si>
  <si>
    <t xml:space="preserve">Se solicita hacer el cierre del hallazgo dado que en ya se establecio entre la Gerencia Juridica y la Gerencia de Liquidaciones y Remanentes de Fiduprevisora incluir dentro de los poderes generales a los apoderados de las liquidaciones, la obligación de cumplir estrictamente con la normatividad vigente en la realización de los activos de la entidad en liquidación.
Durante el periodo del periodo del plan de mejoramiento se dio aplicación de la politica en los casos en que se inició el un proceso liquidatorio.
Se continuara infomrando sobre el cumplimiento de esta politica
</t>
  </si>
  <si>
    <t>Se obtuvó los avalúos en septiembre de los Centros de Atención Ambulatoria Costa de Oro, Occidente, Apartado y Rio Negro. Noviembre:
Se remite en abalo de C.A.A. del Comercio, se adjunta a la repsuesta dada en el mes de nobiembre de 2013, se solicita hacer el cierre del hallazgo dado que ya se cuenta con al totalidad de los avaluos
Anexo Avaluo</t>
  </si>
  <si>
    <t xml:space="preserve">En el mes de septiembre se llevo a cabo el poder del Dr. Jose David Morales Villa quien es el apoderado general de la liquidación de la ESE San Francisco Javier de Margarita Bolívar, Liquidación la cual inició el pasado 19 de septiembre de 2013, para lo cual en la minuta del poder en la clausula cuarta literal F y en el contrato en la Clausula 4 numeral 6, se incluyo  la obligación de cumplir estrictamente con la normatividad vigente de los activos de la entidad.  En el mes de noviembre se llevo a cabo los poderes del Dr. Felipe Negret Mosquera quien es el apoderado general de las liquidaciones de las ESE´s Hospital San Vicente de Paul de Palmira y Hospital Departamental de Bolívar, Liquidación la cual iniciaron el pasado 30 de octubre y 5 de noivembre respectivamente; igualmente se remite el poder dado al Dr. Jose David Morales Villa quien actua como apoderado general de la Liquidación de la ESE Hospital Regional de Bolívar; para lo cual en las minutas de los poderes en la clausula cuarta literal F y en el contrato en la Clausula 4 numeral 6, se incluyo  la obligación de cumplir estrictamente con la normatividad vigente de los activos de la entidad. </t>
  </si>
  <si>
    <t>Las Gerencis Juridica y Liquidaciones y Remanentes de Fiduprevisora incluirán dentro de los poderes generales a los apoderados de las liquidaciones, la obligación de cumplir estrictamente con la normatividad vigente en la realización de los activos de la entidad en liquidación.</t>
  </si>
  <si>
    <t>Durante el periodo del periodo del plan de mejoramiento se dio aplicación de la politica en los casos en que se inició el un proceso liquidatorio</t>
  </si>
  <si>
    <t>El día 26 de septiembre de 2013, la apoderada general del proceso liquidatorio del la E.S.E Francisco de Paula Santander remitió vía correo electrónico ante esta Sociedad Fiduciaria el informe de venta de activos de la ESE</t>
  </si>
  <si>
    <t>Se obtuvó avalúo de las Unidades Hospitalarias Clinica de Cúcuta y Clinica Comuneros</t>
  </si>
  <si>
    <t xml:space="preserve">En el mes de noviembre se llevo a cabo los poderes del Dr. Felipe Negret Mosquera quien es el apoderado general de las liquidaciones de las ESE´s Hospital San Vicente de Paul de Palmira y Hospital Departamental de Bolívar, Liquidación la cual iniciaron el pasado 30 de octubre y 5 de noivembre respectivamente; igualmente se remite el poder dado al Dr. Jose David Morales Villa quien actua como apoderado general de la Liquidación de la ESE Hospital Regional de Bolívar; para lo cual en las minutas de los poderes en la clausula cuarta literal F y en el contrato en la Clausula 4 numeral 6, se incluyo  la obligación de cumplir estrictamente con la normatividad vigente de los activos de la entidad. </t>
  </si>
  <si>
    <t xml:space="preserve">En el mes de septiembre se relacionaron los avaluos de Centro de Atención Ambulatoria Bucarica, Girón, Santa Ana De Ocaña
y Pamplona.
</t>
  </si>
  <si>
    <t xml:space="preserve">Se adjunta los soportes de venta de los activos encontrados por parte de esta Sociedad Fiduciaria en los cuales se relaciona: 
A. CAA Santa Ana de Ocaña se encontró, oferta de compra de los bienes muebles – CORRES 12647, formato de oferta de compra de bienes muebles, factura de venta No. UHIC 3030076, Recibo No. NC 4490, y comprobante de consignación, documentos en los cuales se refleja el valor de la venta por $20.000.000.oo a la Sociedad Inversiones y Negocios Ltda
B. CAA Pamplona, remitimos formato de oferta comercial para compra de bienes muebles CORRES-244, recibo No. NC 4283, No. NC 4284, No. NC 4153, recibo de consignación  y acta de entrega al señor José Fernando Torres Hernández, comprador de dichos bienes por valor de $20.000.000,00
E. Ventas al menudeo (Sede Administrativa, insumos médico quirúrgico sede administrativa, consumo Sede Administrativa), con su respectiva consignación, recibo de caja y en algunos casos oferta de la venta; igualmente se remiten los citados documentos para el CAA, Girón, CAA Bucaramanga y CAA San Gil, por valor de $154.665.794.oo.
F. Vehículos, nos permitimos remitir comprobante de consignación por valor de $900.000 de la venta del vehículo de placas OSJ- 617, modelo 1981 a la señora Yolima Reyes Sánchez y por la venta del campero de placas OSA428 a la señora Sandra Prettel Vanegas, remitimos el formato de oferta comercial para compra de bienes muebles CORRES – 00100 en el cual se encuentra dentro de los bienes de la venta el citado vehículo, recibo No. NC 4150 y factura de venta No. UHIC 30229924.
</t>
  </si>
  <si>
    <t xml:space="preserve">
Octubre:  El día 26 de septiembre de 2013, la apoderada general del proceso liquidatorio del la E.S.E Francisco de Paula Santander remitió vía correo electrónico ante esta Sociedad Fiduciaria el informe de venta de activos de la ESE
Noviembre: El día 26 de septiembre de 2013, la apoderada general del proceso liquidatorio del la E.S.E Francisco de Paula Santander remitió vía correo electrónico ante esta Sociedad Fiduciaria el informe de venta de activos de la ESE</t>
  </si>
  <si>
    <t xml:space="preserve">Octubre:  En el mes de septiembre se relacionaron los avaluos de Centro de Atención Ambulatoria Bucarica, Girón, Santa Ana De Ocaña
y Pamplona.
</t>
  </si>
  <si>
    <t xml:space="preserve">Octubre:  Se llevó a cabo el poder del Dr. Jose David Morales Villa quien es el apoderado general de la liquidación de la ESE San Francisco Javier de Margarita Bolívar, Liquidación la cual inició el pasado 19 de septiembre de 2013, para lo cual en la minuta del poder en la clausula cuarta literal F y en el contrato en la Clausula 4 numeral 6, se incluyo  la obligación de cumplir estrictamente con la normatividad vigente de los activos de la entidad.
En el mes de noviembre se llevo a cabo los poderes del Dr. Felipe Negret Mosquera quien es el apoderado general de las liquidaciones de las ESE´s Hospital San Vicente de Paul de Palmira y Hospital Departamental de Bolívar, Liquidación la cual iniciaron el pasado 30 de octubre y 5 de noivembre respectivamente; igualmente se remite el poder dado al Dr. Jose David Morales Villa quien actua como apoderado general de la Liquidación de la ESE Hospital Regional de Bolívar; para lo cual en las minutas de los poderes en la clausula cuarta literal F y en el contrato en la Clausula 4 numeral 6, se incluyo  la obligación de cumplir estrictamente con la normatividad vigente de los activos de la entidad. 
</t>
  </si>
  <si>
    <t xml:space="preserve">Octubre:  Se adjunta los soportes de venta de los activos encontrados por parte de esta Sociedad Fiduciaria en los cuales se relaciona: 
A. CAA Santa Ana de Ocaña se encontró, oferta de compra de los bienes muebles – CORRES 12647, formato de oferta de compra de bienes muebles, factura de venta No. UHIC 3030076, Recibo No. NC 4490, y comprobante de consignación, documentos en los cuales se refleja el valor de la venta por $20.000.000.oo a la Sociedad Inversiones y Negocios Ltda
B. CAA Pamplona, remitimos formato de oferta comercial para compra de bienes muebles CORRES-244, recibo No. NC 4283, No. NC 4284, No. NC 4153, recibo de consignación  y acta de entrega al señor José Fernando Torres Hernández, comprador de dichos bienes por valor de $20.000.000,00
E. Ventas al menudeo (Sede Administrativa, insumos médico quirúrgico sede administrativa, consumo Sede Administrativa), con su respectiva consignación, recibo de caja y en algunos casos oferta de la venta; igualmente se remiten los citados documentos para el CAA, Girón, CAA Bucaramanga y CAA San Gil, por valor de $154.665.794.oo.
F. Vehículos, nos permitimos remitir comprobante de consignación por valor de $900.000 de la venta del vehículo de placas OSJ- 617, modelo 1981 a la señora Yolima Reyes Sánchez y por la venta del campero de placas OSA428 a la señora Sandra Prettel Vanegas, remitimos el formato de oferta comercial para compra de bienes muebles CORRES – 00100 en el cual se encuentra dentro de los bienes de la venta el citado vehículo, recibo No. NC 4150 y factura de venta No. UHIC 30229924.
Noviembre: se adjuntan los soportes de los activos por parte de esta Sociedad Fiduciaria en los cuales se relaciona:
B. UH Comuneros se remite factura de venta No. UHIC 3029892 por valor de $3.829.361.100 a favor de los Comuneros Hospital Universitario de Bucaramanga  por concepto de venta de muebles y vehículos de la U.H Comuneros según certificación expedida por la Sociedad Colombiana de Avaluadores; comprobante de contabilidad No. CI-NC-4093 en el cual se refleja el saldo final por concepto de consignación de venta de viene muebles pro valor de $3.596.009.836; nota contable No. 004 por valor de $137.600.000 por ajuste de Factura  No. UHIC 3029892 y certificación de la Sociedad Colombiana de Avaluadores en los cuales consolidan el valor de los bienes muebles y vehículos de la UH Comuneros.
C. CAA Bucarica, nos permitimos remitir recibo No. NC 3897 por valor de $324.751.777 por el anticipo del 20% de la venta de bienes inmuebles y muebles con su respectiva consignación,  comunicación LIQ – 9850 en la cual la ESE Francisco de Paula Santander en Liquidación en la cual informan a la Representante Legal de Salud Total que a la fecha se encuentran cancelados los bienes muebles del CAA Bucarica por valor de $148.848.230 y fueron respectivamente entregados mediante acta de entrega No. 2. (se anexa)
F. Con relación a los vehículos vendidos a los Comuneros Hospital Universitario de Bucaramanga, informamos que dentro de los soportes de venta de bienes muebles de UH Comuneros relacionados en el literal B de la presente comunicación se encuentra los soportes de pago de los vehículos de la Unidad Hospitalaria.
 Diciembre: se adjuntan los soportes de los activos por parte de esta Sociedad Fiduciaria en los cuales se relaciona:
F. Certificación No. 7 expedida por la Coordinadora de Comercialización de Venta de Activos de la ESE Francisco de Paula Santander en liquidación, en la cual manifiesta que la venta de los vehículos de la UH Cúcuta a la Universidad de Pamplona – Gobernación de Norte de Santander se encuentra incluida dentro de la venta de bienes muebles, valor que se refleja en la certificación No. 6 citada en el numeral 1 de la presenta comunicación; certificaciones las cuales se anexan a la presente comunicación.
</t>
  </si>
  <si>
    <t xml:space="preserve">Octubre:  Se remite promesa de compraventa 
Noviembre: 
 Se remite promesa de compraventa 
Diciembre: 
 Se remite promesa de compraventa </t>
  </si>
  <si>
    <t xml:space="preserve">Se envió carta a Banco Agrario el 07/01/2014 radicada con 2014EE00001479  (copia dura)
Se cumplió con el objetivo planteado en el plan de acción el cual consistía en Gestionar ante el Banco Agrario el reintegro de los recursos, los cuales fueron reintegrados en el mes de abril de 2014. </t>
  </si>
  <si>
    <t>Respuesta de aceptación de reintegro delos $66,000,000 por parte del BancoAgrario 19 de febrero de 2014.
Envió de comuinicación por parte den Bco Agrario informando la autorización de reintegro  de los valores de 20 de marzo
 En razón que el Banco Agrario reconoció el reintegro de los giros efectuadosde manera errada, no  se iniciaron acciones jurídicas en su contra.</t>
  </si>
  <si>
    <t>En el mes de noviembre de 2013 se realizaron los ajustes contables respectivos para el registro de las transferencias como un pago de fideicomiso, por lo tanto se procedió a legalizar la cuenta por cobrar por concepto de anticipos hasta los valores clasificados como transferencias, la provsión se reversó registrando un menor valor del gasto y/o un ingreso por recuperación según cuadro anexo.
A la fecha el registro fue presentado y soportado a la Revisoría Fiscal y el balance cuenta con la certificación.
Los comprobantes de ajuste son:
1. 904-100-13000555 
2. 904-100-13000557 
3. 904-100-13000558
4. 904-100-13000611
5. 904-100-13000613
6. 904-100-13000614
Todos los comprobantes en fecha 30-nov-2013
Adjunto como soporte los comprobantes y las comunicaciones remitidas por las diferentes áreas.(6 archivo pdf)</t>
  </si>
  <si>
    <t>Se envió carta a la unidad de FNGRD el 22 de enero de 2014 traslado del hallazgo de la CGR con radicado 2014EE0004163</t>
  </si>
  <si>
    <t>Desde el mes de febrero de 2014 el Gerente del Fondo Nacional de Gestion del Riesgo de Desastres, remitió el plan de mejoramiento solicitado (anexo archivo en excel) . De la misma manera, y como resultado de reunión efectuada el 6 de mayo de 2014, en las instalaciones de la  UNGRD, a la que asistieron los responsables del proceso y la oficina de control interno, la UNGRD envió el plan para el presente hallazgo en el mes de junio de 2014. (Adjuntamos copia de la comunicación CD)</t>
  </si>
  <si>
    <t>El  contratista remitió nuevamente el informe final  de gestión corregido (anexo), el cual había sido devuelto en el mes de mayo de 2014. Dicho informe despues de revisado por el supervisor del contrato, se ajusta a los requisitos mínimos del contrato (Iquartil).</t>
  </si>
  <si>
    <t>Se recibió por parte del ordenador del gasto del Fondo Nacional de Gestión del Riesgo de Desastres, los siguientes documentos así 1. Instrucción para elaboración de las actas de ratificación de transferencia de propiedad y contratos de comodato2. Acta de Cierre del Proceso de Depuración de Inventarios y Bajas de Activos, mediante el cual se ratifican las bajas efectuadas en el trabajo de campo adelantado porla firma Iquartil. Con base en lo anterior la Vicepresidencia Jurídica procedió a elaborar las respectivas actas. De la misma manera se solicitó a la Gerencia de Contabilidad efectuar los registros contables correspondientes. Con esta actividad se depurará y actualizará la base de datos de activos del FNGRD dando,  de esta forma cumplimiento a lo establecido en el Plan de Acción. (se adjuntan 2 archivos pdf)</t>
  </si>
  <si>
    <t>Con los conceptos emitidos por el Ordenador del gasto se procederá a realizar los ajustes despues de dar la baja de bienes  y la depuración</t>
  </si>
  <si>
    <t>Se hizo el duodécimo envío de comunicaciones a las entidades solicitando el envío de los soportes de la ejecución de los recursos girados por el Fondo Nacional de Gestión del Riesgo de Desastres (Adjuntamos modelo de comunicación)</t>
  </si>
  <si>
    <t>Por tratarse de comunicaciones trimestrales, en el mes de diciembre de 2014, no se enviaron cartas a las Contralorias, informando el estado de la ejecución de los recursos girados por el Fondo Nacional de Gestión del Riesgo de Desastres, actividad que se realizó el mes pasado. 
El último envío fue con corte al mes de septiembre de 2014 y el próximo envío se hará en el mes de enero de 2015, correspondiente al trimestre octubre - diciembre de 2014.</t>
  </si>
  <si>
    <t>Se realizó una visita al departamento del Cauca, con el fin de legalizar los recursos girados por el FNGRD a los municipios de ese departamento. (Adjunto copia del soporte de la visita)</t>
  </si>
  <si>
    <t xml:space="preserve">El 7 de enero de 2014 se produjo el cierre de interventoría, luego de lo cual el Consorcio recibió la matriz de cumplimiento contractual de diciembre de 2013 sobre la cual se realizó el respectivo plan de mejoramiento. </t>
  </si>
  <si>
    <t xml:space="preserve">El 7 de enero de 2014 se produjo el cierre de interventoría de diciembre de 2013, previo a lo cual se realizaron las respectivas reuniones de precierre financiero, de sistemas y con las subcuentas de compensación, MYT, Solidaridad y ECAT. </t>
  </si>
  <si>
    <t xml:space="preserve">Se anexa el plan de mejoramiento como resultado de la matriz de cumplimiento contractual </t>
  </si>
  <si>
    <t>Periodicamente el Consorcio en reauniones y comunicaciones ha reportado al Ministerio de Salud y protección Social el estado de los temas pendientes de cierre en el proceso de empalme con el Consorcio Fidufosyga. Mediante comunicación DCI-113-13 de diciembre 5 2013 se le remitió al Minsalud el estado de los pendientes para finiquitar el proceso de empalme. Soportes adjuntos. 
Se espera el acta del final del proceso de empalme con Fidufosyga, luego de la mesa de trabajo llevada a cabo el 3 de febrero de 2013. Se reiterará la solicitud en el mes de marzo de 2014.
Mediante documento del 28 de marzo de 2014 se realizó cierre de temáticas que en consideración del Consorcio SAYP 2011 se encontraban pendientes por parte del consorcio Fidufosyga 2005 en desarrollo del proceso de empalme.(Adjunto copia dura Acta Anexo 7)</t>
  </si>
  <si>
    <t>Mediante Comunicación SIS-0829-13 se hizo entrega formal  al Ministerio de Salud y Seguridad Social del sistema de información para atender el decreto 4023 (CD1 SIS 0829 ENTREGA APLICATIVO)</t>
  </si>
  <si>
    <t xml:space="preserve">Ficha tecnica 01 Compencion
Ficha Técnica 02 Promoción
Ficha técnina 03 Solidaridad
Ficha Técnica 04 ECAT
Ficha Técnica 05 Compensacion Ctas de Orden. (ver CD1 fichas tecnicas )
</t>
  </si>
  <si>
    <t>Resolución 7329 Compensacion y Promoción
Resolución 8066 Solidaridad
Resolucion 8068 ECAT y Compensacion Ctas de Orden (ver CD1 resoluciones)</t>
  </si>
  <si>
    <t>Al cierre de la contabilidad de Junio/2014 se compararon  los saldos vencidos al 31 de diciembre de 2012, (objeto del hallazgo) con los saldos de la visita de la Contraloría, estableciéndose una depuración del 95% de los deudores y del 99,6% de los Acreedores. Anexo 1.
La gestión del Consorcio para la depuración de saldos se realizó al 100% y terminó en enero de 2014, los saldos que persisten con vigencia del 2012 y años anteriores, se presentan por situaciones no imputables a la gestión del Consorcio SAYP. El Ministerio de salud y protección Social aún no ha impartido instrucciones para realizar los registros contables respectivos y depurar el balance de  saldos acreedores por $10.188.626.076 y saldos deudores por $25.800.201.961 
En mayo de 2014 de 2014 se celebró el Comite de Sostenibilidad Contable en el cual se recomendó el retiro de acreencias por $356,3 millones del año 2008, el cual se confirmó en Junio 24 de 2014 mediante resolución 00089. el retiro se realizó con fecha julio 1 de 2014.</t>
  </si>
  <si>
    <t>En abril de 2013 se realizó  una vez recibida la instruccion del Ministerio la provisión por valor de $50.896 millones y en diciembre se complemento con $37,606 millones adicionales para cubrir las posibles perdidas por demandas litigiosas contra Fosyga  (ver CD1 Provisiòn litigios abril, diciembre)</t>
  </si>
  <si>
    <t>el 5 de diciembre de 2013 se le presentó el documento Solicitud de Desarrollo Duncional (SRF) al Ministerio de Salud y Protección Social, el cual generó las observaciones correspondientes a dicho documento, siendo atendidas por el Consorcio para iniciar desarrollo de software</t>
  </si>
  <si>
    <t>El dia 12 de junio se realizó reunión de socialización entre el MSPS, todas las aseguradores FASECOLDA y el Consorcio SAYP para dar a conocer la estructura del liquidador, en la presentación surgieron tres cambios autorizados por el Ministerio, y  se identifican con eliminación de la novedad (cambio de vigencia, inclusión de la novedad reactivacion o rehabilitacion y tercero para darle a las aseguradores la posibilidad de tener un liquidador que permita programar el pago con anticipacion, cumpliendo la normatividad.  Como para esto hay que medir el esfuerzo técnico se realizó una reunión con INDRA y se informó que era un  control de cambios del tiquete SD 1355817, por lo que fue necesario hacer una programación de casos de uso para identificar cuales casos seguían igual, cuales sufrían ajustes y cuales se eliminaban; igualmente el MSPS citó reunion extraordinaria el jueves de 26 de junio. Se adjunta ayuda de memoria del 12 de junio, el control de cambios y las Reglas del sistema estructura de Polizas definidas en la reunión del 12-06-2014.  Anexo  2.</t>
  </si>
  <si>
    <t>La actividad depende del ítem anterior</t>
  </si>
  <si>
    <t xml:space="preserve">Se consolidó el resultado de las siguientes auditorias de Presuntos Repetidos, BDEX l y las auditorias complementos a las Fases I, II y III, las cuales se soportan en archivo en excel Anexo 3.
</t>
  </si>
  <si>
    <t>Remitimos informe de restitución de recursos de auditorias I,II y III y el informe de restitucion a mayo 2014. Anexo 3.</t>
  </si>
  <si>
    <t xml:space="preserve">Actividad: Agotar el trámite legal previsto para la liquidación de común acuerdo del contrato 242 de 2005 y en caso de no ser ello posible proceder a la liquidación unilateral. Mediante radicado No. 201433210415951 de Abri 4/14, como evidencia de la realización de la actividad, la Dirección de Administración de Fondos de la Protección Social remite copia de la resolución No. 0371 de 2014"Por la cual se liquida unilateralmente el contrato de encargo fiduciario No. 242 de 2005, se declara el incumplimiento del mismo y se dictan otras disposiciones ", modificado parcialmente por la Resolución No. 809 de 2014, "Por la cual se resuelven los recursos de reposición interpuestos contra la Resolución No. 0371 d 2014". (Copia dura 124 folios)                                        </t>
  </si>
  <si>
    <t>El otrosí No.4 con el cual se modificará la claúsula 8 del contrato denominado " Reglamento del Fondo de Contingencias se firmo por parte de Fiduciaria la Previsora y se remitió al Ministerio de Hacienda y Crédito Público para su firma en el mes de diciembre, de acuerdo con las observaciones remitidas por este último. Adjuntamos otrosi remitido.(archivo pdf)</t>
  </si>
  <si>
    <t>Acta de Comité de 20 de Enero de 2014, el objetivo fue el seguimietno a Contrato del Encargo Fiduciarios y particularmente los recusros administrados (copia dura acta).Mediante acta de seguimiento de fecha 06 de junio de 2014 adelantada en las instalaciones de la ANI, se realizo seguimiento a las actividades adelantadas por dicha entidad ante el Ministerio de Hacienda y Crédito Público para la consecuión de los recursos y cumplir con los pagos de las concesiones Ruta del Sol Sector II y Bosa - Granada - Girardot. Se realizó el acta No. 1 de seguimiento con la ANI la cual se encuentra firmada, dicho documento se remitió a la Gerencia Asesora de Gestión y Enlace el 01 de agosto de 2014, junto con los soportes de gestiones de la Agencia Nacional de Infraestructura ante el Ministerio de Hacienda y Crédito Público. Mediante acta de seguimiento No.2 de fecha 29 de julio de 2014 adelantada en las instalaciones de la ANI, se realizó seguimiento a las actividades adelantadas por dicha entidad ante el Ministerio de Hacienda y Crédito Público.</t>
  </si>
  <si>
    <t>Se ha cumplido por parte de la fiduciaria la emisión de Informes, sin embargo el Ministerio no ha reglamentado la forma de presentar  los recuados. La Fiduciaria e a través de varios comunicados a solicitado que aclare los criterios para dicha rendición. Por otra parte la entidad ajustara los informes as los lineamientos a penas sean reglamentados por el Ministerio.
Informe No. 1  emitido el 30 de enero de 2014 radicado 2014EE0007693 dirigido a Dra Gloria Lucia Ospina Solozarno (copia dura)</t>
  </si>
  <si>
    <t>se envio comuniación el 7 de enro de 2014 con radicado 2014EE00001002 dando cumplienmto con la acción</t>
  </si>
  <si>
    <t>La Gerencia de Administración de Negocios  la primera visita se realizó 25 de Junio de 2014.Posterioremente en noviembre y diciembre se realizó análisis de la gestión. (Se adjuntan 2 archivos pdf)</t>
  </si>
  <si>
    <t>Enviaron las Notas a los estados Financieros, las revelaciones cuentan con la revisión respectiva de la gerencia de Contabilidad y a 31 de enero se enviaron a Revisoría Fiscal para las verificaciones. (1 archivo pdf - notas revisadas por la Gcia Contabilidad)
Los estados financieros fueron verificados por el jefe de area y el Gerente de Contabilidad, adicionalmente en la revisión de la Revisoría fiscal se dispone de tres filtros para la verificación de la información. A la fecha se encuentran debidamente verificados, firmados y aprobados (adjunto 1 archivo notas definitivas)</t>
  </si>
  <si>
    <t>Enviaron la conciliación del mes de diciembre de 2013. Se realizaron los ajustes contables respectivos para garantizar que los saldos contables correspondieran en las cuentas de orden al valor nominal y de mercado de las inversiones.
(1 archivo pdf -  hallazgo 21)</t>
  </si>
  <si>
    <t xml:space="preserve">
Se envio comunicación al Min de Trabajo  el 07/01/14 radicado 2014-EE000011430</t>
  </si>
  <si>
    <t>Durante el mes de Junio la situacion de las partidas en Aportes por Identificar es la siguiente: contamos con 16 partidas que hacen parte de memorandos o correos a VAF- Fideicomisos, contamos con 18 partidas con soportes a presentar  al comité de partidas conciliatorias, 71 partidas con soportes que no son viables para legalización de AxI y 67 partidas que se encuentran en gestion permanante frente a diferentes entidades bancarias,  adicional a las 3 partidas que en el presente mes fueron legalizadas, para un total en gestión realizada a 175 partidas.   
Cabe agregar que sobre la totalidad de las partidas por identificar con corte diciembre de 2012, contamos a la fecha con soportes bancarios de 108 partidas, de las cuales se ha establecido su no identificación plena en 71 casos, las partidas restantes se encuentran en proceso de validación y presentación al Comité de Partidas Conciliatorias de la Dirección de Carteras Colectivas, previas aclaraciones con el área contable.  
Adicionalmente hemos realizado a la fecha las solicitudes a las entidades bancarias de los soportes requeridos para la identificación de los aportantes a las Carteras Colectivas.</t>
  </si>
  <si>
    <t xml:space="preserve">En el mes de junio se dío continuidad al proceso de depuración de AxI, solicitando a las entidades bancarias los soportes de las operaciones. a fin de esclarerecer la identificación de los aportantes a las Carteras Colectivas.
De igual forma se depuraron siete partidas de AxI por valor de $262,546,682,oo,  se realizaron solicitudes a nivel de  VAF requieriendo los soportes e instrucciones respecto a los registros de Aportes por Identificar a nombre de fideicomisos.  
Hemos identificado aportes posteriores a la cancelación de las inversiones, los cuales se encuentran en oproceso de reintegro a los titulares. De lo anterior se han presentado para seguimiento y autorizaciones al Comité de Conciliaciones Carteras Colectivas. </t>
  </si>
  <si>
    <t>Se solicitó a la Oficina de Calidad el proyecto de actualización del documento "IN-PLA-01-001", con el fin de dar inicio al proceso de actualización del mismo. Se revisó y validó los capítulos: Objeto, Alcance, Glosario, Responsable y Documentos Relacionados.
Se continutó con el proceso de actualización del documento "IN-PLA-01-001", se encuentra en revisión y validación  el último capítulo del documento llamado "Desarrollo".
Se continuó con el proceso de actualización del documento "IN-PLA-01-001"; dentro  del capítulo  "Desarrollo",  se incluyó un mayor detalle sobre el  diligenciamiento de los tres formatos que se usan al momento de Incluir, Modificar o Eliminar Iniciativas Estratégicas, de manera que se facilite su entendimiento.
Se llevó a acabo la actualización del IN-PLA-01-001, para el cual se cambió el nombre de "Planteamiento de Iniciativas estratégicas" a        " Planteamiento y Seguimiento de iniciativas estratégicas",  dicha actualización contempla un mayor alcance frente al diligenciamiento de los formatos para efectuar el proceso de inclusión, modificación, reprogramación y/o eliminación de las iniciativas estratégicas, al igual que la inclusión de un numeral donde se describe la forma en que se debe hacer seguimiento a las mismas y la forma en que se deben relacionar las Iniciativas Estratégicas vs. Objetivos Corporativos Impactados. La versión 1 del Instructivo " Planteamiento y Seguimiento de iniciativas estratégicas"  fue aprobado, firmado y publicado en el aplicativo Isolución el día 30 de Mayo de 2014.
Soporte: 
Publicación  IN-PLA-01-001 en Isolución.
Actualización FR-PLA-01-004 - Inclusión o Eliminación de iniciativas estratégicas.
Actualización FR-PLA-01-003 - Modificación a las iniciativas estratégicas.</t>
  </si>
  <si>
    <t>Se solicitó a la Oficina de Calidad el proyecto de actualización del documento "MP- PLA -01-001", con el fin de dar inicio al proceso de actualización del mismo. Se revisó y validó los capítulos: Objeto, Alcance y Glosario.
Se continuó con el proceso de actualización del manual  Planeación Estratégica"MP- PLA -01-001", se revisó y validó todos los capítulos del documento, incluyendo actualizaciones a lo largo del  mismo. Este manual se encuentra en revisión por parte del Gerente Nacional de Planeación con el fin de recibir su validación para posterior ajuste y publicación.
Se llevaron a cabo los ajustes remitidos por el Gerente Nacional de Planeación  y  se continuo con el proceso de validación del documento por parte de la Oficina de Calidad y la Gerencia de Riesgos. 
La versión 8 del Manual de Procedimientos "Planeación Estratégica"  fue aprobado, firmado y publicado en el aplicativo Isolución el día 25 de abril de 2014. 
Soporte:
MP-PLA-01-001- Planeación Estratégica.pdf</t>
  </si>
  <si>
    <t xml:space="preserve">Se realizó capacitaión a los funcioanarios responsables de definir Iniciativas (se anexa listado de asistencia) y se aplico una evaluación del tema visto </t>
  </si>
  <si>
    <t>Se encuentran actulalizados , revisados y publicados en Isolución 78 manuales de  funciones,  quedando pendiente 11 manuales .</t>
  </si>
  <si>
    <t>Enviaron listado de Asistencia  a  las   capacitaciones programadas con las siguientes area: Planeacion, Fomag y Comercial. (1 archivo pdf - Lista de asistencia)
Se culminaron las capcitaciones realizadas a las diferentes area:  Planeacion, Fomag y Comercial realizadas en el mes de Enero y Gerencia Administrativa y Contabilidad realizadas en el mes de Febrero.  Para un 100% de cumplimiento.</t>
  </si>
  <si>
    <t>La Gerencia Administrativa envió Memorando el 7 de enero de 2014 a la Gerencia nacional de Planeacion con  la iniciativa   relacionada con rediseño de estructura organizacional, de los procesos y valoración de cargos, para la  implementación  modelo que permita ENLAZAR - ENGRANAR los procesos funcionales que actualmente están activos en materia de Planeación y Desarrollo de Recursos Humanos, llevando a cabo un proyecto Modernización Organizacional. (1 archivo pdf - Memo Iniciativas)
La Gerencia Nacional  de Planeación  procedio a la aprobación de la iniciativa   relacionada con rediseño de estructura organizacional, de los procesos y valoración de cargos, para la  implementación  modelo que permita ENLAZAR - ENGRANAR los procesos funcionales que actualmente están activos en materia de Planeación y Desarrollo de Recursos Humanos, llevando a cabo un proyecto Modernización Organizacional. Se adjunta memo de aprobación.</t>
  </si>
  <si>
    <t>Se realiza cronograma de alto nivel para el cumplimiento de los objetivos específicos, así:
- Planeación: Marzo - Mayo 2014
- Ejecución: Junio - Octubre 2014
- Monitoreo y Control:  Noviembre - Diciembre 2014
- Cierre: Enero 2015
Se definen los recursos humanos y técnicos requeridos para la ejecución del plan de mejoramiento, así:
Recursos Humano - Roles:
Planificador/Aprobador 1-Documentador del Proceso/Aprobador 2 Publicador
Áreas Involucradas: Oficina de Calidad  Gerencia Nacional de Planeación
Recursos Técnicos Computador Programas informáticos Correo Electronico Documentos</t>
  </si>
  <si>
    <t>Se cumplido en su totalidad con la actualización del Maual de Contratación el cual fue modoficado mediante la  resolución 011 de 2014.</t>
  </si>
  <si>
    <t>Se realizó la capacitación a los funcionarios de la entidad encargados de ejercer la supervisión de contratos y ordenes de adquisición de bienes y servicios. Con el fin de dar a conocer las obligaciones a cargo desde cuano inicia y finaliza dicha actividad y las implicaciones de no realizar debida forma tal designación</t>
  </si>
  <si>
    <t>Se eleboró la modificación al procedimiento de supervisión de contratos de empresa y a la fecha se encuentra publicado en Isolucion</t>
  </si>
  <si>
    <t>Se eleboró la modificación al procedimiento de supervisión de contratos de empresa y a la fecha se encuentra publiucado en Isolcuón</t>
  </si>
  <si>
    <t>Se eleboró la modificación al procedimiento de supervisión de contratos de empresa y a la fecha se encuentra publicado en Isolcuón</t>
  </si>
  <si>
    <t>La Vp. Jurídica envió el 31 de enero de 2014  la  Circular  con Asuntos relevantes de Contratación de Empresa a los líderes de cada area (ver copia circular),
La Vp. Jurídica envío nuevamente el 27 de febrero 2014 la circular de Contratación Derivada</t>
  </si>
  <si>
    <t>La doble pantalla se implemento</t>
  </si>
  <si>
    <t xml:space="preserve">Se verifico  el pago oportuno de Enero a Diciembre de 2014 delos aportes de  Seguridad Social, se adjunta planilla de control.
Se adjuntas las planillas en pdf
 </t>
  </si>
  <si>
    <t xml:space="preserve">Publicado en Isolución: Manual de Procedimientos: Aportes al Régimen de Seguridad Social y Parafiscales Código: MP-GTH-03-004 Versión 6 de marzo 31 de 2014  (Se incorporan conceptos para la liquidación de aportes parafiscales de acuerdo a las normas vigentes)
</t>
  </si>
  <si>
    <t>Se implemto en excerl una herramietnay se publico en isolucion para el uso unificado de la entidad para poder realizar los seguimientos acorde cobn los lieamientos establecidos para ello</t>
  </si>
  <si>
    <t>Se realizó seguimiento del Plan de Compras para la vigencia 2014,  acorde con la aprobación del presupuesto y las necesidades de las diferentes dependencias (Se anexa seguimiento  Plan de Compras 2014)</t>
  </si>
  <si>
    <t>Se realizó capacitación el 4 de febrero de 2014 para el adecuado diligenciamiento  y control de la Herramienta que contiene el Plan de Compras, a los funcionarios delegados y responsables en cada área. (1 archivo pdf lista de asistencia)</t>
  </si>
  <si>
    <t xml:space="preserve">Se realizó reunión con las áreas de  Recuros Fisicos, Suppla y la Jefe de Contratos, en la cual se definio que a patrir de la fecha  se organizaran las carpetas en forma cronologica y teniendo en cuenta el formato de series documentales, como la revisión y reorganización de los meses anteriores, esto con el fin de tener una forma estandar en el archivo de las carpetas de los contratos.Se dejo documentado mediante acta el acuerdo suscrito entre las partes. </t>
  </si>
  <si>
    <t>Se eleboró la modificación al procedimiento de supervisión de contratos de empresa y a la fecha se encuentra publicado en Isolución</t>
  </si>
  <si>
    <t>Se realizó capacitación , a los funcionarios delegados y responsables en cada área. (1 archivo pdf lista de asistencia)</t>
  </si>
  <si>
    <t>En cuanto al cumplimiento de la iniciativa estrategica No. 9 correspondiente al desarrollo de los nuevos módulos de Orión, a 28 de febrero esta se encuentra cumplida al 100% en la totalidad de sus actividades y módulos programados es decir (Módulo de cartera, tutelas, Seguros, Comité de conciliaciones, conceptor, derechos de petición, entidades administrativas y consolidador de trámites). Esto es todos los módulos instalados en el servidor de producción.</t>
  </si>
  <si>
    <t xml:space="preserve">El procedimiento se encuentra en la Jefatura de Contratos de Negocios Especiales y la Jefatura de Negocios.
</t>
  </si>
  <si>
    <t>De acuerdo a la respuesta dada por la Gerencia de Técnologia de Informaciónya esta implementado el apliativo doble pantalla de la herramienta Orión</t>
  </si>
  <si>
    <t>Las mesas de trabajo se realizarán a partir de julio, con el propósito de identificar riesgos adicionales a los ya solucionados por el contratista en el Sitio Alterno de Operaciones.</t>
  </si>
  <si>
    <t>Con el fin de proveer una herramienta tecnológica que consolide la información de los clientes y prospectos de la Fiduciaria y por medio de la cual se apoye y monitoree la gestión comercial y el proceso de PQR`s de la entidad. Se documento el diagnostico que se encuentra depurado por el responsable de Servicio al Cliente, el cual  ha sido socializado en mesas de trabajo con  la Gerencia de Tecnología y está pendiente la entrega formal para solicitud de elaboración del caso de negocio, actividad que se realiza de manera coordinada con la Gerencia de Tecnología y los proveedores.
Teniendo en cuenta los lineamientos de Gobierno en línea la entidad  a dispuesto diferentes canales para recepcionar los requerimientos de nuestros consumidores financieros, así:
1. Las Comunicaciones oficiales (comunicaciones escritas) que recibe la entidad son recepcionadas en el CRI Centro de Recursos de la información y son radicadas en el aplicativo BPM, donde son asignados a los funcionarios responsables de dar respuesta.
2. Centro de Atención al Usuario: Ubicado en el primer piso de Fiduprevisora, se encuentran ubicado un buzón de sugerencias físico, con un  formato con los datos para gestionar el requerimiento que dejan por este medio. Adicionalmente se encuentra un buzón en carteras colectivas.
Estos buzones son revisados por la oficina de Servicio al Cliente y posteriormente ingresados al Aplicativo Isolucion y se asignan al área responsable de dar respuesta.
3. El Call Center (People Contact) administra las llamadas  recibidas del PBX y los correos electrónicos de servicioalcliente@fiduprevisora.com.co; el cual esta vinculado a la página web de Fiduprevisora. Para el manejo de Quejas y Reclamos, el proveedor desarrollo un aplicativo PQR en una plataforma web que permite el gestionamiento, semaforización  de acuerdo a los tiempos establecidos y consulta de reportes en línea de la de la situación actual, la asignación de los caso es manejada con un árbol de tipificación de responsables según el caso.
4.  Los requerimientos del Defensor del Consumidor en atención  a ley  1328 de 2009 y a la circular externa 019 de 2007 y sus modificaciones. Son atendidas por el Defensor del Consumidor Financiero quien a su vez envía los requerimientos a través de correo electrónico a la Gerencia Jurídica, los que son enviados a través de ORION-Modulo Defensor del Consumidor Financiero. El cual permite la trazabilidad de los casos con el ánimo de responder a tiempo las solicitudes al Defensor del Consumidor Financiero en los tiempos establecidos.(1 archivo excel)
Se realizaron mesas de trabajo con la Gerencia de Tecnología y la dirección  de carteras colectivas,  donde se realizaron observaciones y los respectivos ajustes al documento soporte para ser socializado  con los diferentes proveedores
Anexo: (1 archivo excel)</t>
  </si>
  <si>
    <t>Una vez realizada la mesa de trabajo con la Gerencia de Tecnología y revisadas las necesidades funcionales del modulo PQR's,  se realizó solicitud formal por medio del formato de  requerimientos para Tecnología. Para ser evaluado y presupuestado con el proveedor de ORFEO. Soporte: Formato de solictud de requerimientos FR-GTE-01-002.</t>
  </si>
  <si>
    <t xml:space="preserve">Se realizaron mesas de trabajo con los lideres para la autoevaluación de riesgo operativo (anexo actas de reuniones ) </t>
  </si>
  <si>
    <t>Se realizó la actualización de la matriz, de acuerdo con los cambios presentados en la mesa de trabajo del proceso EJECUCIÓN PRESUPUESTAL.
En el mes de abril, se realizó la actualización de la matriz, de acuerdo con los cambios presentados en las mesas de trabajo de los procesos:
- ADMINISTRACIÓN DE SERVICIOS DE SALUD
- PRESTACIONES ECONÓMICAS
- AFILIACIONES
- NÓMINA DE PRESTACIONES SOCIALES
Evidencia: Aplicativo CERO
En el mes de mayo, se realizó la actualización de la matriz, de acuerdo con los cambios presentados en las mesas de trabajo de los procesos:
- PAGOS - Tesorería
- INGRESOS
- INVERSIONES
Evidencia: Aplicativo CEROEvidencia: Aplicativo CERODe acuerdo con el cronograma definido, para el mes de junio no se tenia programada autoevaluación de riesgos, debido a la progrmación de vacaciones del funcioanrio de Riesgo Operativo.</t>
  </si>
  <si>
    <t>En el mes de marzo, se realizó la actualización de la matriz, de acuerdo con los cambios presentados en la mesa de trabajo del proceso EJECUCIÓN PRESUPUESTAL.
En el mes de abril, se realizó la actualización de la matriz, de acuerdo con los cambios presentados en las mesas de trabajo de los procesos:
- ADMINISTRACIÓN DE SERVICIOS DE SALUD
- PRESTACIONES ECONÓMICAS
- AFILIACIONES
- NÓMINA DE PRESTACIONES SOCIALES
Evidencia: Aplicativo CERO
En el mes de mayo, se realizó la actualización de la matriz, de acuerdo con los cambios presentados en las mesas de trabajo de los procesos:
- PAGOS - Tesorería
- INGRESOS
- INVERSIONES
Evidencia: Aplicativo CEROEvidencia: Aplicativo CERODe acuerdo con el cronograma definido, para el mes de junio no se tenia programada autoevaluación de riesgos, debido a la progrmación de vacaciones del funcioanrio de Riesgo Operativo.
En marzo se publico el Nuevo Estatuto de presupuesto</t>
  </si>
  <si>
    <t>Cada vez que se presentan requerimientos en la entidad se da respuesta oportuna acorde a los plazo fijados</t>
  </si>
  <si>
    <t>Se obtuvo diagnostico de la viabilidad de contar con la herramienta a través  de ERP.</t>
  </si>
  <si>
    <t xml:space="preserve">La Gerencia Administrativa envió carta en marzo 28/14 a Stratco Consultores S.A.  en la que solicita que que dentro del contrato No. 1900-029-2014, celebrado el cual tiene por objeto "Prestar sus servicios profesionales para implementar en Fiduprevisora el proyecto de modernización organizacional y el diseño e implementación dle modelo estratégico de la dirección de personas que permita llevar a cabo la estratégia  y los objetivos corporativos" se especifique dentro del estudio técnico en que área de la organización debería encontrarse ubicado el Proceso de Ejecución y Control Presupuestal.  (1 archivo en PDF: carta enviada a Stratco). La firma Stratco Consultores S.A. en marzo 31/14 responde a la Gerencia Administrativa aclarando que durante la Fase de Diagnóstico del proyecto identificaron la necesidad de ubicar el proceso de ejecución y control presupuestal en un área distinta a la Gerencia Nacional de Planeación, durante la fase II del proyecto, se realizarán los talleres de diseño de la estructura organizacional, donde se discutirán los temas realcionados con estre proceso, con el fin de ubicarlo en el área más acorde a los procedimientos que comprenden el mismo. (1 archivo en PDF: carta respuesta stratco). </t>
  </si>
  <si>
    <t>NO APLICA SEGUIMIETNO PARA ESTE PERIODO</t>
  </si>
  <si>
    <t xml:space="preserve">El dia 30/10/2014 se realizo capacitaciones con  el funcionario del área administrativa que tiene a su cargo el trámite y liquidación de Pagos. Anexo 2.Permanentemente se atienden las consultas solicitadas por los funcionarios del area administrativa.  </t>
  </si>
  <si>
    <t>Se viene realizando revisión a las obligaciones tributarias en forma aleatoria y dejando conclusiones en el informe (6 archivos pdf)</t>
  </si>
  <si>
    <t>Se eleboró la modificación al procedimiento depagos de empresa y a la fecha se encuentra publicado en Isolución</t>
  </si>
  <si>
    <t>Esta actividad esta sujeta a la culminación del punto anteriuor para ajustar los perfiles y responsabilidades</t>
  </si>
  <si>
    <t>Se envió oficios a los abogados externos indicandoles el cumplimientos de los terminos legales parfa el cumplimiento de las diferentes instancias (se anexan copia de oficios)</t>
  </si>
  <si>
    <t>Se incluyó la cluasula en los contratos, siembargo a la fecha no se han generado contratos por estos conceptos,</t>
  </si>
  <si>
    <t>La Dirección de Planeación realizó los ajustes, movimientos y procesos tendientes a la depuración y disminución del número de CRP's de vigencias anteriores, teniendo en cuenta los memorandos enviados por las áreas, se dio respuesta a las áreas informando la realización de los ajustes en el aplicativo correspondiente.
Soportes:
Memo Estado de CRPs de Gerencia de Riegos
Memo Estado de CRPs de la Ger de Operaciones
Memo Estado de CRPs de la Ger de tecnología e información
Memo Estado de CRPs de la Gerencia Administrativa
Memo Estado de CRPs de la Vic Admon Fiduciaria
Memo Estado de CRPs de la Vic Comercial y de mercadeo
Memo Estado de CRPs de la Vic Financiera
Memo Estado de CRPs de la Vic Fondo de Prestaciones
Memo Estado de CRPs de la Vic Juridica
Pantallazos registro de ajustes de anulaciones.
Informe Contraloría 31 de Marzo 2014</t>
  </si>
  <si>
    <t>La Dirección de Planeación realizó los ajustes, movimientos y procesos tendientes a la depuración y disminución del número de CRP's de vigencias anteriores, teniendo en cuenta los memorandos enviados por las áreas, se dio respuesta a las áreas informando la realización de los ajustes.
Soportes:
Muestra de respuestasenviadas por la Gerencia Nacional de Planeación a las áreas. 
Pantallazos registro de ajustes de anulaciones.</t>
  </si>
  <si>
    <t>La Vicepresidencia Jurídica no envía memorando respuesta, La Dirección de Planeación procederá a enviar memorando recordatorio</t>
  </si>
  <si>
    <t xml:space="preserve">Implementar en excel herramietnay  publicar en Isolucion </t>
  </si>
  <si>
    <t>Realizar seguimiento del Plan de Compras para la vigencia 2014</t>
  </si>
  <si>
    <t>Capacitar el adecuado diligenciamiento  y control de la Herramienta que contiene el Plan de Compras, a los funcionarios delegados y responsables en cada área.</t>
  </si>
  <si>
    <t>Retransmisión</t>
  </si>
  <si>
    <t>Capacitaciones</t>
  </si>
  <si>
    <t>Manual Actualizado de Procedimiento Pagos empresa</t>
  </si>
  <si>
    <t>Reporte de transmisión</t>
  </si>
  <si>
    <t>Oficio</t>
  </si>
  <si>
    <t>Cláusula</t>
  </si>
  <si>
    <t>Certificación</t>
  </si>
  <si>
    <t>Certificados Presupuestales Vigencias anteriores a 2013</t>
  </si>
  <si>
    <t>Certificados Presupuestales Vigencia 2013</t>
  </si>
  <si>
    <t>Acta de Reunión</t>
  </si>
  <si>
    <t>Registro Presupuestal</t>
  </si>
  <si>
    <t>En plazo la actividad se cumple con el reportede transmisión</t>
  </si>
  <si>
    <t xml:space="preserve">
Se envio comunicación al MinTrabajo el 07/01/14 - Soporte adjunto </t>
  </si>
  <si>
    <t>Mediante comunicación No. 201433210608817 radicada en la Fiduprevisora el 13 de mayo/2014, en la que se remite el avance al Plan de Mejoramiento elaborado por la Dirección de administración de Fondos de la Protección Social del Min. de Salud y Protección Social.  Se anexa documento correspondiente al proceso de emplame entre los administradores fiduciarios entrante Consocio Sayp 2011 y saliente Consorcio Fidufosyga. En consideración a lo anterior el Ministerio de Salud da por cerrado el tema de partidas pendientes por identificar de la Subcuenta de Solidaridad.
Anexo: Copia dura comunicación No. 201433210608817</t>
  </si>
  <si>
    <t xml:space="preserve">
Se envio comunicación al Min Hacienda el 07/01/14 radicado 2014-EE-00000 con ello se cumple la acción en termino</t>
  </si>
  <si>
    <t xml:space="preserve">
Se envio comunicación al Min Hacienda el 07/01/14 radicado 2014-EE-00001130</t>
  </si>
  <si>
    <t xml:space="preserve">
Se envio comunicación al Min Hacienda el 07/01/14 radicado 2014-EE-00001130 y ANIF 2014-EE-00001134</t>
  </si>
  <si>
    <t xml:space="preserve">
Se envio comunicación al Min de Trabajo  el 07/01/14 radicado 2014-EE</t>
  </si>
  <si>
    <t xml:space="preserve">
Se envio comunicación al Min de Trabajo  el 07/01/14 radicado 2014-EE
El 31 de mar/14 el Min de Trabajo remite mediante el oficio No. 51968. Respuesta del Hallazgo: Anexa documento soporte del Min de Hacienda a través de su sistema SIIF NACION, donde se reintegran los recursos por un valor de $554,747,550,40. Con fecha de giro el 25 de marzo de 2014 a la Fiduprevisora S.A. (Copia dura documento de pago)</t>
  </si>
  <si>
    <t xml:space="preserve">Se llevó a cabo la actualización del formato mediante la inclusión de dos columnas con el fin de establecer las fechas de inicio y finalización de cada una de las actividades que conforman la iniciativa; adicionalmente el espacio de Programación y Ejecución Financiera se actualizó de manera que se especificaran los conceptos de Presupuesto 
Aprobado,  además de  lo planeado y  lo ejecutado por cada uno de los siguientes conceptos: Valor Recursos Expedidos (CDP),  Valor Recursos Comprometidos (CRP) y Programación de Pagos. El formato FR-PLA-01-005 versión 2 fue aprobado y publicado en el aplicativo Isolución el día 19 de Febrero de 2014. 
De igual forma, se efectuará una revisión posterior de acuerdo a los cambios establecidos en los instructivos y procedimientos.
Soporte FR-PLA-01-005 _V2
No se generó ninguna observación respecto al  FR-PLA-01-005 versión 2. Una vez actualizado el procedimiento de Planeación Estratégica y el Instructivo de Iniciativas, se procederá a revisar si se requiere una nueva actualización de este formato.
No se generó ninguna observación respecto al  FR-PLA-01-005 versión 2. Una vez actualizado el Instructivo de Iniciativas, se procederá a revisar si se requiere una nueva actualización de este formato.
Acorde a la actualización del Instructivo " Planteamiento y Seguimiento de iniciativas estratégicas", no se presentaron ajustes adicionales para este formato.
</t>
  </si>
  <si>
    <t>La Gerencia Nacional de Planeación inició el proceso de ajuste del aplicativo Isolución, módulo de mejoramiento "Planes y Programas". El objetivo de estas modificaciones es poder suministrar una herramienta mas funcional para realizar el analisis y seguimiento a las Iniciativas Estratégicas implementadas en la entidad.
A la fecha se cuenta con la propuesta de estas modificaciones, teniendo en cuenta que la estructura básica resultado de estas modificaciones guardara concordancia con los soportes que maneja la Dirección de Planeación para las Reuniones de Análsis Estratégicas.
Soporte: 
Documento propuesta para la modificación del modulo de seguimiento a Iniciativas Estratégicas en el aplicativo Isolucion.</t>
  </si>
  <si>
    <t>Se llevó a acabo la actualización del IN-PLA-01-001, para el cual se cambió el nombre de "Planteamiento de Iniciativas estratégicas" a   " Planteamiento y Seguimiento de iniciativas estratégicas", dicha actualización contempla la inclusión de un numeral donde se describe la forma en que se debe hacer seguimiento a las Iniciativas Estratégicas. La versión 1 del Instructivo " Planteamiento y Seguimiento de iniciativas estratégicas"  fue aprobado, firmado y publicado en el aplicativo Isolución el día 30 de Mayo de 2014.
Soporte: 
Publicación  IN-PLA-01-001 en Isolución.</t>
  </si>
  <si>
    <t>Se llevó a acabo la actualización del IN-PLA-01-001, para el cual se cambió el nombre de "Planteamiento de Iniciativas estratégicas" a        " Planteamiento y Seguimiento de iniciativas estratégicas", dicha actualización contempla  la forma en que se deben relacionar las Iniciativas Estratégicas vs. Objetivos Corporativos Impactados. La versión 1 del Instructivo " Planteamiento y Seguimiento de iniciativas estratégicas"  fue aprobado, firmado y publicado en el aplicativo Isolución el día 30 de Mayo de 2014.
Soporte: 
Publicación  IN-PLA-01-001 en Isolución.</t>
  </si>
  <si>
    <t>Se llevó a acabo la actualización del IN-PLA-01-001, para el cual se cambió el nombre de "Planteamiento de Iniciativas estratégicas" a        " Planteamiento y Seguimiento de iniciativas estratégicas", dicha actualización contempla la inclusión de un numeral donde se describa la forma en que se debe hacer seguimiento a las Iniciativas Estratégicas. La versión 1 del Instructivo " Planteamiento y Seguimiento de iniciativas estratégicas"  fue aprobado, firmado y publicado en el aplicativo Isolución el día 30 de Mayo de 2014.
Soporte: 
Publicación  IN-PLA-01-001 en Isolución.</t>
  </si>
  <si>
    <t xml:space="preserve">En el mes de Junio/2014 se realizaron Reuniones de Análisis Estratégico por dependencia, con las siguientes áreas: Vicepresidencia Comercial y de mercadeo y Vicepresidencia Fondo de prestaciones; en ellas se  revisaron indicadores y objetivos a cargo de cada una de estas dependencias, verificando la pertinencia y el grado de cumplimiento de los mismos, llegando a compromisos de ajuste que propendan por el mejoramiento contínuo del desempeño de los procesos.
Soporte
Lista de Asistencia RAE-COMERCIAL-11-06-2014
Lista de Asistencia RAE-FOMAG-27-06-2014
</t>
  </si>
  <si>
    <t>Se llevó a cabo la actualización del documento  el cual paso de ser Instructivo a Manual de Procedimientos, debido a la magnitud e importancia de su contenido.  El MP-PLA-01-003 " Seguimiento, Medición y Análisis a los procesos" se actualizó de manera integral, y se incluyó a la Oficina de Calidad como responsable para la evaluación y pertinencia del Tipo de Indicador   (eficacia, eficiencia y efectividad), con el objeto de establecer uniformidad entre la estructura de los indicadores y los lineamientos del SGC. La versión 4 del documento  fue aprobado, firmada y publicada en el aplicativo Isolución el día 30 de Mayo de 2014. 
Soporte: 
Publicación  MP-PLA-01-003 en Isolución.</t>
  </si>
  <si>
    <t>Se llevó a cabo la actualización del Formato "Inclusión y modificación de indicadores" de manera integral, incluyendo en el espacio de Aprobación un campo para el visto bueno por parte del Jefe Oficina de Calidad, para la verificación del tipo de indicador. Adicionalmente con el fin de facilitar su diligenciamiento se incluyó al respaldo del formato las Instrucciones para el diligenciamiento.  La versión  del FR-PLA-01-001  fue aprobada, firmada y publicada en el aplicativo Isolución el día 30 de Mayo de 2014.
Soporte: 
Publicación  FR - PLA - 01 - 001 en Isolución.
Actualización FR - PLA - 01 - 001.</t>
  </si>
  <si>
    <t>Se actualizó el formato y se encuentra publicado en Isolución FR-GAD-01-033   Versión: 2   Fecha: 07/Abr/2014</t>
  </si>
  <si>
    <r>
      <t xml:space="preserve">Enviaron reporte del aplicativo al corte del 31 de enero de 2014, con el inventario de controles definidos. Es de mencionar que la matriz base para la información es al corte del 31 de diciembre de 2013.
En cuanto a los riesgos operativos, se cuenta con un total de 284 riesgos, al corte de diciembre de 2013. (Ver anexo adjunto) </t>
    </r>
    <r>
      <rPr>
        <i/>
        <sz val="10"/>
        <rFont val="Calibri"/>
        <family val="2"/>
      </rPr>
      <t>Se adjunta archivo, Inventario de Riesgos Operativos.
Al corte del 28 de febrero de 2014, se realizó el inventario de riegsos y controles, con base en la matriz de RO Dic_2013. 
Se adjunta archivo, Inventario de Riesgos Operativos y cronograma definido.</t>
    </r>
  </si>
  <si>
    <t xml:space="preserve">La política de realizar los traslados presupuestales hasta después del segundo del semestre de la vigencia fiscal, con las excepciones de fuerza mayor que se puedan presentar, generó una reducción en el número de solicitudes realizadas para la vigencia del 2013, pasando de 130 traslados presupuestales efectuados en la vigencia 2012 a 103 en la vigencia 2013. Además de reducir el número de traslados solicitados, la Gerencia Nacional de Planeación estudia la creación de mecanismos para lograr reducir el valor total de los traslados realizados durante una vigencia fiscal, con el fin de evidenciar una optimización de la planeación y ejecución presupuestal. No se presentaron traslados presupuestales adicionales al registrado en el mes de mayo, el cual equivalia al 0,0008% del total de gastos, haciendo evidente la  efectivadad de  la política incluida en el procedimiento MP-GFI-03-003.
Para el mes de Mayo se registró un traslado presupuestal por valor de $973.600 del rubro Seguros (Sub rubro: póliza de Vida de empleados) al Rubro Impuestos con el fin de cubrir el pago de Impuesto predial por la insuficiencia de los recursos asignados versus el incremento proyectado por la Secretaría de Hacienda del Distrito. 
Se realizó el borrador de la Resolución que modifica la Resolución 037 del 2013 por la cual se desagregó y se distribuyó el presupuesto de Ingresos y Gastos para la Vigencia 2014. El valor del traslado modifica la apropiación inicial en 0,0008%
Se elaboró la Resolución por medio de la cual se aprueba la modificación a la desagregación del presupuesto de Ingresos y Gastos de Fiduciaria La Previsora S.A. para la vigencia fiscal del año 2014, y se remitió copia  a la Vicepresidecia Jurídica, con el fin de recibir su aprobación y visto bueno.
Soporte
Remisión copia Resolución
</t>
  </si>
  <si>
    <t>En el mes de marzo se elaboraron las siguientes actividades: 
a) Notificación al Comité de Presidencia de la aprobación del Acuerdo N° 001 de 2014
b) Publicación del Estatuto presupuetal en la herramienta del Sistema de Gestión de Calidad.
c) Inicio del Plan de Divulgación mediante Tips enviados por el correo institucional (Somos intranet)
d) Programación de capacitaciones dirigidas a cada una de las dependencias de la Entidad.
Soportes: 
Memorando de Notificación.
Pantallazó de la Publicación en Isolución
Pantallazos de los Tips de Estatuto Presupuestal enviados
En e mes de Abril se llevaron a cabo las siguientes actividades: 
a) Capacitaciones sobre el Estatuto Presupuestal, dichas reuniones se realizaron los días 4,7,8 y 9 de abril.
b) Se remitieron por el canal de comunicación institucional SOMOS los Tips 11, 12, 13, 14 y 15 referentes al nuevo estatuto presupuestal especificamente a los siguientes temas: Cuentas por pagar, expedición de CDD y RP previo a la contratación de un bien o servicio, Vigencias Futuras, Ordenación del Gasto y Cajas menores
c) Se remitio el día 25 de abril se remitio memorando informativo a las Vicepresidencias y Gerencias de la Fiduciaria en el que se indicaba la ruta de acceso en el aplicativo I-Solución al Estatuto de presupuesto de la compañía y recordando que su entrada en vigencia definitiva era el día 1 de mayo.
Soportes: 
Listados de asistencia a las capacitaciones.
Presentación del Estatuto Presupuestal.
Pantallazos de los Tips de Estatuto Presupuestal enviados
Memorando Informativo</t>
  </si>
  <si>
    <t xml:space="preserve"> La versión 0 del manual de politicas ML-PLA-02-001 "Manual de Gastos"  fue aprobado, firmado y publicado en el aplicativo Isolución el día 20 de Junio de 2014. El objeto de  este manual es identificar los gastos a imputar por cada rubro, fortaleciendo el seguimiento, evaluación y control del presupuesto de Fiduprevisora S.A., a través del establecimiento de cada uno de los conceptos con su respectiva relación presupuestal y contable.
Soportes: 
Publicación  ML-PLA-02-001 en Isolución. 
</t>
  </si>
  <si>
    <t xml:space="preserve">La versión 0 del manual de politicas ML-PLA-02-001 "Manual de Gastos"  fue aprobado, firmado y publicado en el aplicativo Isolución el día 20 de Junio de 2014. Como plan de divulgación y sensibilización se programaron reuniones de capacitación para presentar el manual así como la publicación de 4 Tip´s informativos indicando la funcionalidad del Manual de Gastos como herramienta de consulta para los funcionarios de la entidad en actividades relacionadas con la planeación y ejecución presupuestal.
Soportes: 
Lista de Asistencia a capacitaciones.
Publicación Tip ´s Manual de Gastos </t>
  </si>
  <si>
    <t xml:space="preserve">
Se hizo la retransmisióna la CGR en formulario M-p Gestión Contractual donde sa aclara que no adiciona ni valor ni tiempo 2013/09/30 (ver anexo adjunto)</t>
  </si>
  <si>
    <r>
      <t xml:space="preserve">Las areas enviaron memorandos de respuesta, indicando cuales CRP's permanecian vigentes o no, en caso de anulación las áreas adjuntaron Certificación.                                                        
</t>
    </r>
    <r>
      <rPr>
        <sz val="10"/>
        <color indexed="8"/>
        <rFont val="Calibri"/>
        <family val="2"/>
      </rPr>
      <t>Soportes: 
Memorando de la Gerencia Administrativa
Memorando de la Gerencia de operaciones
Memorando de la Gerencia de riesgos
Memorando de la Gerencia de tecnología e información
Memorando de la Vicepresidencia Comercial y de Mercadeo
Memorando de la Vicepresidencia de administración fiduciaria
Memorando de la Vicepresidencia Financiera
Memorando de la Vicepresidencia Juridica
Muestra de certificaciones para la anulación de CRP's.</t>
    </r>
  </si>
  <si>
    <r>
      <t xml:space="preserve">Se generó la base de datos de CRP's de Vigencias Anteriores que continuan con saldos vigentes al 30 de Abril de 2014.
Se efectuaron reuniones con los lideres de las áreas en las que se revisaron los CRP`s de vigencias anteriores a 2013, clasificándolos en 3 categorias según la duración del contrato y forma de pago en : 
Contratos con duración indeterminada
Certificados con cierre total ates del 31 de Agosto de 2014
Certificados con cierre total ates del 31 de Diciembre de 2014.
Adicionalmente, se establecieron compromisos de cierre de registro dentro de los plazos arriba mencionados. 
</t>
    </r>
    <r>
      <rPr>
        <sz val="10"/>
        <color indexed="8"/>
        <rFont val="Calibri"/>
        <family val="2"/>
      </rPr>
      <t xml:space="preserve">Soportes:
Base de datos de CRP's vigencias Anteriores con fecha 30 de abril.
Acta Rev. Vig. Anteriores Vic. Administración Fiduciaria
Acta Rev. Vig. Anteriores Ger. Nacional de Planeación
Acta Rev. Vig. Anteriores Ger. Administrativa
Acta Rev. Vig. Anteriores Presidencia y Vic. Jurídica
Acta Rev. Vig. Anteriores Gerencia de Riesgos
</t>
    </r>
  </si>
  <si>
    <r>
      <t xml:space="preserve">Se envió memorando a cada una de las dependencias mediante el cual se remitió el informe de saldos de CRP's de vigencias anteriores con corte al 31 de Mayo , con el fin de obtener un pronunciamiento sobre el trámite que se debía dar a cada uno de los registros. Posteriormente se recibió respuesta de cada dependecia sobre los CRP's que deberían permanecen vigentes o no.
La Dirección de planeación procederá al análisis de cada caso, solicitando a las áreas una certificación en casos de anulación de saldos y procederá a realizar los ajustes en el aplicativo correspondiente.
</t>
    </r>
    <r>
      <rPr>
        <sz val="10"/>
        <color indexed="8"/>
        <rFont val="Calibri"/>
        <family val="2"/>
      </rPr>
      <t>Soportes:
Informe Saldos CRP's Vig. ant. 31 de Mayo GAD
Informe Saldos CRP's Vig. ant. 31 de Mayo G. O.
Informe Saldos CRP's Vig. ant. 31 de Mayo G. Riesgos
Informe Saldos CRP's Vig. ant. 31 de Mayo G.de Tecnologia.
Informe Saldos CRP's Vig. ant. 31 de Mayo GAGE
Informe Saldos CRP's Vig. ant. 31 de Mayo V. Comercial
Informe Saldos CRP's Vig. ant. 31 de Mayo VAF
Informe Saldos CRP's Vig. ant. 31 de Mayo V. Financiera
Informe Saldos CRP's Vig. ant. 31 de Mayo FOMAG
Informe Saldos CRP's Vig. ant. 31 de  Mayo V. Juridica.</t>
    </r>
  </si>
  <si>
    <t>Se efectuó una reunión entre el vicepresidente Jurídico, el Gerente Nacional de Planeación y la Directora en la cual se hizo un análisis del estado de los RP's de vig. Anteriores, profundizando en aquellos que soportan contratos con duración indeterminada. Se acordó que la Vicepresidencia Jurídica enviaría un memorando con su pronuncimianto sobre este tema.
Posteriormente, la Vicepresidencia Jurídica envía memorando en el que indica el estado actual de cada registro y la gestión que se dará a cada uno de ellos: 
1. solicita liberar el saldo de 6 RP's
2. Indica que el saldo de 5 registros se cancelará en lo que resta de la vigencia
3. Explica que 3 de los registros se encuentran sujetos a la expedición del acta de liquidación 
4. Reitera que 18 de los registros soportan contratos vigentes a los cuales se les procederá a realizar un otrosí.
CRP's cuyos saldos se ejecutaron en su totalidad durante este periodo: 2
Anulados: 6 regitros
Vigentes: 26 registros
Soporte:
Informe Saldos CRP's Vig. ant. 31- Oct V. Jurídica.</t>
  </si>
  <si>
    <t xml:space="preserve">La Vicepresidencia de Admnistración Fiduciaria no envía memorando respuesta por lo cual la Dirección de Planeación procederá a enviar memorando recordatorio. 
CRP's cuyos saldos se ejecutaron en su totalidad durante este periodo: 1
Vigentes: 2 registros, sujetos a aprobación del informe final para pago 
Soporte:
Informe Saldos CRP's Vig. ant. 31- Oct VAF
</t>
  </si>
  <si>
    <t xml:space="preserve">La Vicepresidencia Financiera  no envía memorando respuesta por lo cual la Dirección de Planeación procederá a enviar memorando recordatorio. 
Vigentes: 2 registros
Soporte:
Informe Saldos CRP's Vig. ant. 31- Oct V. Financiera
</t>
  </si>
  <si>
    <t>La Vicepresidencia Fondo de Prestaciones Sociales no envía memorando respuesta, por lo cual la Dirección de Planeación procede a enviar memorando recordatorio.
Vigentes: 2 registros
Soporte:
Informe Saldos CRP's Vig. ant. 31- Oct FOMAG</t>
  </si>
  <si>
    <t>La Vicepresidencia Comercial y de Mercadeo envía memorando respuesta sobre el trámite que se debe realizar a los CRP's de vigencias anteriores pertenecientes a su depedencia.
Vigente: 1 registro, sujeto a aprobación del informe final para pago
Soporte:
Informe Saldos CRP's Vig. ant. 31-Oct V. Comercial
Memo Respuesta - V Comercial</t>
  </si>
  <si>
    <t>En plazo No se ha iniciado las actividades ya qe se definio el plan a finales de enero/2015</t>
  </si>
  <si>
    <t>En plazo se ha iniciado las actividades ya qe se definio Edentro del termimo establecido</t>
  </si>
  <si>
    <t>a. Realizar un trabajo conjunto entre las áreas involucradas para agilizar la depuración de las partidas conciliatorias con más de 30 días de antigüedad.</t>
  </si>
  <si>
    <t>b. Implementar el módulo de Conciliaciones Bancarias que provee el proyecto de Renovación Tecnológica que adelanta la Entidad.</t>
  </si>
  <si>
    <t>c. Realizar conciliación diaria de manera automática de las operaciones realizadas de las Carteras Colectivas a través de los bancos.</t>
  </si>
  <si>
    <t>d. Mensualmente  reportar a la Dirección de Tesorería y áreas responsables las partidas Conciliatorias pendientes de depurar para efectuar las revisiones correspondientes.</t>
  </si>
  <si>
    <t>e. Requerir mensualmente a todas las áreas reporte sobre la gestión efectuada para depuración de las partidas para su registro contable</t>
  </si>
  <si>
    <t>ERP - implementado</t>
  </si>
  <si>
    <t xml:space="preserve"> Implementación de Software Tipo Single Sing-On</t>
  </si>
  <si>
    <t>Revisar mensualmente los reportes MAXIMOS Y MINIMOS, CUADRO MAESTRO DE BANDERAS y PARTES RELACIONADAS  a fin de identificar factores de riesgo  y que permitan generar alertas tempranas para detectarlas.</t>
  </si>
  <si>
    <t>Culminar la indagación preliminar de la actuación disciplinaria</t>
  </si>
  <si>
    <t>Asignar a un funcionario del área de Impuestos, de manera exclusiva durante el tiempo requerido para preparar la información exógena correspondiente a la vigencia 2011, dedicándose únicamente a  revisar la información exógena y a la elaboración de los formatos establecidos por la norma.</t>
  </si>
  <si>
    <t>Incorporar dentro del proyecto de Renovación Tecnológica (RETOS) la elaboración de la información exógena de manera automática.</t>
  </si>
  <si>
    <t>Actualizar el procedimiento de Pago de Impuestos incluyendo la actividad de determinar con el coordinador del fideicomiso, el encargo fiduciario por el cual se debe efectuar el giro de los recursos.</t>
  </si>
  <si>
    <t>Ajustar el Manual MP-GFI-02-006 Presentación y Pago GMF,  incluyendo plazo límite para la elaboración de la declaración de Gravamen a los Movimientos Financieros.</t>
  </si>
  <si>
    <t xml:space="preserve">Elaborar Manual de Interventoría y Supervisión que incluya un formato único de presentación de informes del interventor o supervisor </t>
  </si>
  <si>
    <t xml:space="preserve">Actualizar el Manual de Contratación incluyendo un formato único de liquidación de contratos. </t>
  </si>
  <si>
    <t>Actualizar el Manual de Contratación con inclusión de los plazos y documentos para la liquidación de los contratos que lo requieren</t>
  </si>
  <si>
    <t>Entregar en su totalidad la administración del archivo documental de Contratación al outsourcing experto en la tarea</t>
  </si>
  <si>
    <t xml:space="preserve"> Actualizar el Manual de Archivo para que guarde correspondencia con los procedimientos de retención documental</t>
  </si>
  <si>
    <t xml:space="preserve">Realizar y hacer los ajustes correspondientes al  Modelo de Competencias. </t>
  </si>
  <si>
    <t>Definir y documentar la Metodología para la Evaluación de Desempeño orientada a Resultados ( Indicadores y Criterios de Desempeño)</t>
  </si>
  <si>
    <t>Mensualmente  reportar a la Dirección de Tesorería y áreas responsables las partidas Conciliatorias pendientes de depurar para efectuar las revisiones correspondientes.</t>
  </si>
  <si>
    <t>Requerir mensualmente a todas las áreas reporte sobre la gestión efectuada para depuración de las partidas para su registro contable</t>
  </si>
  <si>
    <t>Implementar el módulo de conciliaciones bancarias que provee el proyecto de Renovación Tecnológica que adelanta la entidad</t>
  </si>
  <si>
    <t>Identificar la procedencia de los embargos pendientes a 31 -Dic-10</t>
  </si>
  <si>
    <t>Ajustar las políticas para la celebración de negocios de fiducia mercantil inmobiliaria.</t>
  </si>
  <si>
    <t>Ajustar el procedimiento de elaboración de contratos de fiducia de acuerdo con las políticas definidas.</t>
  </si>
  <si>
    <t>Solicitar  los conceptos a los asesores tributarios de acuerdo con la política definida cuando se celebren contratos de fiducia mercantil inmobiliaria</t>
  </si>
  <si>
    <t>Con base en la Rendición Final de Cuentas presentada al FIDEICOMITENTE, elaborar Acta de Liquidación del Contrato.</t>
  </si>
  <si>
    <t>Documento de Direccionamiento Estrategico aprobado por la Junta Directiva y oficializado mediante resolución.</t>
  </si>
  <si>
    <t>Realizar reuniones de seguimiento al año del Comité Directivo</t>
  </si>
  <si>
    <t>Informe de seguimiento por dependencia</t>
  </si>
  <si>
    <t>Obtención de la información de CISA acerca del cumplimiento de su obligación de hacerse parte en los procesos ejecutivos cedidos por la Caja Agraria en Liquidación</t>
  </si>
  <si>
    <t>Obtención concepto Vicepresidencia Jurídica ejecutivos cedidos por la Caja Agraria en Liquidación</t>
  </si>
  <si>
    <t>Implementación de los controles con base en el concepto Jurídico</t>
  </si>
  <si>
    <t>Realizar verificaciones adecuadas y revelaciones suficcientes de todos los hechos económicos en las notas a los estados financieros de la sociedad y de los negocios administrados</t>
  </si>
  <si>
    <t>Registrar adecuadamente todas las operaciones de la sociedad y de los negocios.</t>
  </si>
  <si>
    <t>Definir la estrategia comercial y soportar en el plan de negocios donde se proyecte los negocios objetivo en la entidad.</t>
  </si>
  <si>
    <t>Presupuesto aprobado de ingresos desagregado por linea de negocio</t>
  </si>
  <si>
    <t>Evaluar el nivel de información que se tiene para la correcta estimación de los ingresos esperados, en esta medida se han estimado las siguientes metas: 1) al cierre de agosto de 2012, se debe tener completa la evolución y el análisis de los ingresos generados por  el portafolio propio para los últimos cinco (5) años; 2) al cierre de septiembre se contará con las proyecciones de las variables ecómicas internas para el proximo año y el desemvolvimiento esperado de los principales fundamentales externos de mayor incidencia en el desempeño de los activos internos; 3) Para el mes de octubre se habrá solicitado y recogido la información necesaria de las demás áreas de la Fiduciaria que permitan proyectar el flujode caja dela empresa y en este mismo mes se concluirá la proyección al 100% de los ingresos esperados para el portafolio propio para el año 2013.</t>
  </si>
  <si>
    <t>Presupuesto aprobado por la Junta Directiva y oficializado mediante Acuerdo</t>
  </si>
  <si>
    <t>Definir el Plan de Compras detallado por centro de costos conforme las iniciativas estrategicas de la entidad para la vigencia 2013</t>
  </si>
  <si>
    <t>Se adicionará lo pertinente el literal H (Administración de Contratos Derivados), Manual de Procedimiento código MP-GNE-11-001 (Entrega, Recibo y Empalme de Negocios)</t>
  </si>
  <si>
    <t>Realizar informe sobre la conciliación del Inventario</t>
  </si>
  <si>
    <t>Presentar oficio a la compañía de seguros para insistir en el pago de la indemnización por el inclumplimiento del contrato de prestación de servicios No. 159 de 2009.</t>
  </si>
  <si>
    <t>Incluir en el orden del día de cada Comité Presencial del Fideicomiso el avance de las actividades para efectos de recibir instrucciones / recomendaciones sobre el particular</t>
  </si>
  <si>
    <t xml:space="preserve">Obtener informe </t>
  </si>
  <si>
    <t xml:space="preserve">Obtener avaluos </t>
  </si>
  <si>
    <t>Modificar Minuta de Poder General</t>
  </si>
  <si>
    <t>Ajuste Proceso</t>
  </si>
  <si>
    <t>Obtener avaluos y soportes de venta</t>
  </si>
  <si>
    <t>Recuperar copia del soporte del recaudo de la venta de los activos</t>
  </si>
  <si>
    <t xml:space="preserve">ubicar soportes </t>
  </si>
  <si>
    <t>Enviar comunicación al Banco Agrario solicitando la devolución de los recursos.</t>
  </si>
  <si>
    <t>Solicitar a la Vicepresidencia Jurídica las acciones jurídicas a que haya lugar.</t>
  </si>
  <si>
    <t>Reclasificar cuentas por cobrar anticipos y la provisión generada.</t>
  </si>
  <si>
    <t>Trasladar al Gerente del Fondo Nacional de Gestion del Riesgo de Desastre y al Director de la Unidad nacional para la gestion del Riesgo de Desastres, el hallazgo de la comision de visita de la Contraloria General de la Republica.</t>
  </si>
  <si>
    <t>Verificar el avance de la acción</t>
  </si>
  <si>
    <t>Aprobar el Informe final del inventario fisico y conciliación de los activos del FNGRD</t>
  </si>
  <si>
    <t>Suscripción de un documento general de ratiificación de entregas en propiedad y baja de activos, porparte del ordenador del gasto del Fondo Nacional de Gestión del Riesgo de Desastres</t>
  </si>
  <si>
    <t>Aplicar los conceptos jurídicos que indiquen las acciones a seguir en casos especiales</t>
  </si>
  <si>
    <t>Efectuar los registros contables a que haya lugar</t>
  </si>
  <si>
    <t>Envío mensual de comunicaciones a las entidades solicitando el envío de los soportes de la ejecución de los recursos girados por el Fondo Nacional de Gestión del Riesgo de Desastres</t>
  </si>
  <si>
    <t>Remisión de comunicaciones trimestrales a las Contralorias Departamentales, mediante las cuales se informan lo saldos pendientes por legalizar por parte de las entidades territoriales, a fin de que se inicien las acciones a que haya lugar, en el entendido de que se trata de recursos públicos.</t>
  </si>
  <si>
    <t xml:space="preserve">Visitas a entidades con saldos pendientes por legalizar de recursos girados por el FNGRD </t>
  </si>
  <si>
    <t>Realizar informes mensuales por parte de la interventoría remitido con la misma periodicidad al Consorcio SAYP 2011</t>
  </si>
  <si>
    <t xml:space="preserve">Realización de reuniones de cierre con el fin de discutir los hallazgos presentados por la firma interventora y realizar los planes de mejoramiento derivados de los hallazgos </t>
  </si>
  <si>
    <t xml:space="preserve">Monitoreo al Plan de accion como resultado de las obligaciones con cumplimiento parcial y no cumple que fueron acordados con la firma interventora posterior a la reunion de cierre. </t>
  </si>
  <si>
    <t xml:space="preserve">Traslado al Ministerio del hallazgo 7 con motivo de la auditoria de la Contraloria. </t>
  </si>
  <si>
    <t xml:space="preserve">Reiterar al Ministerio bimestralmente  sobre los cinco ítems pendientes por recibir hasta obtener su respuesta. </t>
  </si>
  <si>
    <t>Poner en produccion del aplicativo de acuerdo con los tiempos establecidos por el Ministerio mediante el decreto 931 del 9 de mayo de 2013 el cual establece la prórroga para salir a produccion el 1 de octubre de 2013</t>
  </si>
  <si>
    <t xml:space="preserve">*Determinar las partidas de prolongada vigencia (anteriores a septiembre 30/2011)  , 
*  Identificar los valores susceptibles de solicitud de saneamiento contable, *  Elaboración de las fichas técnicas.
</t>
  </si>
  <si>
    <t xml:space="preserve">*  Aprobación del Ministerio del saneamiento contable de las partidas objeto de solicitud en las fichas tecnica
</t>
  </si>
  <si>
    <t>Contabilizacion de los registros en los estados financieros</t>
  </si>
  <si>
    <t>identificacion partidas por identificar solidaridad vigencias 2005-2010</t>
  </si>
  <si>
    <t>Mantener actualizadas las provisiones por demandas litigiosas contra el FOSYGA una vez se reciba la instruccion por el Ministerio</t>
  </si>
  <si>
    <t>Radicación del SRF</t>
  </si>
  <si>
    <t>desarrollo de Software a cargo del Outsourcing de Sistemas</t>
  </si>
  <si>
    <t>Paso a Producción</t>
  </si>
  <si>
    <t>Realizar la restitucion de los recursos en el Proceso de Liquidacion Mensual de afiliados de manera mensual de  acuerdo con el Decreto 971 de 2011</t>
  </si>
  <si>
    <t xml:space="preserve">Realizar la restitucion en el Proceso de Compensación vigencia 4023 de acuerdo con el articulo 24 del  Decreto 4023 de 2011 de manera mensual </t>
  </si>
  <si>
    <t xml:space="preserve">Realizar las actividades de competencia  del administrador fiduciario de acuerdo con la Resolución 3361 de 2013.  y enviar informe bimestral. </t>
  </si>
  <si>
    <t>Trasladar al Ministerio el hallazgo de la comision de visita de la Contraloria General de la Republica.</t>
  </si>
  <si>
    <t>Trasladar al Ministerio de Hacienda el hallazgo de la comision de visita de la Contraloria General de la Republica.</t>
  </si>
  <si>
    <t>Trasladar a la Agencia Nacional de Infraesctructura, el hallazgo de la comision de visita de la Contraloria General de la Republica.</t>
  </si>
  <si>
    <t>Elaboracion de informes trimestrales, siendo el primero al final del mes de enero de 2014, con corte a diciembre 31 de 2013.
Informe con corte a marzo de 2014 a presentar al final del mes de abril de 2014</t>
  </si>
  <si>
    <t>Trasladar al Ministerio de trabajo, el hallazgo de la comision de visita de la Contraloria General de la Republica. para que se expida de la nueva normatividad que permita la implementacion y puesta en produccion de los nuevos desarrollos tecnologicos realizados por la Fiduciaria, de acuerdo con las instruciones del fideicomitente</t>
  </si>
  <si>
    <t>Trasladar al Ministerio de trabajo, el hallazgo de la comision de visita de la Contraloria General de la Republica.</t>
  </si>
  <si>
    <t>Emitir notas con las revelaciones de cuentas de orden debidamente redactadas.</t>
  </si>
  <si>
    <t>Aplicar el control establecido en los cierres de periodos intermedios y al final de cada vigencia.</t>
  </si>
  <si>
    <t>Trasladar al Ministerio de trabajo, el hallazgo de la comision de visita de la Contraloria General de la Republica para que el Ministerio de Trabajo gestione el reintegro por parte del Ministerio de Hacienda y Crédito Público, de los recursos no ejecutados  del Contrato 225 de 2012, por valor de $554.7 millones</t>
  </si>
  <si>
    <t>Enviar las   solicitudes correspondientes a 174 partidas en Aportes por Identificar con corte diciembre 31 de 2012 .</t>
  </si>
  <si>
    <t>Realizar un seguimiento a las respuestas de las solicitudes y a los soportes recibidos.</t>
  </si>
  <si>
    <t>Manual de Procedimiento</t>
  </si>
  <si>
    <t xml:space="preserve">Aprobación de la evaluación del 90% de los evaluados, con un calificación mayor o igual a 4.0 </t>
  </si>
  <si>
    <t>Ajuste del aplicativo</t>
  </si>
  <si>
    <t>Sesiones de sensibilización a funcionarios involucrados</t>
  </si>
  <si>
    <t>Ajuste del aplicativo.</t>
  </si>
  <si>
    <t>RAE's por dependencia</t>
  </si>
  <si>
    <t>Listado de asistencia a la capacitación</t>
  </si>
  <si>
    <t xml:space="preserve"> Manuales de Funciones Actualizados.  </t>
  </si>
  <si>
    <t>Realizar capacitaciones a las áreas sujetas a reorganización</t>
  </si>
  <si>
    <t xml:space="preserve"> Obtener la aprobación de la Iniciativa propuesta.</t>
  </si>
  <si>
    <t>Manual de Contratación</t>
  </si>
  <si>
    <t>Capacitación a los supervisores</t>
  </si>
  <si>
    <t>Evaluación a supervisores sobre el proceso</t>
  </si>
  <si>
    <t xml:space="preserve">Actualizar directriz en el Manual de Supervisión </t>
  </si>
  <si>
    <t xml:space="preserve">Emitir  Circular Interna </t>
  </si>
  <si>
    <t>Implementar la herramienta de Doble Pantalla y Repositorio de Cláusulas.</t>
  </si>
  <si>
    <t xml:space="preserve">Actualización  de  formato de  Informe de Supervisión  de Contratos  y ordenes de servicios </t>
  </si>
  <si>
    <t>Verificar mensualmente  la liquidación de parafiscales de People Soft Vs Excel</t>
  </si>
  <si>
    <t xml:space="preserve">Manual de Procedimientos Publicado
</t>
  </si>
  <si>
    <t>Herramienta Excel que contenga toda la información enviada por parte de cada una de las áreas o centro de costo de los bienes y/o servicios que planean contratar  durante la vigencia 2014.</t>
  </si>
  <si>
    <t xml:space="preserve">Cuadro de Plan de Compras ejecutado actualizado. </t>
  </si>
  <si>
    <t>Listado de asistentes capacitación responsables manejo plan de compras</t>
  </si>
  <si>
    <t>Fortalecer los controles sobre la documentación que conforman el expediente contractual</t>
  </si>
  <si>
    <t>Capacitar los supervisores</t>
  </si>
  <si>
    <t>Implementar módulos</t>
  </si>
  <si>
    <t>Procedimiento para el control de los activos del FNGRD</t>
  </si>
  <si>
    <t>Obtener Diagnóstico</t>
  </si>
  <si>
    <t>Obtención de la herramienta tecnológica.</t>
  </si>
  <si>
    <t>Establecer el inventario de los riesgos y controles con base en la matriz de riesgo operativo existente al corte del 31 de diciembre de 2013.</t>
  </si>
  <si>
    <t xml:space="preserve">Coordinar y realizar las mesas de trabajo con los líderes de procesos, acorde con el cronograma actual de autoevaluación de riesgos. Estas reuniones se soportarán con memorias de reunión (actas). </t>
  </si>
  <si>
    <t>Actualizar la matriz de riesgo operativo, acorde con las definiciones realizadas por los líderes de procesos en las mesas de trabajo.</t>
  </si>
  <si>
    <t>Diagnóstico de la evaluación a la política y plan de acción si da a lugar</t>
  </si>
  <si>
    <t xml:space="preserve">Estatuto de Presupuesto </t>
  </si>
  <si>
    <t>Publicación del Estatuto</t>
  </si>
  <si>
    <t>Manual de Gasto</t>
  </si>
  <si>
    <t>Publicación del manual</t>
  </si>
  <si>
    <t>Solicitar la  informaciòn a las àreas competentes (CI). - Recibir la solicitud de informaciòn y asignarla dentro del àrea para su generaciòn (VF,VAF). - Validar la veracidad, consistencia e integralidad de la informaciòn (VF,VAF). - Remitir la informaciòn a Control Interno (VF,VAF).-  Recibir la informaciòn y validar que corresponda con lo solicitado (CI). - Remitir la informaciòn al Ente de Control dentro de los tiempos establecidos (CI).</t>
  </si>
  <si>
    <t>Obtener el diagnostico de la viabilidad de contar con la herramienta a través  de ERP o en su defecto ver otras alternativas externas</t>
  </si>
  <si>
    <t>Estudio de definición del área que realizará el proceso de Ejecución y Control Presupuestal.</t>
  </si>
  <si>
    <t xml:space="preserve">Presentación de la Propuesta </t>
  </si>
  <si>
    <t>El hallazgo se incluye como subsanado durante el proceso auditor</t>
  </si>
  <si>
    <t>Realizar actualizaciones tributarias a los funcionarios de la gerencia Administrativa encargados de liquidar pagos.</t>
  </si>
  <si>
    <t>Elaborar informe mensual</t>
  </si>
  <si>
    <t>Elaborar informe mensual y cumplir con las obligaciones del supervisor y seguimiento financiero del contrato</t>
  </si>
  <si>
    <t>Actualizar el manual.</t>
  </si>
  <si>
    <t>Generación de la información Exogena del año 2014 directamente del  sistema financiero (people)</t>
  </si>
  <si>
    <t>Informar  mediante oficio a los abogados externos, radicar oportunamente  las respuestas de los fallos.</t>
  </si>
  <si>
    <t>Incluír en los nuevos contratos una cláusula  donde se establezca la obligación de informar en el término de la notificación, los fallos proximos a ejecutoriarse. Lo anterior con el fin de tramitar el pago de los mismos y evitar la causación de intereses</t>
  </si>
  <si>
    <t>Informe para Depuración de Registros Presupuestales</t>
  </si>
  <si>
    <t>Depuración de Certificados de Vigencias Anteriores.</t>
  </si>
  <si>
    <t>Reuniones con Líder de Area.</t>
  </si>
  <si>
    <t>Informe de Registros Presupuestales</t>
  </si>
  <si>
    <t>Depuración de Certificados de Registro Presupuestal de vigencias anteriores.</t>
  </si>
  <si>
    <t>Revisión de respuestas emitas por Dependencia frente a Certificados de Registro Presupuestal, para proceder con su anulación o ratificación de vigencia.</t>
  </si>
  <si>
    <t>Conocimiento del uso adecuado  del módulo estandar de indicadores.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</si>
</sst>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3" formatCode="_(* #,##0.00_);_(* \(#,##0.00\);_(* &quot;-&quot;??_);_(@_)"/>
    <numFmt numFmtId="164" formatCode="yyyy/mm/dd"/>
    <numFmt numFmtId="166" formatCode="&quot;$&quot;\ #,##0"/>
    <numFmt numFmtId="167" formatCode="_(* #,##0_);_(* \(#,##0\);_(* &quot;-&quot;??_);_(@_)"/>
    <numFmt numFmtId="170" formatCode="dd\-mmm\-yyyy"/>
  </numFmts>
  <fonts count="44" x14ac:knownFonts="1">
    <font>
      <sz val="11"/>
      <color indexed="8"/>
      <name val="Calibri"/>
      <family val="2"/>
      <scheme val="minor"/>
    </font>
    <font>
      <sz val="11"/>
      <color indexed="9"/>
      <name val="Calibri"/>
      <family val="2"/>
    </font>
    <font>
      <b/>
      <sz val="11"/>
      <color indexed="9"/>
      <name val="Calibri"/>
      <family val="2"/>
    </font>
    <font>
      <b/>
      <sz val="11"/>
      <color indexed="8"/>
      <name val="Calibri"/>
      <family val="2"/>
    </font>
    <font>
      <sz val="11"/>
      <color indexed="8"/>
      <name val="Calibri"/>
      <family val="2"/>
      <scheme val="minor"/>
    </font>
    <font>
      <b/>
      <sz val="11"/>
      <color theme="1"/>
      <name val="Calibri"/>
      <family val="2"/>
      <scheme val="minor"/>
    </font>
    <font>
      <sz val="11"/>
      <color theme="1"/>
      <name val="Calibri"/>
      <family val="2"/>
    </font>
    <font>
      <b/>
      <sz val="11"/>
      <color theme="1"/>
      <name val="Calibri"/>
      <family val="2"/>
    </font>
    <font>
      <sz val="11"/>
      <name val="Calibri"/>
      <family val="2"/>
      <scheme val="minor"/>
    </font>
    <font>
      <u/>
      <sz val="11"/>
      <name val="Calibri"/>
      <family val="2"/>
    </font>
    <font>
      <sz val="11"/>
      <name val="Calibri"/>
      <family val="2"/>
    </font>
    <font>
      <sz val="10"/>
      <name val="Calibri"/>
      <family val="2"/>
      <scheme val="minor"/>
    </font>
    <font>
      <sz val="10"/>
      <name val="Arial"/>
      <family val="2"/>
    </font>
    <font>
      <sz val="9"/>
      <color theme="1"/>
      <name val="Calibri"/>
      <family val="2"/>
      <scheme val="minor"/>
    </font>
    <font>
      <b/>
      <sz val="9"/>
      <color theme="1"/>
      <name val="Calibri"/>
      <family val="2"/>
    </font>
    <font>
      <sz val="9"/>
      <color theme="1"/>
      <name val="Calibri"/>
      <family val="2"/>
    </font>
    <font>
      <b/>
      <sz val="9"/>
      <name val="Calibri"/>
      <family val="2"/>
    </font>
    <font>
      <sz val="9"/>
      <name val="Calibri"/>
      <family val="2"/>
    </font>
    <font>
      <b/>
      <sz val="9"/>
      <color theme="1"/>
      <name val="Calibri"/>
      <family val="2"/>
      <scheme val="minor"/>
    </font>
    <font>
      <sz val="9"/>
      <color rgb="FFFF0000"/>
      <name val="Calibri"/>
      <family val="2"/>
      <scheme val="minor"/>
    </font>
    <font>
      <sz val="9"/>
      <name val="Calibri"/>
      <family val="2"/>
      <scheme val="minor"/>
    </font>
    <font>
      <b/>
      <sz val="9"/>
      <color indexed="8"/>
      <name val="Calibri"/>
      <family val="2"/>
    </font>
    <font>
      <sz val="9"/>
      <color indexed="8"/>
      <name val="Calibri"/>
      <family val="2"/>
    </font>
    <font>
      <u/>
      <sz val="9"/>
      <color theme="1"/>
      <name val="Calibri"/>
      <family val="2"/>
      <scheme val="minor"/>
    </font>
    <font>
      <u/>
      <sz val="11"/>
      <color theme="10"/>
      <name val="Calibri"/>
      <family val="2"/>
    </font>
    <font>
      <sz val="10"/>
      <color theme="1"/>
      <name val="Calibri"/>
      <family val="2"/>
    </font>
    <font>
      <b/>
      <sz val="10"/>
      <color theme="1"/>
      <name val="Calibri"/>
      <family val="2"/>
    </font>
    <font>
      <i/>
      <sz val="10"/>
      <color theme="1"/>
      <name val="Calibri"/>
      <family val="2"/>
    </font>
    <font>
      <sz val="10"/>
      <color theme="1"/>
      <name val="Calibri"/>
      <family val="2"/>
      <scheme val="minor"/>
    </font>
    <font>
      <b/>
      <sz val="10"/>
      <color theme="1"/>
      <name val="Calibri"/>
      <family val="2"/>
      <scheme val="minor"/>
    </font>
    <font>
      <b/>
      <u/>
      <sz val="9"/>
      <color theme="1"/>
      <name val="Calibri"/>
      <family val="2"/>
      <scheme val="minor"/>
    </font>
    <font>
      <b/>
      <u/>
      <sz val="9"/>
      <name val="Calibri"/>
      <family val="2"/>
      <scheme val="minor"/>
    </font>
    <font>
      <sz val="11"/>
      <name val="Arial"/>
      <family val="2"/>
    </font>
    <font>
      <sz val="11"/>
      <color rgb="FF000000"/>
      <name val="Calibri"/>
      <family val="2"/>
      <scheme val="minor"/>
    </font>
    <font>
      <sz val="9"/>
      <name val="Arial"/>
      <family val="2"/>
    </font>
    <font>
      <sz val="9"/>
      <color rgb="FF000000"/>
      <name val="Calibri"/>
      <family val="2"/>
      <scheme val="minor"/>
    </font>
    <font>
      <b/>
      <sz val="8"/>
      <color indexed="81"/>
      <name val="Tahoma"/>
      <family val="2"/>
    </font>
    <font>
      <sz val="8"/>
      <color indexed="81"/>
      <name val="Tahoma"/>
      <family val="2"/>
    </font>
    <font>
      <b/>
      <sz val="11"/>
      <name val="Calibri"/>
      <family val="2"/>
      <scheme val="minor"/>
    </font>
    <font>
      <sz val="8"/>
      <color theme="1"/>
      <name val="Calibri"/>
      <family val="2"/>
    </font>
    <font>
      <sz val="10"/>
      <name val="Calibri"/>
      <family val="2"/>
    </font>
    <font>
      <b/>
      <sz val="11"/>
      <name val="Calibri"/>
      <family val="2"/>
    </font>
    <font>
      <sz val="10"/>
      <color indexed="8"/>
      <name val="Calibri"/>
      <family val="2"/>
    </font>
    <font>
      <i/>
      <sz val="10"/>
      <name val="Calibri"/>
      <family val="2"/>
    </font>
  </fonts>
  <fills count="12">
    <fill>
      <patternFill patternType="none"/>
    </fill>
    <fill>
      <patternFill patternType="gray125"/>
    </fill>
    <fill>
      <patternFill patternType="solid">
        <fgColor indexed="54"/>
      </patternFill>
    </fill>
    <fill>
      <patternFill patternType="solid">
        <fgColor indexed="9"/>
      </patternFill>
    </fill>
    <fill>
      <patternFill patternType="none">
        <fgColor indexed="8"/>
      </patternFill>
    </fill>
    <fill>
      <patternFill patternType="solid">
        <fgColor theme="0"/>
        <bgColor indexed="64"/>
      </patternFill>
    </fill>
    <fill>
      <patternFill patternType="solid">
        <fgColor theme="5" tint="0.79998168889431442"/>
        <bgColor indexed="64"/>
      </patternFill>
    </fill>
    <fill>
      <patternFill patternType="solid">
        <fgColor theme="0"/>
      </patternFill>
    </fill>
    <fill>
      <patternFill patternType="solid">
        <fgColor theme="0"/>
        <bgColor indexed="8"/>
      </patternFill>
    </fill>
    <fill>
      <patternFill patternType="solid">
        <fgColor theme="6" tint="0.59999389629810485"/>
        <bgColor indexed="64"/>
      </patternFill>
    </fill>
    <fill>
      <patternFill patternType="solid">
        <fgColor theme="2" tint="-0.249977111117893"/>
        <bgColor indexed="64"/>
      </patternFill>
    </fill>
    <fill>
      <patternFill patternType="solid">
        <fgColor theme="3" tint="0.59999389629810485"/>
        <bgColor indexed="64"/>
      </patternFill>
    </fill>
  </fills>
  <borders count="35">
    <border>
      <left/>
      <right/>
      <top/>
      <bottom/>
      <diagonal/>
    </border>
    <border>
      <left style="thin">
        <color indexed="8"/>
      </left>
      <right style="thin">
        <color indexed="8"/>
      </right>
      <top style="thin">
        <color indexed="8"/>
      </top>
      <bottom style="thin">
        <color indexed="8"/>
      </bottom>
      <diagonal/>
    </border>
    <border>
      <left/>
      <right/>
      <top/>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s>
  <cellStyleXfs count="5">
    <xf numFmtId="0" fontId="0" fillId="0" borderId="0"/>
    <xf numFmtId="43" fontId="4" fillId="0" borderId="0" applyFont="0" applyFill="0" applyBorder="0" applyAlignment="0" applyProtection="0"/>
    <xf numFmtId="9" fontId="4" fillId="0" borderId="0" applyFont="0" applyFill="0" applyBorder="0" applyAlignment="0" applyProtection="0"/>
    <xf numFmtId="0" fontId="24" fillId="4" borderId="2" applyNumberFormat="0" applyFill="0" applyBorder="0" applyAlignment="0" applyProtection="0">
      <alignment vertical="top"/>
      <protection locked="0"/>
    </xf>
    <xf numFmtId="0" fontId="12" fillId="4" borderId="2"/>
  </cellStyleXfs>
  <cellXfs count="359">
    <xf numFmtId="0" fontId="0" fillId="0" borderId="0" xfId="0"/>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164" fontId="3" fillId="3" borderId="5" xfId="0" applyNumberFormat="1" applyFont="1" applyFill="1" applyBorder="1" applyAlignment="1">
      <alignment horizontal="center" vertical="center"/>
    </xf>
    <xf numFmtId="0" fontId="15" fillId="5" borderId="7" xfId="3" applyFont="1" applyFill="1" applyBorder="1" applyAlignment="1" applyProtection="1">
      <alignment horizontal="justify" wrapText="1"/>
    </xf>
    <xf numFmtId="0" fontId="15" fillId="5" borderId="7" xfId="0" applyFont="1" applyFill="1" applyBorder="1" applyAlignment="1">
      <alignment horizontal="justify" wrapText="1"/>
    </xf>
    <xf numFmtId="0" fontId="25" fillId="5" borderId="7" xfId="0" applyFont="1" applyFill="1" applyBorder="1" applyAlignment="1">
      <alignment wrapText="1"/>
    </xf>
    <xf numFmtId="0" fontId="26" fillId="5" borderId="7" xfId="0" applyFont="1" applyFill="1" applyBorder="1" applyAlignment="1">
      <alignment horizontal="left" wrapText="1"/>
    </xf>
    <xf numFmtId="0" fontId="25" fillId="5" borderId="7" xfId="0" applyFont="1" applyFill="1" applyBorder="1" applyAlignment="1">
      <alignment horizontal="justify" wrapText="1"/>
    </xf>
    <xf numFmtId="0" fontId="15" fillId="5" borderId="7" xfId="0" applyFont="1" applyFill="1" applyBorder="1" applyAlignment="1">
      <alignment vertical="top" wrapText="1"/>
    </xf>
    <xf numFmtId="0" fontId="15" fillId="5" borderId="7" xfId="0" applyFont="1" applyFill="1" applyBorder="1" applyAlignment="1">
      <alignment wrapText="1"/>
    </xf>
    <xf numFmtId="0" fontId="25" fillId="5" borderId="7" xfId="0" applyFont="1" applyFill="1" applyBorder="1" applyAlignment="1">
      <alignment vertical="top" wrapText="1"/>
    </xf>
    <xf numFmtId="0" fontId="8" fillId="5" borderId="7" xfId="0" applyFont="1" applyFill="1" applyBorder="1" applyAlignment="1">
      <alignment horizontal="center" vertical="center" wrapText="1"/>
    </xf>
    <xf numFmtId="0" fontId="41" fillId="5" borderId="7" xfId="0" applyFont="1" applyFill="1" applyBorder="1" applyAlignment="1">
      <alignment horizontal="center" vertical="center" wrapText="1"/>
    </xf>
    <xf numFmtId="0" fontId="25" fillId="5" borderId="7" xfId="0" applyFont="1" applyFill="1" applyBorder="1" applyAlignment="1">
      <alignment vertical="center" wrapText="1"/>
    </xf>
    <xf numFmtId="0" fontId="25" fillId="5" borderId="7" xfId="0" applyFont="1" applyFill="1" applyBorder="1" applyAlignment="1">
      <alignment horizontal="center" vertical="center" wrapText="1"/>
    </xf>
    <xf numFmtId="3" fontId="25" fillId="5" borderId="7" xfId="0" applyNumberFormat="1" applyFont="1" applyFill="1" applyBorder="1" applyAlignment="1">
      <alignment horizontal="center" vertical="center" wrapText="1"/>
    </xf>
    <xf numFmtId="1" fontId="15" fillId="5" borderId="7" xfId="0" applyNumberFormat="1" applyFont="1" applyFill="1" applyBorder="1" applyAlignment="1">
      <alignment vertical="center" wrapText="1"/>
    </xf>
    <xf numFmtId="1" fontId="25" fillId="5" borderId="7" xfId="0" applyNumberFormat="1" applyFont="1" applyFill="1" applyBorder="1" applyAlignment="1">
      <alignment horizontal="center" vertical="center" wrapText="1"/>
    </xf>
    <xf numFmtId="0" fontId="15" fillId="5" borderId="7" xfId="0" applyFont="1" applyFill="1" applyBorder="1" applyAlignment="1">
      <alignment vertical="center" wrapText="1"/>
    </xf>
    <xf numFmtId="0" fontId="17" fillId="5" borderId="7" xfId="0" applyFont="1" applyFill="1" applyBorder="1" applyAlignment="1">
      <alignment horizontal="center" vertical="center" wrapText="1"/>
    </xf>
    <xf numFmtId="170" fontId="17" fillId="5" borderId="7" xfId="0" applyNumberFormat="1" applyFont="1" applyFill="1" applyBorder="1" applyAlignment="1">
      <alignment horizontal="center" vertical="center" wrapText="1"/>
    </xf>
    <xf numFmtId="2" fontId="16" fillId="5" borderId="7" xfId="0" applyNumberFormat="1" applyFont="1" applyFill="1" applyBorder="1" applyAlignment="1">
      <alignment horizontal="center" vertical="center" wrapText="1"/>
    </xf>
    <xf numFmtId="0" fontId="17" fillId="5" borderId="7" xfId="0" applyFont="1" applyFill="1" applyBorder="1" applyAlignment="1">
      <alignment vertical="center" wrapText="1"/>
    </xf>
    <xf numFmtId="9" fontId="17" fillId="5" borderId="7" xfId="0" applyNumberFormat="1" applyFont="1" applyFill="1" applyBorder="1" applyAlignment="1">
      <alignment horizontal="center" vertical="center" wrapText="1"/>
    </xf>
    <xf numFmtId="9" fontId="25" fillId="5" borderId="7" xfId="2" applyFont="1" applyFill="1" applyBorder="1" applyAlignment="1">
      <alignment horizontal="center" vertical="center" wrapText="1"/>
    </xf>
    <xf numFmtId="0" fontId="6" fillId="5" borderId="7" xfId="0" applyFont="1" applyFill="1" applyBorder="1" applyAlignment="1">
      <alignment horizontal="center" vertical="center" wrapText="1"/>
    </xf>
    <xf numFmtId="0" fontId="0" fillId="4" borderId="0" xfId="0" applyFill="1"/>
    <xf numFmtId="0" fontId="13" fillId="0" borderId="0" xfId="0" applyFont="1"/>
    <xf numFmtId="9" fontId="34" fillId="5" borderId="7" xfId="0" applyNumberFormat="1" applyFont="1" applyFill="1" applyBorder="1" applyAlignment="1">
      <alignment vertical="top" wrapText="1"/>
    </xf>
    <xf numFmtId="17" fontId="25" fillId="5" borderId="7" xfId="4" applyNumberFormat="1" applyFont="1" applyFill="1" applyBorder="1" applyAlignment="1">
      <alignment vertical="top" wrapText="1"/>
    </xf>
    <xf numFmtId="0" fontId="42" fillId="5" borderId="7" xfId="4" applyFont="1" applyFill="1" applyBorder="1" applyAlignment="1">
      <alignment vertical="top" wrapText="1"/>
    </xf>
    <xf numFmtId="0" fontId="25" fillId="5" borderId="7" xfId="4" applyFont="1" applyFill="1" applyBorder="1" applyAlignment="1">
      <alignment vertical="top" wrapText="1"/>
    </xf>
    <xf numFmtId="0" fontId="25" fillId="5" borderId="7" xfId="4" applyFont="1" applyFill="1" applyBorder="1" applyAlignment="1">
      <alignment vertical="center" wrapText="1"/>
    </xf>
    <xf numFmtId="0" fontId="28" fillId="5" borderId="7" xfId="0" applyFont="1" applyFill="1" applyBorder="1" applyAlignment="1">
      <alignment vertical="center" wrapText="1"/>
    </xf>
    <xf numFmtId="0" fontId="0" fillId="0" borderId="0" xfId="0" applyFont="1"/>
    <xf numFmtId="43" fontId="6" fillId="5" borderId="0" xfId="0" applyNumberFormat="1" applyFont="1" applyFill="1"/>
    <xf numFmtId="0" fontId="6" fillId="5" borderId="0" xfId="0" applyFont="1" applyFill="1"/>
    <xf numFmtId="0" fontId="6" fillId="6" borderId="7" xfId="0" applyFont="1" applyFill="1" applyBorder="1" applyAlignment="1">
      <alignment vertical="center" wrapText="1"/>
    </xf>
    <xf numFmtId="0" fontId="2" fillId="7" borderId="1" xfId="0" applyFont="1" applyFill="1" applyBorder="1" applyAlignment="1">
      <alignment horizontal="center" vertical="center"/>
    </xf>
    <xf numFmtId="0" fontId="0" fillId="5" borderId="0" xfId="0" applyFill="1"/>
    <xf numFmtId="0" fontId="0" fillId="7" borderId="4" xfId="0" applyFill="1" applyBorder="1" applyAlignment="1" applyProtection="1">
      <alignment vertical="center"/>
      <protection locked="0"/>
    </xf>
    <xf numFmtId="0" fontId="8" fillId="8" borderId="6" xfId="0" applyFont="1" applyFill="1" applyBorder="1" applyAlignment="1">
      <alignment vertical="center" wrapText="1"/>
    </xf>
    <xf numFmtId="0" fontId="8" fillId="8" borderId="6" xfId="0" applyFont="1" applyFill="1" applyBorder="1" applyAlignment="1">
      <alignment horizontal="center" vertical="center" wrapText="1"/>
    </xf>
    <xf numFmtId="15" fontId="8" fillId="8" borderId="6" xfId="0" applyNumberFormat="1" applyFont="1" applyFill="1" applyBorder="1" applyAlignment="1">
      <alignment horizontal="center" vertical="center"/>
    </xf>
    <xf numFmtId="15" fontId="0" fillId="8" borderId="6" xfId="0" applyNumberFormat="1" applyFont="1" applyFill="1" applyBorder="1" applyAlignment="1">
      <alignment horizontal="center" vertical="center"/>
    </xf>
    <xf numFmtId="1" fontId="8" fillId="8" borderId="6" xfId="0" applyNumberFormat="1" applyFont="1" applyFill="1" applyBorder="1" applyAlignment="1">
      <alignment horizontal="center" vertical="center"/>
    </xf>
    <xf numFmtId="0" fontId="40" fillId="5" borderId="7" xfId="4" applyFont="1" applyFill="1" applyBorder="1" applyAlignment="1">
      <alignment horizontal="left" vertical="top" wrapText="1"/>
    </xf>
    <xf numFmtId="0" fontId="8" fillId="8" borderId="7" xfId="0" applyFont="1" applyFill="1" applyBorder="1" applyAlignment="1">
      <alignment horizontal="center" vertical="center" wrapText="1"/>
    </xf>
    <xf numFmtId="9" fontId="8" fillId="8" borderId="7" xfId="0" applyNumberFormat="1" applyFont="1" applyFill="1" applyBorder="1" applyAlignment="1">
      <alignment horizontal="center" vertical="center" wrapText="1"/>
    </xf>
    <xf numFmtId="1" fontId="8" fillId="8" borderId="7" xfId="0" applyNumberFormat="1" applyFont="1" applyFill="1" applyBorder="1" applyAlignment="1">
      <alignment horizontal="center" vertical="center"/>
    </xf>
    <xf numFmtId="10" fontId="8" fillId="8" borderId="7" xfId="0" applyNumberFormat="1" applyFont="1" applyFill="1" applyBorder="1" applyAlignment="1">
      <alignment horizontal="center" vertical="center" wrapText="1"/>
    </xf>
    <xf numFmtId="0" fontId="40" fillId="5" borderId="7" xfId="4" applyFont="1" applyFill="1" applyBorder="1" applyAlignment="1" applyProtection="1">
      <alignment horizontal="justify" vertical="center" wrapText="1"/>
      <protection locked="0"/>
    </xf>
    <xf numFmtId="0" fontId="8" fillId="8" borderId="7" xfId="0" applyFont="1" applyFill="1" applyBorder="1" applyAlignment="1">
      <alignment horizontal="justify" vertical="center" wrapText="1"/>
    </xf>
    <xf numFmtId="0" fontId="8" fillId="8" borderId="7" xfId="0" applyFont="1" applyFill="1" applyBorder="1" applyAlignment="1">
      <alignment vertical="center" wrapText="1"/>
    </xf>
    <xf numFmtId="0" fontId="38" fillId="8" borderId="7" xfId="0" applyFont="1" applyFill="1" applyBorder="1" applyAlignment="1">
      <alignment horizontal="center" vertical="center" wrapText="1"/>
    </xf>
    <xf numFmtId="0" fontId="10" fillId="8" borderId="7" xfId="0" applyFont="1" applyFill="1" applyBorder="1" applyAlignment="1">
      <alignment horizontal="justify" vertical="center" wrapText="1"/>
    </xf>
    <xf numFmtId="0" fontId="40" fillId="5" borderId="7" xfId="4" applyNumberFormat="1" applyFont="1" applyFill="1" applyBorder="1" applyAlignment="1">
      <alignment vertical="center" wrapText="1"/>
    </xf>
    <xf numFmtId="166" fontId="8" fillId="8" borderId="7" xfId="0" applyNumberFormat="1" applyFont="1" applyFill="1" applyBorder="1" applyAlignment="1">
      <alignment horizontal="center" vertical="center" wrapText="1"/>
    </xf>
    <xf numFmtId="0" fontId="8" fillId="8" borderId="7" xfId="0" applyFont="1" applyFill="1" applyBorder="1" applyAlignment="1">
      <alignment horizontal="center" vertical="center"/>
    </xf>
    <xf numFmtId="9" fontId="8" fillId="8" borderId="7" xfId="0" applyNumberFormat="1" applyFont="1" applyFill="1" applyBorder="1" applyAlignment="1">
      <alignment horizontal="center" vertical="center"/>
    </xf>
    <xf numFmtId="0" fontId="38" fillId="8" borderId="7" xfId="0" applyFont="1" applyFill="1" applyBorder="1" applyAlignment="1">
      <alignment vertical="center" wrapText="1"/>
    </xf>
    <xf numFmtId="0" fontId="38" fillId="8" borderId="8" xfId="0" applyFont="1" applyFill="1" applyBorder="1" applyAlignment="1">
      <alignment vertical="center" wrapText="1"/>
    </xf>
    <xf numFmtId="0" fontId="40" fillId="5" borderId="7" xfId="4" applyFont="1" applyFill="1" applyBorder="1" applyAlignment="1">
      <alignment vertical="top" wrapText="1"/>
    </xf>
    <xf numFmtId="1" fontId="8" fillId="8" borderId="7" xfId="0" applyNumberFormat="1" applyFont="1" applyFill="1" applyBorder="1" applyAlignment="1">
      <alignment horizontal="center" vertical="center" wrapText="1"/>
    </xf>
    <xf numFmtId="0" fontId="11" fillId="5" borderId="7" xfId="0" applyFont="1" applyFill="1" applyBorder="1" applyAlignment="1">
      <alignment vertical="center"/>
    </xf>
    <xf numFmtId="0" fontId="11" fillId="5" borderId="8" xfId="0" applyFont="1" applyFill="1" applyBorder="1" applyAlignment="1" applyProtection="1">
      <alignment vertical="center" wrapText="1"/>
      <protection locked="0"/>
    </xf>
    <xf numFmtId="0" fontId="11" fillId="5" borderId="15" xfId="0" applyFont="1" applyFill="1" applyBorder="1" applyAlignment="1" applyProtection="1">
      <alignment horizontal="justify" vertical="top" wrapText="1"/>
      <protection locked="0"/>
    </xf>
    <xf numFmtId="0" fontId="11" fillId="5" borderId="7" xfId="0" applyFont="1" applyFill="1" applyBorder="1" applyAlignment="1" applyProtection="1">
      <alignment horizontal="center" vertical="center"/>
      <protection locked="0"/>
    </xf>
    <xf numFmtId="1" fontId="11" fillId="5" borderId="7" xfId="0" applyNumberFormat="1"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15" xfId="0" applyFont="1" applyFill="1" applyBorder="1" applyAlignment="1" applyProtection="1">
      <alignment horizontal="justify" vertical="top"/>
      <protection locked="0"/>
    </xf>
    <xf numFmtId="2" fontId="11" fillId="5" borderId="7" xfId="0" applyNumberFormat="1" applyFont="1" applyFill="1" applyBorder="1" applyAlignment="1">
      <alignment horizontal="center" vertical="center" wrapText="1"/>
    </xf>
    <xf numFmtId="0" fontId="11" fillId="5" borderId="2" xfId="0" applyFont="1" applyFill="1" applyBorder="1" applyAlignment="1">
      <alignment horizontal="center" vertical="center"/>
    </xf>
    <xf numFmtId="0" fontId="11" fillId="5" borderId="7" xfId="0" applyFont="1" applyFill="1" applyBorder="1" applyAlignment="1" applyProtection="1">
      <alignment horizontal="justify" vertical="center" wrapText="1"/>
      <protection locked="0"/>
    </xf>
    <xf numFmtId="0" fontId="11" fillId="5" borderId="7" xfId="0" applyFont="1" applyFill="1" applyBorder="1" applyAlignment="1" applyProtection="1">
      <alignment horizontal="center" vertical="center" wrapText="1"/>
      <protection locked="0"/>
    </xf>
    <xf numFmtId="0" fontId="11" fillId="5" borderId="7" xfId="0" applyFont="1" applyFill="1" applyBorder="1" applyAlignment="1">
      <alignment horizontal="center" vertical="center"/>
    </xf>
    <xf numFmtId="9" fontId="11" fillId="5" borderId="7" xfId="0" applyNumberFormat="1" applyFont="1" applyFill="1" applyBorder="1" applyAlignment="1" applyProtection="1">
      <alignment horizontal="center" vertical="center"/>
      <protection locked="0"/>
    </xf>
    <xf numFmtId="0" fontId="40" fillId="5" borderId="7" xfId="4" applyFont="1" applyFill="1" applyBorder="1" applyAlignment="1" applyProtection="1">
      <alignment horizontal="justify" vertical="top" wrapText="1"/>
      <protection locked="0"/>
    </xf>
    <xf numFmtId="0" fontId="38" fillId="5" borderId="23" xfId="0" applyFont="1" applyFill="1" applyBorder="1" applyAlignment="1">
      <alignment vertical="center" wrapText="1"/>
    </xf>
    <xf numFmtId="0" fontId="7" fillId="5" borderId="10" xfId="0" applyFont="1" applyFill="1" applyBorder="1" applyAlignment="1">
      <alignment vertical="top" wrapText="1"/>
    </xf>
    <xf numFmtId="0" fontId="0" fillId="5" borderId="10" xfId="0" applyFill="1" applyBorder="1" applyAlignment="1">
      <alignment vertical="top" wrapText="1"/>
    </xf>
    <xf numFmtId="0" fontId="0" fillId="5" borderId="12" xfId="0" applyFont="1" applyFill="1" applyBorder="1" applyAlignment="1">
      <alignment horizontal="center" vertical="center" wrapText="1"/>
    </xf>
    <xf numFmtId="41" fontId="0" fillId="5" borderId="12" xfId="0" applyNumberFormat="1" applyFont="1" applyFill="1" applyBorder="1" applyAlignment="1">
      <alignment horizontal="center" vertical="center" wrapText="1"/>
    </xf>
    <xf numFmtId="1" fontId="32" fillId="5" borderId="13" xfId="0" applyNumberFormat="1" applyFont="1" applyFill="1" applyBorder="1" applyAlignment="1">
      <alignment horizontal="center" vertical="center"/>
    </xf>
    <xf numFmtId="0" fontId="40" fillId="5" borderId="7" xfId="4" applyFont="1" applyFill="1" applyBorder="1" applyAlignment="1">
      <alignment horizontal="left" vertical="center" wrapText="1"/>
    </xf>
    <xf numFmtId="0" fontId="0" fillId="5" borderId="13" xfId="0" applyFont="1" applyFill="1" applyBorder="1" applyAlignment="1">
      <alignment horizontal="center" vertical="center" wrapText="1"/>
    </xf>
    <xf numFmtId="41" fontId="0" fillId="5" borderId="13" xfId="0" applyNumberFormat="1" applyFont="1" applyFill="1" applyBorder="1" applyAlignment="1">
      <alignment horizontal="center" vertical="center" wrapText="1"/>
    </xf>
    <xf numFmtId="0" fontId="5" fillId="5" borderId="14" xfId="0" applyFont="1" applyFill="1" applyBorder="1" applyAlignment="1">
      <alignment horizontal="center" vertical="center"/>
    </xf>
    <xf numFmtId="0" fontId="5" fillId="5" borderId="3" xfId="0" applyFont="1" applyFill="1" applyBorder="1" applyAlignment="1">
      <alignment horizontal="justify" vertical="top" wrapText="1"/>
    </xf>
    <xf numFmtId="0" fontId="0" fillId="5" borderId="11" xfId="0" applyNumberFormat="1" applyFont="1" applyFill="1" applyBorder="1" applyAlignment="1">
      <alignment vertical="top" wrapText="1"/>
    </xf>
    <xf numFmtId="0" fontId="33" fillId="5" borderId="16" xfId="0" applyFont="1" applyFill="1" applyBorder="1" applyAlignment="1">
      <alignment vertical="top" wrapText="1"/>
    </xf>
    <xf numFmtId="167" fontId="0" fillId="5" borderId="11" xfId="1" applyNumberFormat="1" applyFont="1" applyFill="1" applyBorder="1" applyAlignment="1">
      <alignment vertical="center" wrapText="1"/>
    </xf>
    <xf numFmtId="1" fontId="0" fillId="5" borderId="11" xfId="0" applyNumberFormat="1" applyFont="1" applyFill="1" applyBorder="1" applyAlignment="1">
      <alignment vertical="center" wrapText="1"/>
    </xf>
    <xf numFmtId="1" fontId="32" fillId="5" borderId="11" xfId="0" applyNumberFormat="1" applyFont="1" applyFill="1" applyBorder="1" applyAlignment="1">
      <alignment horizontal="center" vertical="center"/>
    </xf>
    <xf numFmtId="0" fontId="6" fillId="5" borderId="9" xfId="0" applyFont="1" applyFill="1" applyBorder="1" applyAlignment="1">
      <alignment vertical="center" wrapText="1"/>
    </xf>
    <xf numFmtId="0" fontId="7" fillId="5" borderId="9" xfId="0" applyFont="1" applyFill="1" applyBorder="1" applyAlignment="1">
      <alignment vertical="center" wrapText="1"/>
    </xf>
    <xf numFmtId="0" fontId="6" fillId="5" borderId="6" xfId="0" applyFont="1" applyFill="1" applyBorder="1" applyAlignment="1">
      <alignment horizontal="center" vertical="center" wrapText="1"/>
    </xf>
    <xf numFmtId="41" fontId="6" fillId="5" borderId="6" xfId="0" applyNumberFormat="1" applyFont="1" applyFill="1" applyBorder="1" applyAlignment="1">
      <alignment horizontal="center" vertical="center" wrapText="1"/>
    </xf>
    <xf numFmtId="1" fontId="32" fillId="5" borderId="6" xfId="0" applyNumberFormat="1" applyFont="1" applyFill="1" applyBorder="1" applyAlignment="1">
      <alignment horizontal="center" vertical="center"/>
    </xf>
    <xf numFmtId="0" fontId="6" fillId="5" borderId="8" xfId="0" applyFont="1" applyFill="1" applyBorder="1" applyAlignment="1">
      <alignment horizontal="center" vertical="center" wrapText="1"/>
    </xf>
    <xf numFmtId="41" fontId="6" fillId="5" borderId="8" xfId="0" applyNumberFormat="1" applyFont="1" applyFill="1" applyBorder="1" applyAlignment="1">
      <alignment horizontal="center" vertical="center" wrapText="1"/>
    </xf>
    <xf numFmtId="1" fontId="32" fillId="5" borderId="8" xfId="0" applyNumberFormat="1" applyFont="1" applyFill="1" applyBorder="1" applyAlignment="1">
      <alignment horizontal="center" vertical="center"/>
    </xf>
    <xf numFmtId="0" fontId="5" fillId="5" borderId="24" xfId="0" applyFont="1" applyFill="1" applyBorder="1" applyAlignment="1">
      <alignment vertical="center" wrapText="1"/>
    </xf>
    <xf numFmtId="0" fontId="5" fillId="5" borderId="10" xfId="0" applyFont="1" applyFill="1" applyBorder="1" applyAlignment="1">
      <alignment vertical="top" wrapText="1"/>
    </xf>
    <xf numFmtId="0" fontId="0" fillId="5" borderId="12" xfId="0" applyFill="1" applyBorder="1" applyAlignment="1">
      <alignment vertical="top" wrapText="1"/>
    </xf>
    <xf numFmtId="0" fontId="0" fillId="5" borderId="12" xfId="0" applyFont="1" applyFill="1" applyBorder="1" applyAlignment="1">
      <alignment horizontal="center" vertical="top" wrapText="1"/>
    </xf>
    <xf numFmtId="0" fontId="40" fillId="5" borderId="7" xfId="4" applyFont="1" applyFill="1" applyBorder="1" applyAlignment="1">
      <alignment vertical="center" wrapText="1"/>
    </xf>
    <xf numFmtId="0" fontId="0" fillId="5" borderId="7" xfId="0" applyFont="1" applyFill="1" applyBorder="1" applyAlignment="1">
      <alignment horizontal="center" vertical="top" wrapText="1"/>
    </xf>
    <xf numFmtId="0" fontId="0" fillId="5" borderId="7" xfId="0" applyFont="1" applyFill="1" applyBorder="1" applyAlignment="1">
      <alignment horizontal="center" vertical="center" wrapText="1"/>
    </xf>
    <xf numFmtId="41" fontId="0" fillId="5" borderId="7" xfId="0" applyNumberFormat="1" applyFont="1" applyFill="1" applyBorder="1" applyAlignment="1">
      <alignment horizontal="center" vertical="center" wrapText="1"/>
    </xf>
    <xf numFmtId="1" fontId="32" fillId="5" borderId="7" xfId="0" applyNumberFormat="1" applyFont="1" applyFill="1" applyBorder="1" applyAlignment="1">
      <alignment horizontal="center" vertical="center"/>
    </xf>
    <xf numFmtId="9" fontId="0" fillId="5" borderId="7" xfId="2" applyFont="1" applyFill="1" applyBorder="1" applyAlignment="1">
      <alignment horizontal="center" vertical="center" wrapText="1"/>
    </xf>
    <xf numFmtId="0" fontId="0" fillId="5" borderId="13" xfId="0" applyFont="1" applyFill="1" applyBorder="1" applyAlignment="1">
      <alignment horizontal="center" vertical="top" wrapText="1"/>
    </xf>
    <xf numFmtId="0" fontId="5" fillId="5" borderId="6" xfId="0" applyFont="1" applyFill="1" applyBorder="1" applyAlignment="1">
      <alignment vertical="center" wrapText="1"/>
    </xf>
    <xf numFmtId="0" fontId="7" fillId="5" borderId="6" xfId="0" applyFont="1" applyFill="1" applyBorder="1" applyAlignment="1">
      <alignment vertical="center" wrapText="1"/>
    </xf>
    <xf numFmtId="0" fontId="0" fillId="5" borderId="6" xfId="0" applyFont="1" applyFill="1" applyBorder="1" applyAlignment="1">
      <alignment vertical="center" wrapText="1"/>
    </xf>
    <xf numFmtId="0" fontId="0" fillId="5" borderId="10" xfId="0" applyFont="1" applyFill="1" applyBorder="1" applyAlignment="1">
      <alignment vertical="center" wrapText="1"/>
    </xf>
    <xf numFmtId="0" fontId="0" fillId="5" borderId="6" xfId="0" applyFont="1" applyFill="1" applyBorder="1" applyAlignment="1">
      <alignment horizontal="center" vertical="center" wrapText="1"/>
    </xf>
    <xf numFmtId="41" fontId="0" fillId="5" borderId="6" xfId="0" applyNumberFormat="1" applyFont="1" applyFill="1" applyBorder="1" applyAlignment="1">
      <alignment horizontal="center" vertical="center" wrapText="1"/>
    </xf>
    <xf numFmtId="0" fontId="11" fillId="5" borderId="7" xfId="0" applyFont="1" applyFill="1" applyBorder="1" applyAlignment="1">
      <alignment vertical="top" wrapText="1"/>
    </xf>
    <xf numFmtId="0" fontId="11" fillId="5" borderId="7" xfId="0" applyFont="1" applyFill="1" applyBorder="1" applyAlignment="1">
      <alignment vertical="center" wrapText="1"/>
    </xf>
    <xf numFmtId="0" fontId="5" fillId="5" borderId="27" xfId="0" applyFont="1" applyFill="1" applyBorder="1" applyAlignment="1">
      <alignment vertical="center"/>
    </xf>
    <xf numFmtId="0" fontId="7" fillId="5" borderId="10" xfId="0" applyFont="1" applyFill="1" applyBorder="1" applyAlignment="1">
      <alignment vertical="center" wrapText="1"/>
    </xf>
    <xf numFmtId="0" fontId="0" fillId="5" borderId="12" xfId="0" applyNumberFormat="1" applyFont="1" applyFill="1" applyBorder="1" applyAlignment="1">
      <alignment horizontal="left" vertical="center" wrapText="1"/>
    </xf>
    <xf numFmtId="0" fontId="0" fillId="5" borderId="12" xfId="0" applyFont="1" applyFill="1" applyBorder="1" applyAlignment="1">
      <alignment horizontal="center" vertical="center"/>
    </xf>
    <xf numFmtId="41" fontId="0" fillId="5" borderId="17" xfId="0" applyNumberFormat="1" applyFont="1" applyFill="1" applyBorder="1" applyAlignment="1">
      <alignment horizontal="center" vertical="center"/>
    </xf>
    <xf numFmtId="0" fontId="40" fillId="5" borderId="7" xfId="4" applyFont="1" applyFill="1" applyBorder="1" applyAlignment="1">
      <alignment horizontal="justify" vertical="center"/>
    </xf>
    <xf numFmtId="0" fontId="0" fillId="5" borderId="6" xfId="0" applyFont="1" applyFill="1" applyBorder="1" applyAlignment="1">
      <alignment horizontal="left" vertical="center" wrapText="1"/>
    </xf>
    <xf numFmtId="0" fontId="0" fillId="5" borderId="6" xfId="0" applyFont="1" applyFill="1" applyBorder="1" applyAlignment="1">
      <alignment horizontal="center" vertical="center"/>
    </xf>
    <xf numFmtId="0" fontId="5" fillId="5" borderId="4" xfId="0" applyFont="1" applyFill="1" applyBorder="1" applyAlignment="1">
      <alignment vertical="center"/>
    </xf>
    <xf numFmtId="0" fontId="7" fillId="5" borderId="14" xfId="0" applyFont="1" applyFill="1" applyBorder="1" applyAlignment="1">
      <alignment vertical="center" wrapText="1"/>
    </xf>
    <xf numFmtId="0" fontId="0" fillId="5" borderId="11" xfId="0" applyFont="1" applyFill="1" applyBorder="1" applyAlignment="1">
      <alignment vertical="center" wrapText="1"/>
    </xf>
    <xf numFmtId="0" fontId="0" fillId="5" borderId="11" xfId="0" applyFont="1" applyFill="1" applyBorder="1" applyAlignment="1">
      <alignment horizontal="left" vertical="center"/>
    </xf>
    <xf numFmtId="0" fontId="0" fillId="5" borderId="11" xfId="0" applyFont="1" applyFill="1" applyBorder="1" applyAlignment="1">
      <alignment horizontal="center" vertical="center"/>
    </xf>
    <xf numFmtId="41" fontId="0" fillId="5" borderId="18" xfId="0" applyNumberFormat="1" applyFont="1" applyFill="1" applyBorder="1" applyAlignment="1">
      <alignment horizontal="center" vertical="center"/>
    </xf>
    <xf numFmtId="0" fontId="0" fillId="5" borderId="6" xfId="0" applyFont="1" applyFill="1" applyBorder="1" applyAlignment="1">
      <alignment horizontal="left" vertical="center"/>
    </xf>
    <xf numFmtId="41" fontId="0" fillId="5" borderId="19" xfId="0" applyNumberFormat="1" applyFont="1" applyFill="1" applyBorder="1" applyAlignment="1">
      <alignment horizontal="center" vertical="center"/>
    </xf>
    <xf numFmtId="0" fontId="40" fillId="5" borderId="7" xfId="4" applyFont="1" applyFill="1" applyBorder="1" applyAlignment="1">
      <alignment horizontal="justify" vertical="center" wrapText="1"/>
    </xf>
    <xf numFmtId="0" fontId="5" fillId="5" borderId="8" xfId="0" applyFont="1" applyFill="1" applyBorder="1" applyAlignment="1">
      <alignment horizontal="center" vertical="center" wrapText="1"/>
    </xf>
    <xf numFmtId="0" fontId="7" fillId="5" borderId="8" xfId="0" applyFont="1" applyFill="1" applyBorder="1" applyAlignment="1">
      <alignment vertical="top" wrapText="1"/>
    </xf>
    <xf numFmtId="0" fontId="0" fillId="5" borderId="8" xfId="0" applyFont="1" applyFill="1" applyBorder="1" applyAlignment="1">
      <alignment vertical="top" wrapText="1"/>
    </xf>
    <xf numFmtId="0" fontId="0" fillId="5" borderId="7" xfId="0" applyFont="1" applyFill="1" applyBorder="1" applyAlignment="1">
      <alignment horizontal="left" vertical="top" wrapText="1"/>
    </xf>
    <xf numFmtId="41" fontId="0" fillId="5" borderId="15" xfId="0" applyNumberFormat="1" applyFont="1" applyFill="1" applyBorder="1" applyAlignment="1">
      <alignment horizontal="center" vertical="center"/>
    </xf>
    <xf numFmtId="0" fontId="5" fillId="5" borderId="28" xfId="0" applyFont="1" applyFill="1" applyBorder="1" applyAlignment="1">
      <alignment vertical="center"/>
    </xf>
    <xf numFmtId="0" fontId="7" fillId="5" borderId="8" xfId="0" applyFont="1" applyFill="1" applyBorder="1" applyAlignment="1">
      <alignment vertical="center" wrapText="1"/>
    </xf>
    <xf numFmtId="0" fontId="0" fillId="5" borderId="7" xfId="0" applyFont="1" applyFill="1" applyBorder="1" applyAlignment="1">
      <alignment vertical="center"/>
    </xf>
    <xf numFmtId="0" fontId="0" fillId="5" borderId="7" xfId="0" applyFont="1" applyFill="1" applyBorder="1" applyAlignment="1">
      <alignment horizontal="center" vertical="center"/>
    </xf>
    <xf numFmtId="0" fontId="40" fillId="5" borderId="7" xfId="4" applyFont="1" applyFill="1" applyBorder="1" applyAlignment="1">
      <alignment wrapText="1"/>
    </xf>
    <xf numFmtId="0" fontId="0" fillId="5" borderId="9" xfId="0" applyFont="1" applyFill="1" applyBorder="1" applyAlignment="1">
      <alignment vertical="center"/>
    </xf>
    <xf numFmtId="0" fontId="5" fillId="5" borderId="25" xfId="0" applyFont="1" applyFill="1" applyBorder="1" applyAlignment="1">
      <alignment horizontal="center" vertical="center"/>
    </xf>
    <xf numFmtId="0" fontId="5" fillId="5" borderId="7" xfId="0" applyFont="1" applyFill="1" applyBorder="1" applyAlignment="1">
      <alignment vertical="top" wrapText="1"/>
    </xf>
    <xf numFmtId="0" fontId="0" fillId="5" borderId="7" xfId="0" applyFont="1" applyFill="1" applyBorder="1" applyAlignment="1">
      <alignment vertical="top" wrapText="1"/>
    </xf>
    <xf numFmtId="0" fontId="0" fillId="5" borderId="7" xfId="0" applyNumberFormat="1" applyFont="1" applyFill="1" applyBorder="1" applyAlignment="1">
      <alignment horizontal="left" vertical="center" wrapText="1"/>
    </xf>
    <xf numFmtId="0" fontId="7" fillId="5" borderId="7" xfId="0" applyFont="1" applyFill="1" applyBorder="1" applyAlignment="1">
      <alignment horizontal="justify" vertical="top" wrapText="1"/>
    </xf>
    <xf numFmtId="0" fontId="0" fillId="5" borderId="7" xfId="0" applyFont="1" applyFill="1" applyBorder="1" applyAlignment="1">
      <alignment horizontal="left" vertical="center"/>
    </xf>
    <xf numFmtId="9" fontId="0" fillId="5" borderId="7" xfId="0" applyNumberFormat="1" applyFont="1" applyFill="1" applyBorder="1" applyAlignment="1">
      <alignment horizontal="center" vertical="center"/>
    </xf>
    <xf numFmtId="0" fontId="5" fillId="5" borderId="29" xfId="0" applyFont="1" applyFill="1" applyBorder="1" applyAlignment="1">
      <alignment vertical="center"/>
    </xf>
    <xf numFmtId="2" fontId="32" fillId="5" borderId="7" xfId="0" applyNumberFormat="1" applyFont="1" applyFill="1" applyBorder="1" applyAlignment="1">
      <alignment horizontal="center" vertical="center"/>
    </xf>
    <xf numFmtId="0" fontId="0" fillId="5" borderId="7" xfId="0" applyFont="1" applyFill="1" applyBorder="1" applyAlignment="1">
      <alignment horizontal="left"/>
    </xf>
    <xf numFmtId="0" fontId="0" fillId="5" borderId="7" xfId="0" applyFont="1" applyFill="1" applyBorder="1" applyAlignment="1">
      <alignment horizontal="center"/>
    </xf>
    <xf numFmtId="0" fontId="0" fillId="5" borderId="7" xfId="0" applyFont="1" applyFill="1" applyBorder="1" applyAlignment="1">
      <alignment horizontal="left" vertical="center" wrapText="1"/>
    </xf>
    <xf numFmtId="0" fontId="0" fillId="5" borderId="7" xfId="0" applyFill="1" applyBorder="1" applyAlignment="1">
      <alignment horizontal="left" vertical="center" wrapText="1"/>
    </xf>
    <xf numFmtId="0" fontId="13" fillId="5" borderId="7" xfId="0" applyFont="1" applyFill="1" applyBorder="1" applyAlignment="1">
      <alignment horizontal="left" vertical="center" wrapText="1"/>
    </xf>
    <xf numFmtId="0" fontId="13" fillId="5" borderId="7" xfId="0" applyFont="1" applyFill="1" applyBorder="1" applyAlignment="1">
      <alignment horizontal="center" vertical="center"/>
    </xf>
    <xf numFmtId="41" fontId="13" fillId="5" borderId="17" xfId="0" applyNumberFormat="1" applyFont="1" applyFill="1" applyBorder="1" applyAlignment="1">
      <alignment horizontal="center" vertical="center"/>
    </xf>
    <xf numFmtId="1" fontId="34" fillId="5" borderId="7" xfId="0" applyNumberFormat="1" applyFont="1" applyFill="1" applyBorder="1" applyAlignment="1">
      <alignment horizontal="center" vertical="center"/>
    </xf>
    <xf numFmtId="0" fontId="39" fillId="5" borderId="8" xfId="0" applyFont="1" applyFill="1" applyBorder="1" applyAlignment="1">
      <alignment vertical="center" wrapText="1"/>
    </xf>
    <xf numFmtId="0" fontId="14" fillId="5" borderId="8" xfId="0" applyFont="1" applyFill="1" applyBorder="1" applyAlignment="1">
      <alignment vertical="center" wrapText="1"/>
    </xf>
    <xf numFmtId="0" fontId="15" fillId="5" borderId="8" xfId="0" applyFont="1" applyFill="1" applyBorder="1" applyAlignment="1">
      <alignment vertical="center" wrapText="1"/>
    </xf>
    <xf numFmtId="0" fontId="15" fillId="5" borderId="7" xfId="0" applyFont="1" applyFill="1" applyBorder="1" applyAlignment="1">
      <alignment horizontal="center" vertical="center" wrapText="1"/>
    </xf>
    <xf numFmtId="41" fontId="15" fillId="5" borderId="7" xfId="0" applyNumberFormat="1" applyFont="1" applyFill="1" applyBorder="1" applyAlignment="1">
      <alignment horizontal="center" vertical="center" wrapText="1"/>
    </xf>
    <xf numFmtId="0" fontId="15" fillId="5" borderId="11" xfId="0" applyFont="1" applyFill="1" applyBorder="1" applyAlignment="1">
      <alignment horizontal="center" vertical="center" wrapText="1"/>
    </xf>
    <xf numFmtId="41" fontId="15" fillId="5" borderId="11" xfId="0" applyNumberFormat="1" applyFont="1" applyFill="1" applyBorder="1" applyAlignment="1">
      <alignment horizontal="center" vertical="center" wrapText="1"/>
    </xf>
    <xf numFmtId="1" fontId="34" fillId="5" borderId="11" xfId="0" applyNumberFormat="1" applyFont="1" applyFill="1" applyBorder="1" applyAlignment="1">
      <alignment horizontal="center" vertical="center"/>
    </xf>
    <xf numFmtId="0" fontId="15" fillId="5" borderId="6" xfId="0" applyFont="1" applyFill="1" applyBorder="1" applyAlignment="1">
      <alignment horizontal="center" vertical="center" wrapText="1"/>
    </xf>
    <xf numFmtId="41" fontId="15" fillId="5" borderId="6" xfId="0" applyNumberFormat="1" applyFont="1" applyFill="1" applyBorder="1" applyAlignment="1">
      <alignment horizontal="center" vertical="center" wrapText="1"/>
    </xf>
    <xf numFmtId="1" fontId="34" fillId="5" borderId="6" xfId="0" applyNumberFormat="1" applyFont="1" applyFill="1" applyBorder="1" applyAlignment="1">
      <alignment horizontal="center" vertical="center"/>
    </xf>
    <xf numFmtId="0" fontId="39" fillId="5" borderId="4" xfId="0" applyFont="1" applyFill="1" applyBorder="1" applyAlignment="1">
      <alignment vertical="center" wrapText="1"/>
    </xf>
    <xf numFmtId="0" fontId="14" fillId="5" borderId="14" xfId="0" applyFont="1" applyFill="1" applyBorder="1" applyAlignment="1">
      <alignment vertical="center" wrapText="1"/>
    </xf>
    <xf numFmtId="0" fontId="15" fillId="5" borderId="11" xfId="0" applyFont="1" applyFill="1" applyBorder="1" applyAlignment="1">
      <alignment vertical="center" wrapText="1"/>
    </xf>
    <xf numFmtId="0" fontId="0" fillId="5" borderId="11" xfId="0" applyFill="1" applyBorder="1" applyAlignment="1">
      <alignment horizontal="center" vertical="center" wrapText="1"/>
    </xf>
    <xf numFmtId="0" fontId="0" fillId="5" borderId="11" xfId="0" applyFont="1" applyFill="1" applyBorder="1" applyAlignment="1">
      <alignment horizontal="center" vertical="center" wrapText="1"/>
    </xf>
    <xf numFmtId="41" fontId="13" fillId="5" borderId="11" xfId="0" applyNumberFormat="1" applyFont="1" applyFill="1" applyBorder="1" applyAlignment="1">
      <alignment horizontal="center" vertical="center" wrapText="1"/>
    </xf>
    <xf numFmtId="0" fontId="16" fillId="5" borderId="14" xfId="0" applyFont="1" applyFill="1" applyBorder="1" applyAlignment="1">
      <alignment vertical="center" wrapText="1"/>
    </xf>
    <xf numFmtId="0" fontId="18" fillId="5" borderId="25" xfId="0" applyFont="1" applyFill="1" applyBorder="1" applyAlignment="1">
      <alignment horizontal="center" vertical="center"/>
    </xf>
    <xf numFmtId="0" fontId="18" fillId="5" borderId="7" xfId="0" applyFont="1" applyFill="1" applyBorder="1" applyAlignment="1">
      <alignment horizontal="justify" vertical="top" wrapText="1"/>
    </xf>
    <xf numFmtId="0" fontId="13" fillId="5" borderId="7" xfId="0" applyFont="1" applyFill="1" applyBorder="1" applyAlignment="1">
      <alignment vertical="top" wrapText="1"/>
    </xf>
    <xf numFmtId="0" fontId="35" fillId="5" borderId="20" xfId="0" applyFont="1" applyFill="1" applyBorder="1" applyAlignment="1">
      <alignment vertical="top" wrapText="1"/>
    </xf>
    <xf numFmtId="9" fontId="13" fillId="5" borderId="7" xfId="0" applyNumberFormat="1" applyFont="1" applyFill="1" applyBorder="1" applyAlignment="1">
      <alignment vertical="top" wrapText="1"/>
    </xf>
    <xf numFmtId="1" fontId="13" fillId="5" borderId="7" xfId="0" applyNumberFormat="1" applyFont="1" applyFill="1" applyBorder="1" applyAlignment="1">
      <alignment vertical="top" wrapText="1"/>
    </xf>
    <xf numFmtId="0" fontId="13" fillId="5" borderId="7" xfId="0" applyFont="1" applyFill="1" applyBorder="1" applyAlignment="1">
      <alignment vertical="top"/>
    </xf>
    <xf numFmtId="0" fontId="13" fillId="5" borderId="20" xfId="0" applyFont="1" applyFill="1" applyBorder="1" applyAlignment="1">
      <alignment vertical="top" wrapText="1"/>
    </xf>
    <xf numFmtId="1" fontId="13" fillId="5" borderId="7" xfId="0" applyNumberFormat="1" applyFont="1" applyFill="1" applyBorder="1" applyAlignment="1">
      <alignment vertical="center" wrapText="1"/>
    </xf>
    <xf numFmtId="0" fontId="18" fillId="5" borderId="7" xfId="0" applyFont="1" applyFill="1" applyBorder="1" applyAlignment="1">
      <alignment vertical="center"/>
    </xf>
    <xf numFmtId="0" fontId="18" fillId="5" borderId="7" xfId="0" applyFont="1" applyFill="1" applyBorder="1" applyAlignment="1">
      <alignment vertical="center" wrapText="1"/>
    </xf>
    <xf numFmtId="0" fontId="13" fillId="5" borderId="7" xfId="0" applyFont="1" applyFill="1" applyBorder="1" applyAlignment="1">
      <alignment vertical="center" wrapText="1"/>
    </xf>
    <xf numFmtId="0" fontId="13" fillId="5" borderId="8" xfId="0" applyFont="1" applyFill="1" applyBorder="1" applyAlignment="1">
      <alignment vertical="center" wrapText="1"/>
    </xf>
    <xf numFmtId="0" fontId="35" fillId="5" borderId="16" xfId="0" applyFont="1" applyFill="1" applyBorder="1" applyAlignment="1">
      <alignment vertical="top" wrapText="1"/>
    </xf>
    <xf numFmtId="1" fontId="13" fillId="5" borderId="7" xfId="0" applyNumberFormat="1" applyFont="1" applyFill="1" applyBorder="1" applyAlignment="1">
      <alignment horizontal="center" vertical="center"/>
    </xf>
    <xf numFmtId="0" fontId="35" fillId="5" borderId="20" xfId="0" applyFont="1" applyFill="1" applyBorder="1" applyAlignment="1">
      <alignment wrapText="1"/>
    </xf>
    <xf numFmtId="0" fontId="18" fillId="5" borderId="27" xfId="0" applyFont="1" applyFill="1" applyBorder="1" applyAlignment="1">
      <alignment vertical="center"/>
    </xf>
    <xf numFmtId="0" fontId="18" fillId="5" borderId="8" xfId="0" applyFont="1" applyFill="1" applyBorder="1" applyAlignment="1">
      <alignment vertical="top" wrapText="1"/>
    </xf>
    <xf numFmtId="0" fontId="13" fillId="5" borderId="10" xfId="0" applyFont="1" applyFill="1" applyBorder="1" applyAlignment="1">
      <alignment vertical="top" wrapText="1"/>
    </xf>
    <xf numFmtId="0" fontId="13" fillId="5" borderId="10" xfId="0" applyFont="1" applyFill="1" applyBorder="1" applyAlignment="1">
      <alignment horizontal="center" vertical="center" wrapText="1"/>
    </xf>
    <xf numFmtId="0" fontId="13" fillId="5" borderId="10" xfId="0" applyFont="1" applyFill="1" applyBorder="1" applyAlignment="1">
      <alignment horizontal="center" vertical="center"/>
    </xf>
    <xf numFmtId="167" fontId="13" fillId="5" borderId="15" xfId="1" applyNumberFormat="1" applyFont="1" applyFill="1" applyBorder="1" applyAlignment="1">
      <alignment horizontal="center" vertical="center"/>
    </xf>
    <xf numFmtId="0" fontId="13" fillId="5" borderId="6" xfId="0" applyFont="1" applyFill="1" applyBorder="1" applyAlignment="1">
      <alignment horizontal="center" vertical="center" wrapText="1"/>
    </xf>
    <xf numFmtId="9" fontId="13" fillId="5" borderId="6" xfId="0" applyNumberFormat="1" applyFont="1" applyFill="1" applyBorder="1" applyAlignment="1">
      <alignment horizontal="center" vertical="center" wrapText="1"/>
    </xf>
    <xf numFmtId="167" fontId="13" fillId="5" borderId="19" xfId="1" applyNumberFormat="1" applyFont="1" applyFill="1" applyBorder="1" applyAlignment="1">
      <alignment horizontal="center" vertical="center"/>
    </xf>
    <xf numFmtId="0" fontId="13" fillId="5" borderId="7" xfId="0" applyFont="1" applyFill="1" applyBorder="1" applyAlignment="1">
      <alignment horizontal="center" vertical="center" wrapText="1"/>
    </xf>
    <xf numFmtId="2" fontId="34" fillId="5" borderId="7" xfId="0" applyNumberFormat="1" applyFont="1" applyFill="1" applyBorder="1" applyAlignment="1">
      <alignment horizontal="center" vertical="center"/>
    </xf>
    <xf numFmtId="0" fontId="18" fillId="5" borderId="28" xfId="0" applyFont="1" applyFill="1" applyBorder="1" applyAlignment="1">
      <alignment vertical="center"/>
    </xf>
    <xf numFmtId="0" fontId="18" fillId="5" borderId="8" xfId="0" applyFont="1" applyFill="1" applyBorder="1" applyAlignment="1">
      <alignment vertical="center" wrapText="1"/>
    </xf>
    <xf numFmtId="0" fontId="13" fillId="5" borderId="8" xfId="0" applyNumberFormat="1" applyFont="1" applyFill="1" applyBorder="1" applyAlignment="1">
      <alignment vertical="center" wrapText="1"/>
    </xf>
    <xf numFmtId="9" fontId="13" fillId="5" borderId="7" xfId="0" applyNumberFormat="1" applyFont="1" applyFill="1" applyBorder="1" applyAlignment="1">
      <alignment horizontal="center" vertical="center"/>
    </xf>
    <xf numFmtId="167" fontId="13" fillId="5" borderId="7" xfId="1" applyNumberFormat="1" applyFont="1" applyFill="1" applyBorder="1" applyAlignment="1">
      <alignment horizontal="center" vertical="center"/>
    </xf>
    <xf numFmtId="0" fontId="13" fillId="5" borderId="13" xfId="0" applyFont="1" applyFill="1" applyBorder="1" applyAlignment="1">
      <alignment vertical="center" wrapText="1"/>
    </xf>
    <xf numFmtId="9" fontId="13" fillId="5" borderId="13" xfId="0" applyNumberFormat="1" applyFont="1" applyFill="1" applyBorder="1" applyAlignment="1">
      <alignment horizontal="center" vertical="center"/>
    </xf>
    <xf numFmtId="0" fontId="40" fillId="5" borderId="7" xfId="4" applyNumberFormat="1" applyFont="1" applyFill="1" applyBorder="1" applyAlignment="1">
      <alignment vertical="top" wrapText="1"/>
    </xf>
    <xf numFmtId="0" fontId="13" fillId="5" borderId="13" xfId="0" applyFont="1" applyFill="1" applyBorder="1" applyAlignment="1">
      <alignment vertical="top" wrapText="1"/>
    </xf>
    <xf numFmtId="0" fontId="13" fillId="5" borderId="13" xfId="0" applyFont="1" applyFill="1" applyBorder="1" applyAlignment="1">
      <alignment horizontal="center" vertical="center"/>
    </xf>
    <xf numFmtId="0" fontId="13" fillId="5" borderId="8" xfId="0" applyFont="1" applyFill="1" applyBorder="1" applyAlignment="1">
      <alignment vertical="top" wrapText="1"/>
    </xf>
    <xf numFmtId="0" fontId="13" fillId="5" borderId="7" xfId="0" applyNumberFormat="1" applyFont="1" applyFill="1" applyBorder="1" applyAlignment="1">
      <alignment horizontal="left" vertical="center" wrapText="1"/>
    </xf>
    <xf numFmtId="1" fontId="13" fillId="5" borderId="15" xfId="0" applyNumberFormat="1" applyFont="1" applyFill="1" applyBorder="1" applyAlignment="1">
      <alignment horizontal="right" vertical="center" wrapText="1"/>
    </xf>
    <xf numFmtId="0" fontId="13" fillId="5" borderId="7" xfId="0" applyNumberFormat="1" applyFont="1" applyFill="1" applyBorder="1" applyAlignment="1">
      <alignment horizontal="center" vertical="center"/>
    </xf>
    <xf numFmtId="1" fontId="17" fillId="5" borderId="7" xfId="0" applyNumberFormat="1" applyFont="1" applyFill="1" applyBorder="1" applyAlignment="1">
      <alignment horizontal="center" vertical="center"/>
    </xf>
    <xf numFmtId="0" fontId="34" fillId="5" borderId="7" xfId="0" applyFont="1" applyFill="1" applyBorder="1" applyAlignment="1">
      <alignment vertical="top" wrapText="1"/>
    </xf>
    <xf numFmtId="0" fontId="13" fillId="5" borderId="7" xfId="0" applyNumberFormat="1" applyFont="1" applyFill="1" applyBorder="1" applyAlignment="1">
      <alignment horizontal="left" vertical="top" wrapText="1"/>
    </xf>
    <xf numFmtId="1" fontId="13" fillId="5" borderId="7" xfId="0" applyNumberFormat="1" applyFont="1" applyFill="1" applyBorder="1" applyAlignment="1">
      <alignment horizontal="center" vertical="center" wrapText="1"/>
    </xf>
    <xf numFmtId="0" fontId="18" fillId="5" borderId="8" xfId="0" applyFont="1" applyFill="1" applyBorder="1" applyAlignment="1">
      <alignment vertical="center"/>
    </xf>
    <xf numFmtId="1" fontId="13" fillId="5" borderId="7" xfId="0" applyNumberFormat="1" applyFont="1" applyFill="1" applyBorder="1" applyAlignment="1">
      <alignment horizontal="right" vertical="center" wrapText="1"/>
    </xf>
    <xf numFmtId="0" fontId="18" fillId="5" borderId="30" xfId="0" applyFont="1" applyFill="1" applyBorder="1" applyAlignment="1">
      <alignment vertical="center"/>
    </xf>
    <xf numFmtId="0" fontId="15" fillId="5" borderId="8" xfId="0" applyFont="1" applyFill="1" applyBorder="1" applyAlignment="1">
      <alignment vertical="top" wrapText="1"/>
    </xf>
    <xf numFmtId="0" fontId="13" fillId="5" borderId="30" xfId="0" applyFont="1" applyFill="1" applyBorder="1" applyAlignment="1">
      <alignment vertical="center"/>
    </xf>
    <xf numFmtId="0" fontId="13" fillId="5" borderId="7" xfId="0" applyFont="1" applyFill="1" applyBorder="1" applyAlignment="1">
      <alignment vertical="center"/>
    </xf>
    <xf numFmtId="0" fontId="13" fillId="5" borderId="0" xfId="0" applyFont="1" applyFill="1" applyAlignment="1">
      <alignment vertical="center" wrapText="1"/>
    </xf>
    <xf numFmtId="0" fontId="13" fillId="5" borderId="8" xfId="0" applyFont="1" applyFill="1" applyBorder="1" applyAlignment="1">
      <alignment vertical="center"/>
    </xf>
    <xf numFmtId="0" fontId="13" fillId="5" borderId="29" xfId="0" applyFont="1" applyFill="1" applyBorder="1" applyAlignment="1">
      <alignment vertical="center"/>
    </xf>
    <xf numFmtId="0" fontId="13" fillId="5" borderId="8" xfId="0" applyNumberFormat="1" applyFont="1" applyFill="1" applyBorder="1" applyAlignment="1">
      <alignment vertical="center"/>
    </xf>
    <xf numFmtId="0" fontId="13" fillId="5" borderId="7" xfId="0" applyNumberFormat="1" applyFont="1" applyFill="1" applyBorder="1" applyAlignment="1">
      <alignment vertical="center"/>
    </xf>
    <xf numFmtId="0" fontId="13" fillId="5" borderId="13" xfId="0" applyNumberFormat="1" applyFont="1" applyFill="1" applyBorder="1" applyAlignment="1">
      <alignment horizontal="center" vertical="center"/>
    </xf>
    <xf numFmtId="0" fontId="5" fillId="5" borderId="7" xfId="0" applyFont="1" applyFill="1" applyBorder="1" applyAlignment="1">
      <alignment horizontal="center" vertical="center" wrapText="1"/>
    </xf>
    <xf numFmtId="0" fontId="7" fillId="5" borderId="7" xfId="0" applyFont="1" applyFill="1" applyBorder="1" applyAlignment="1">
      <alignment horizontal="left" vertical="center" wrapText="1"/>
    </xf>
    <xf numFmtId="0" fontId="0" fillId="5" borderId="7" xfId="0" applyFill="1" applyBorder="1" applyAlignment="1">
      <alignment horizontal="center" vertical="center" wrapText="1"/>
    </xf>
    <xf numFmtId="0" fontId="18" fillId="5" borderId="14" xfId="0" applyFont="1" applyFill="1" applyBorder="1" applyAlignment="1">
      <alignment horizontal="center" vertical="center"/>
    </xf>
    <xf numFmtId="0" fontId="14" fillId="5" borderId="11" xfId="0" applyFont="1" applyFill="1" applyBorder="1" applyAlignment="1">
      <alignment horizontal="justify" vertical="top" wrapText="1"/>
    </xf>
    <xf numFmtId="0" fontId="15" fillId="5" borderId="13" xfId="0" applyFont="1" applyFill="1" applyBorder="1" applyAlignment="1">
      <alignment horizontal="center" vertical="top" wrapText="1"/>
    </xf>
    <xf numFmtId="0" fontId="18" fillId="5" borderId="7" xfId="0" applyFont="1" applyFill="1" applyBorder="1" applyAlignment="1">
      <alignment horizontal="justify" vertical="center" wrapText="1"/>
    </xf>
    <xf numFmtId="0" fontId="13" fillId="5" borderId="7" xfId="0" applyFont="1" applyFill="1" applyBorder="1" applyAlignment="1">
      <alignment horizontal="justify" vertical="top"/>
    </xf>
    <xf numFmtId="167" fontId="13" fillId="5" borderId="15" xfId="1" applyNumberFormat="1" applyFont="1" applyFill="1" applyBorder="1" applyAlignment="1">
      <alignment horizontal="right" vertical="center"/>
    </xf>
    <xf numFmtId="0" fontId="18" fillId="5" borderId="7" xfId="0" applyFont="1" applyFill="1" applyBorder="1" applyAlignment="1">
      <alignment horizontal="center" vertical="center" wrapText="1"/>
    </xf>
    <xf numFmtId="9" fontId="20" fillId="5" borderId="7" xfId="0" applyNumberFormat="1" applyFont="1" applyFill="1" applyBorder="1" applyAlignment="1">
      <alignment vertical="center" wrapText="1"/>
    </xf>
    <xf numFmtId="1" fontId="0" fillId="5" borderId="7" xfId="0" applyNumberFormat="1" applyFill="1" applyBorder="1" applyAlignment="1">
      <alignment horizontal="center" vertical="center"/>
    </xf>
    <xf numFmtId="0" fontId="18" fillId="5" borderId="28" xfId="0" applyFont="1" applyFill="1" applyBorder="1" applyAlignment="1">
      <alignment horizontal="center" vertical="center"/>
    </xf>
    <xf numFmtId="0" fontId="18" fillId="5" borderId="8" xfId="0" applyFont="1" applyFill="1" applyBorder="1" applyAlignment="1">
      <alignment horizontal="justify" vertical="center" wrapText="1"/>
    </xf>
    <xf numFmtId="0" fontId="13" fillId="5" borderId="8" xfId="0" applyFont="1" applyFill="1" applyBorder="1" applyAlignment="1">
      <alignment horizontal="justify" vertical="center" wrapText="1"/>
    </xf>
    <xf numFmtId="0" fontId="13" fillId="5" borderId="7" xfId="0" applyFont="1" applyFill="1" applyBorder="1" applyAlignment="1">
      <alignment horizontal="justify" vertical="center"/>
    </xf>
    <xf numFmtId="0" fontId="18" fillId="5" borderId="31" xfId="0" applyFont="1" applyFill="1" applyBorder="1" applyAlignment="1">
      <alignment vertical="center"/>
    </xf>
    <xf numFmtId="167" fontId="13" fillId="5" borderId="7" xfId="1" applyNumberFormat="1" applyFont="1" applyFill="1" applyBorder="1" applyAlignment="1">
      <alignment horizontal="right" vertical="center"/>
    </xf>
    <xf numFmtId="0" fontId="20" fillId="8" borderId="7" xfId="0" applyFont="1" applyFill="1" applyBorder="1" applyAlignment="1">
      <alignment horizontal="justify" vertical="center" wrapText="1"/>
    </xf>
    <xf numFmtId="0" fontId="13" fillId="5" borderId="7" xfId="0" applyFont="1" applyFill="1" applyBorder="1" applyAlignment="1">
      <alignment horizontal="justify" vertical="center" wrapText="1"/>
    </xf>
    <xf numFmtId="0" fontId="5" fillId="5" borderId="26" xfId="0" applyFont="1" applyFill="1" applyBorder="1" applyAlignment="1">
      <alignment horizontal="center" vertical="center"/>
    </xf>
    <xf numFmtId="0" fontId="18" fillId="5" borderId="13" xfId="0" applyFont="1" applyFill="1" applyBorder="1" applyAlignment="1">
      <alignment vertical="top" wrapText="1"/>
    </xf>
    <xf numFmtId="0" fontId="13" fillId="5" borderId="13" xfId="0" applyNumberFormat="1" applyFont="1" applyFill="1" applyBorder="1" applyAlignment="1">
      <alignment vertical="top" wrapText="1"/>
    </xf>
    <xf numFmtId="0" fontId="0" fillId="5" borderId="13" xfId="0" applyFill="1" applyBorder="1" applyAlignment="1">
      <alignment horizontal="center" vertical="center" wrapText="1"/>
    </xf>
    <xf numFmtId="0" fontId="17" fillId="5" borderId="7" xfId="0" applyNumberFormat="1" applyFont="1" applyFill="1" applyBorder="1" applyAlignment="1">
      <alignment vertical="top" wrapText="1"/>
    </xf>
    <xf numFmtId="0" fontId="13" fillId="5" borderId="13" xfId="0" applyFont="1" applyFill="1" applyBorder="1" applyAlignment="1">
      <alignment horizontal="center" vertical="center" wrapText="1"/>
    </xf>
    <xf numFmtId="167" fontId="13" fillId="5" borderId="21" xfId="1" applyNumberFormat="1" applyFont="1" applyFill="1" applyBorder="1" applyAlignment="1">
      <alignment horizontal="right" vertical="center"/>
    </xf>
    <xf numFmtId="0" fontId="17" fillId="5" borderId="7" xfId="0" applyFont="1" applyFill="1" applyBorder="1"/>
    <xf numFmtId="0" fontId="18" fillId="5" borderId="23" xfId="0" applyFont="1" applyFill="1" applyBorder="1" applyAlignment="1">
      <alignment horizontal="center" vertical="center"/>
    </xf>
    <xf numFmtId="0" fontId="15" fillId="5" borderId="10" xfId="0" applyFont="1" applyFill="1" applyBorder="1" applyAlignment="1">
      <alignment vertical="top" wrapText="1"/>
    </xf>
    <xf numFmtId="0" fontId="15" fillId="5" borderId="22" xfId="0" applyFont="1" applyFill="1" applyBorder="1" applyAlignment="1">
      <alignment horizontal="left" vertical="top"/>
    </xf>
    <xf numFmtId="0" fontId="15" fillId="5" borderId="10" xfId="0" applyFont="1" applyFill="1" applyBorder="1" applyAlignment="1">
      <alignment horizontal="center" vertical="center"/>
    </xf>
    <xf numFmtId="0" fontId="15" fillId="5" borderId="8" xfId="0" applyFont="1" applyFill="1" applyBorder="1"/>
    <xf numFmtId="17" fontId="40" fillId="5" borderId="7" xfId="4" applyNumberFormat="1" applyFont="1" applyFill="1" applyBorder="1" applyAlignment="1">
      <alignment wrapText="1"/>
    </xf>
    <xf numFmtId="0" fontId="28" fillId="5" borderId="8" xfId="0" applyFont="1" applyFill="1" applyBorder="1" applyAlignment="1">
      <alignment vertical="center" wrapText="1"/>
    </xf>
    <xf numFmtId="0" fontId="25" fillId="5" borderId="8" xfId="0" applyFont="1" applyFill="1" applyBorder="1" applyAlignment="1">
      <alignment vertical="center" wrapText="1"/>
    </xf>
    <xf numFmtId="0" fontId="20" fillId="5" borderId="7" xfId="0" applyFont="1" applyFill="1" applyBorder="1" applyAlignment="1">
      <alignment horizontal="center" vertical="center" wrapText="1"/>
    </xf>
    <xf numFmtId="1" fontId="17" fillId="8" borderId="32" xfId="0" applyNumberFormat="1" applyFont="1" applyFill="1" applyBorder="1" applyAlignment="1">
      <alignment horizontal="center" vertical="center" wrapText="1"/>
    </xf>
    <xf numFmtId="0" fontId="6" fillId="5" borderId="7" xfId="0" applyFont="1" applyFill="1" applyBorder="1" applyAlignment="1">
      <alignment vertical="center" wrapText="1"/>
    </xf>
    <xf numFmtId="0" fontId="17" fillId="8" borderId="32" xfId="0" applyNumberFormat="1" applyFont="1" applyFill="1" applyBorder="1" applyAlignment="1">
      <alignment horizontal="center" vertical="center" wrapText="1"/>
    </xf>
    <xf numFmtId="0" fontId="20" fillId="5" borderId="7" xfId="0" applyNumberFormat="1" applyFont="1" applyFill="1" applyBorder="1" applyAlignment="1">
      <alignment vertical="center" wrapText="1"/>
    </xf>
    <xf numFmtId="0" fontId="13" fillId="5" borderId="7" xfId="0" applyNumberFormat="1" applyFont="1" applyFill="1" applyBorder="1" applyAlignment="1">
      <alignment horizontal="center" vertical="top" wrapText="1"/>
    </xf>
    <xf numFmtId="1" fontId="13" fillId="8" borderId="32" xfId="0" applyNumberFormat="1" applyFont="1" applyFill="1" applyBorder="1" applyAlignment="1">
      <alignment vertical="top" wrapText="1"/>
    </xf>
    <xf numFmtId="9" fontId="13" fillId="5" borderId="7" xfId="0" applyNumberFormat="1" applyFont="1" applyFill="1" applyBorder="1" applyAlignment="1">
      <alignment horizontal="center" vertical="top" wrapText="1"/>
    </xf>
    <xf numFmtId="9" fontId="6" fillId="5" borderId="7" xfId="0" applyNumberFormat="1" applyFont="1" applyFill="1" applyBorder="1"/>
    <xf numFmtId="1" fontId="13" fillId="8" borderId="32" xfId="0" applyNumberFormat="1" applyFont="1" applyFill="1" applyBorder="1" applyAlignment="1">
      <alignment vertical="center" wrapText="1"/>
    </xf>
    <xf numFmtId="0" fontId="38" fillId="8" borderId="7"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10" fillId="8" borderId="7"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xf numFmtId="0" fontId="10" fillId="8" borderId="7" xfId="0" applyFont="1" applyFill="1" applyBorder="1" applyAlignment="1">
      <alignment vertical="center" wrapText="1"/>
    </xf>
    <xf numFmtId="0" fontId="8" fillId="4" borderId="6"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3" xfId="0" applyFont="1" applyFill="1" applyBorder="1" applyAlignment="1">
      <alignment horizontal="center" vertical="center"/>
    </xf>
    <xf numFmtId="0" fontId="8" fillId="4" borderId="33" xfId="0" applyNumberFormat="1" applyFont="1" applyFill="1" applyBorder="1" applyAlignment="1">
      <alignment vertical="center" wrapText="1"/>
    </xf>
    <xf numFmtId="0" fontId="8" fillId="4" borderId="33" xfId="0" applyFont="1" applyFill="1" applyBorder="1" applyAlignment="1">
      <alignment horizontal="left" vertical="center" wrapText="1"/>
    </xf>
    <xf numFmtId="0" fontId="11" fillId="9" borderId="33" xfId="0" applyFont="1" applyFill="1" applyBorder="1" applyAlignment="1" applyProtection="1">
      <alignment horizontal="justify" vertical="top" wrapText="1" shrinkToFit="1"/>
      <protection locked="0"/>
    </xf>
    <xf numFmtId="0" fontId="0" fillId="9" borderId="12" xfId="0" applyFont="1" applyFill="1" applyBorder="1" applyAlignment="1">
      <alignment horizontal="left" vertical="center" wrapText="1"/>
    </xf>
    <xf numFmtId="0" fontId="0" fillId="9" borderId="13" xfId="0" applyFont="1" applyFill="1" applyBorder="1" applyAlignment="1">
      <alignment horizontal="left" vertical="center" wrapText="1"/>
    </xf>
    <xf numFmtId="0" fontId="33" fillId="9" borderId="16" xfId="0" applyFont="1" applyFill="1" applyBorder="1" applyAlignment="1">
      <alignment vertical="top" wrapText="1"/>
    </xf>
    <xf numFmtId="0" fontId="6" fillId="9" borderId="6" xfId="0" applyFont="1" applyFill="1" applyBorder="1" applyAlignment="1">
      <alignment horizontal="left" vertical="center" wrapText="1"/>
    </xf>
    <xf numFmtId="0" fontId="6" fillId="9" borderId="8" xfId="0" applyFont="1" applyFill="1" applyBorder="1" applyAlignment="1">
      <alignment horizontal="left" vertical="center" wrapText="1"/>
    </xf>
    <xf numFmtId="0" fontId="0" fillId="9" borderId="12" xfId="0" applyFill="1" applyBorder="1" applyAlignment="1">
      <alignment horizontal="left" vertical="top" wrapText="1"/>
    </xf>
    <xf numFmtId="0" fontId="0" fillId="9" borderId="33" xfId="0" applyFill="1" applyBorder="1" applyAlignment="1">
      <alignment horizontal="left" vertical="top" wrapText="1"/>
    </xf>
    <xf numFmtId="0" fontId="0" fillId="9" borderId="13" xfId="0" applyFill="1" applyBorder="1" applyAlignment="1">
      <alignment horizontal="left" vertical="top" wrapText="1"/>
    </xf>
    <xf numFmtId="0" fontId="0" fillId="9" borderId="6" xfId="0" applyFill="1" applyBorder="1" applyAlignment="1">
      <alignment horizontal="left" vertical="center" wrapText="1"/>
    </xf>
    <xf numFmtId="0" fontId="0" fillId="9" borderId="33" xfId="0" applyFill="1" applyBorder="1" applyAlignment="1">
      <alignment horizontal="left" vertical="center" wrapText="1"/>
    </xf>
    <xf numFmtId="0" fontId="0" fillId="9" borderId="12" xfId="0" applyNumberFormat="1" applyFont="1" applyFill="1" applyBorder="1" applyAlignment="1">
      <alignment vertical="top" wrapText="1"/>
    </xf>
    <xf numFmtId="0" fontId="0" fillId="9" borderId="12" xfId="0" applyNumberFormat="1" applyFill="1" applyBorder="1" applyAlignment="1">
      <alignment vertical="top" wrapText="1"/>
    </xf>
    <xf numFmtId="0" fontId="0" fillId="9" borderId="11" xfId="0" applyNumberFormat="1" applyFill="1" applyBorder="1" applyAlignment="1">
      <alignment vertical="center" wrapText="1"/>
    </xf>
    <xf numFmtId="0" fontId="0" fillId="9" borderId="6" xfId="0" applyNumberFormat="1" applyFill="1" applyBorder="1" applyAlignment="1">
      <alignment vertical="top" wrapText="1"/>
    </xf>
    <xf numFmtId="0" fontId="0" fillId="9" borderId="12" xfId="0" applyNumberFormat="1" applyFill="1" applyBorder="1" applyAlignment="1">
      <alignment horizontal="left" vertical="top" wrapText="1"/>
    </xf>
    <xf numFmtId="0" fontId="0" fillId="9" borderId="33" xfId="0" applyFont="1" applyFill="1" applyBorder="1" applyAlignment="1">
      <alignment vertical="top" wrapText="1"/>
    </xf>
    <xf numFmtId="0" fontId="0" fillId="9" borderId="33" xfId="0" applyFont="1" applyFill="1" applyBorder="1" applyAlignment="1">
      <alignment wrapText="1"/>
    </xf>
    <xf numFmtId="0" fontId="0" fillId="9" borderId="33" xfId="0" applyFont="1" applyFill="1" applyBorder="1" applyAlignment="1">
      <alignment horizontal="justify" vertical="center"/>
    </xf>
    <xf numFmtId="0" fontId="8" fillId="9" borderId="6" xfId="0" applyFont="1" applyFill="1" applyBorder="1" applyAlignment="1">
      <alignment horizontal="left" vertical="center"/>
    </xf>
    <xf numFmtId="0" fontId="8" fillId="9" borderId="6" xfId="0" applyFont="1" applyFill="1" applyBorder="1" applyAlignment="1">
      <alignment wrapText="1"/>
    </xf>
    <xf numFmtId="0" fontId="0" fillId="9" borderId="33" xfId="0" applyNumberFormat="1" applyFill="1" applyBorder="1" applyAlignment="1">
      <alignment vertical="top" wrapText="1"/>
    </xf>
    <xf numFmtId="0" fontId="13" fillId="9" borderId="33" xfId="0" applyNumberFormat="1" applyFont="1" applyFill="1" applyBorder="1" applyAlignment="1">
      <alignment vertical="top" wrapText="1"/>
    </xf>
    <xf numFmtId="0" fontId="15" fillId="9" borderId="33" xfId="0" applyFont="1" applyFill="1" applyBorder="1" applyAlignment="1">
      <alignment horizontal="left" vertical="center" wrapText="1"/>
    </xf>
    <xf numFmtId="0" fontId="15" fillId="9" borderId="11" xfId="0" applyFont="1" applyFill="1" applyBorder="1" applyAlignment="1">
      <alignment horizontal="left" vertical="center" wrapText="1"/>
    </xf>
    <xf numFmtId="0" fontId="15" fillId="9" borderId="6" xfId="0" applyFont="1" applyFill="1" applyBorder="1" applyAlignment="1">
      <alignment horizontal="left" vertical="center" wrapText="1"/>
    </xf>
    <xf numFmtId="0" fontId="0" fillId="9" borderId="11" xfId="0" applyFill="1" applyBorder="1" applyAlignment="1">
      <alignment horizontal="left" vertical="center" wrapText="1"/>
    </xf>
    <xf numFmtId="0" fontId="35" fillId="9" borderId="20" xfId="0" applyFont="1" applyFill="1" applyBorder="1" applyAlignment="1">
      <alignment vertical="top" wrapText="1"/>
    </xf>
    <xf numFmtId="0" fontId="35" fillId="9" borderId="16" xfId="0" applyFont="1" applyFill="1" applyBorder="1" applyAlignment="1">
      <alignment vertical="top" wrapText="1"/>
    </xf>
    <xf numFmtId="0" fontId="13" fillId="9" borderId="33" xfId="0" applyFont="1" applyFill="1" applyBorder="1" applyAlignment="1">
      <alignment vertical="center" wrapText="1"/>
    </xf>
    <xf numFmtId="0" fontId="20" fillId="9" borderId="33" xfId="0" applyFont="1" applyFill="1" applyBorder="1" applyAlignment="1">
      <alignment horizontal="left" vertical="center" wrapText="1"/>
    </xf>
    <xf numFmtId="0" fontId="13" fillId="9" borderId="33" xfId="0" applyNumberFormat="1" applyFont="1" applyFill="1" applyBorder="1" applyAlignment="1">
      <alignment vertical="center" wrapText="1"/>
    </xf>
    <xf numFmtId="0" fontId="20" fillId="9" borderId="6" xfId="0" applyNumberFormat="1" applyFont="1" applyFill="1" applyBorder="1" applyAlignment="1">
      <alignment vertical="center" wrapText="1"/>
    </xf>
    <xf numFmtId="0" fontId="13" fillId="9" borderId="33" xfId="0" applyFont="1" applyFill="1" applyBorder="1" applyAlignment="1">
      <alignment horizontal="left" vertical="center" wrapText="1"/>
    </xf>
    <xf numFmtId="0" fontId="13" fillId="9" borderId="33" xfId="0" applyNumberFormat="1" applyFont="1" applyFill="1" applyBorder="1" applyAlignment="1">
      <alignment horizontal="justify" vertical="center" wrapText="1"/>
    </xf>
    <xf numFmtId="0" fontId="13" fillId="9" borderId="33" xfId="0" applyFont="1" applyFill="1" applyBorder="1" applyAlignment="1">
      <alignment vertical="top" wrapText="1"/>
    </xf>
    <xf numFmtId="0" fontId="13" fillId="9" borderId="33" xfId="0" applyNumberFormat="1" applyFont="1" applyFill="1" applyBorder="1" applyAlignment="1">
      <alignment horizontal="left" vertical="top" wrapText="1"/>
    </xf>
    <xf numFmtId="0" fontId="13" fillId="9" borderId="33" xfId="0" applyFont="1" applyFill="1" applyBorder="1" applyAlignment="1">
      <alignment horizontal="left" vertical="top" wrapText="1"/>
    </xf>
    <xf numFmtId="0" fontId="13" fillId="9" borderId="8" xfId="0" applyFont="1" applyFill="1" applyBorder="1" applyAlignment="1">
      <alignment vertical="center" wrapText="1"/>
    </xf>
    <xf numFmtId="0" fontId="35" fillId="9" borderId="34" xfId="0" applyFont="1" applyFill="1" applyBorder="1" applyAlignment="1">
      <alignment vertical="top" wrapText="1"/>
    </xf>
    <xf numFmtId="0" fontId="13" fillId="9" borderId="13" xfId="0" applyFont="1" applyFill="1" applyBorder="1" applyAlignment="1">
      <alignment vertical="top" wrapText="1"/>
    </xf>
    <xf numFmtId="0" fontId="13" fillId="9" borderId="13" xfId="0" applyFont="1" applyFill="1" applyBorder="1" applyAlignment="1">
      <alignment horizontal="left" vertical="top" wrapText="1"/>
    </xf>
    <xf numFmtId="0" fontId="13" fillId="9" borderId="33" xfId="0" applyFont="1" applyFill="1" applyBorder="1" applyAlignment="1">
      <alignment vertical="top"/>
    </xf>
    <xf numFmtId="0" fontId="35" fillId="9" borderId="20" xfId="0" applyFont="1" applyFill="1" applyBorder="1" applyAlignment="1">
      <alignment wrapText="1"/>
    </xf>
    <xf numFmtId="0" fontId="13" fillId="9" borderId="33" xfId="0" applyFont="1" applyFill="1" applyBorder="1" applyAlignment="1">
      <alignment horizontal="justify" vertical="center"/>
    </xf>
    <xf numFmtId="0" fontId="13" fillId="9" borderId="33" xfId="0" applyFont="1" applyFill="1" applyBorder="1" applyAlignment="1">
      <alignment horizontal="justify" vertical="center" wrapText="1"/>
    </xf>
    <xf numFmtId="0" fontId="13" fillId="9" borderId="13" xfId="0" applyNumberFormat="1" applyFont="1" applyFill="1" applyBorder="1" applyAlignment="1">
      <alignment vertical="top" wrapText="1"/>
    </xf>
    <xf numFmtId="0" fontId="15" fillId="9" borderId="27" xfId="0" applyFont="1" applyFill="1" applyBorder="1" applyAlignment="1">
      <alignment horizontal="left" vertical="top" wrapText="1"/>
    </xf>
    <xf numFmtId="0" fontId="25" fillId="5" borderId="33" xfId="0" applyFont="1" applyFill="1" applyBorder="1" applyAlignment="1">
      <alignment vertical="top" wrapText="1"/>
    </xf>
    <xf numFmtId="0" fontId="25" fillId="5" borderId="33" xfId="0" applyFont="1" applyFill="1" applyBorder="1" applyAlignment="1">
      <alignment vertical="center" wrapText="1"/>
    </xf>
    <xf numFmtId="0" fontId="15" fillId="5" borderId="33" xfId="0" applyFont="1" applyFill="1" applyBorder="1" applyAlignment="1">
      <alignment vertical="top" wrapText="1"/>
    </xf>
    <xf numFmtId="0" fontId="25" fillId="10" borderId="33" xfId="0" applyFont="1" applyFill="1" applyBorder="1" applyAlignment="1">
      <alignment vertical="center" wrapText="1"/>
    </xf>
    <xf numFmtId="0" fontId="17" fillId="5" borderId="33" xfId="0" applyFont="1" applyFill="1" applyBorder="1" applyAlignment="1">
      <alignment horizontal="center" vertical="center" wrapText="1"/>
    </xf>
    <xf numFmtId="0" fontId="17" fillId="5" borderId="33" xfId="0" applyFont="1" applyFill="1" applyBorder="1" applyAlignment="1">
      <alignment vertical="center" wrapText="1"/>
    </xf>
    <xf numFmtId="0" fontId="20" fillId="4" borderId="8" xfId="0" applyFont="1" applyFill="1" applyBorder="1" applyAlignment="1">
      <alignment vertical="center" wrapText="1"/>
    </xf>
    <xf numFmtId="0" fontId="13" fillId="0" borderId="13" xfId="0" applyFont="1" applyBorder="1" applyAlignment="1">
      <alignment vertical="center" wrapText="1"/>
    </xf>
    <xf numFmtId="0" fontId="20" fillId="6" borderId="33" xfId="0" applyFont="1" applyFill="1" applyBorder="1" applyAlignment="1">
      <alignment horizontal="left" vertical="center" wrapText="1"/>
    </xf>
    <xf numFmtId="0" fontId="13" fillId="6" borderId="33" xfId="0" applyNumberFormat="1" applyFont="1" applyFill="1" applyBorder="1" applyAlignment="1">
      <alignment vertical="top" wrapText="1"/>
    </xf>
    <xf numFmtId="0" fontId="17" fillId="11" borderId="33" xfId="0" applyFont="1" applyFill="1" applyBorder="1" applyAlignment="1">
      <alignment vertical="center" wrapText="1"/>
    </xf>
  </cellXfs>
  <cellStyles count="5">
    <cellStyle name="Hipervínculo" xfId="3" builtinId="8"/>
    <cellStyle name="Millares" xfId="1" builtinId="3"/>
    <cellStyle name="Normal" xfId="0" builtinId="0"/>
    <cellStyle name="Normal 2" xfId="4"/>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6</xdr:col>
      <xdr:colOff>142876</xdr:colOff>
      <xdr:row>92</xdr:row>
      <xdr:rowOff>0</xdr:rowOff>
    </xdr:from>
    <xdr:to>
      <xdr:col>7</xdr:col>
      <xdr:colOff>142495</xdr:colOff>
      <xdr:row>92</xdr:row>
      <xdr:rowOff>0</xdr:rowOff>
    </xdr:to>
    <xdr:pic>
      <xdr:nvPicPr>
        <xdr:cNvPr id="4" name="Imagen 3"/>
        <xdr:cNvPicPr>
          <a:picLocks noChangeAspect="1"/>
        </xdr:cNvPicPr>
      </xdr:nvPicPr>
      <xdr:blipFill>
        <a:blip xmlns:r="http://schemas.openxmlformats.org/officeDocument/2006/relationships" r:embed="rId2"/>
        <a:stretch>
          <a:fillRect/>
        </a:stretch>
      </xdr:blipFill>
      <xdr:spPr>
        <a:xfrm>
          <a:off x="10429876" y="85001100"/>
          <a:ext cx="1466469" cy="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0</xdr:colOff>
          <xdr:row>168</xdr:row>
          <xdr:rowOff>4362450</xdr:rowOff>
        </xdr:from>
        <xdr:to>
          <xdr:col>14</xdr:col>
          <xdr:colOff>866775</xdr:colOff>
          <xdr:row>168</xdr:row>
          <xdr:rowOff>5010150</xdr:rowOff>
        </xdr:to>
        <xdr:sp macro="" textlink="">
          <xdr:nvSpPr>
            <xdr:cNvPr id="1035" name="Object 11" hidden="1">
              <a:extLst>
                <a:ext uri="{63B3BB69-23CF-44E3-9099-C40C66FF867C}">
                  <a14:compatExt spid="_x0000_s103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169</xdr:row>
          <xdr:rowOff>2009775</xdr:rowOff>
        </xdr:from>
        <xdr:to>
          <xdr:col>14</xdr:col>
          <xdr:colOff>885825</xdr:colOff>
          <xdr:row>169</xdr:row>
          <xdr:rowOff>2657475</xdr:rowOff>
        </xdr:to>
        <xdr:sp macro="" textlink="">
          <xdr:nvSpPr>
            <xdr:cNvPr id="1036" name="Object 12" hidden="1">
              <a:extLst>
                <a:ext uri="{63B3BB69-23CF-44E3-9099-C40C66FF867C}">
                  <a14:compatExt spid="_x0000_s103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6</xdr:col>
      <xdr:colOff>142876</xdr:colOff>
      <xdr:row>92</xdr:row>
      <xdr:rowOff>0</xdr:rowOff>
    </xdr:from>
    <xdr:to>
      <xdr:col>7</xdr:col>
      <xdr:colOff>142495</xdr:colOff>
      <xdr:row>92</xdr:row>
      <xdr:rowOff>0</xdr:rowOff>
    </xdr:to>
    <xdr:pic>
      <xdr:nvPicPr>
        <xdr:cNvPr id="6" name="Imagen 5"/>
        <xdr:cNvPicPr>
          <a:picLocks noChangeAspect="1"/>
        </xdr:cNvPicPr>
      </xdr:nvPicPr>
      <xdr:blipFill>
        <a:blip xmlns:r="http://schemas.openxmlformats.org/officeDocument/2006/relationships" r:embed="rId2"/>
        <a:stretch>
          <a:fillRect/>
        </a:stretch>
      </xdr:blipFill>
      <xdr:spPr>
        <a:xfrm>
          <a:off x="7867651" y="85001100"/>
          <a:ext cx="1466469" cy="0"/>
        </a:xfrm>
        <a:prstGeom prst="rect">
          <a:avLst/>
        </a:prstGeom>
      </xdr:spPr>
    </xdr:pic>
    <xdr:clientData/>
  </xdr:twoCellAnchor>
  <xdr:twoCellAnchor editAs="oneCell">
    <xdr:from>
      <xdr:col>6</xdr:col>
      <xdr:colOff>142876</xdr:colOff>
      <xdr:row>92</xdr:row>
      <xdr:rowOff>0</xdr:rowOff>
    </xdr:from>
    <xdr:to>
      <xdr:col>6</xdr:col>
      <xdr:colOff>847345</xdr:colOff>
      <xdr:row>92</xdr:row>
      <xdr:rowOff>0</xdr:rowOff>
    </xdr:to>
    <xdr:pic>
      <xdr:nvPicPr>
        <xdr:cNvPr id="7" name="Imagen 1"/>
        <xdr:cNvPicPr>
          <a:picLocks noChangeAspect="1"/>
        </xdr:cNvPicPr>
      </xdr:nvPicPr>
      <xdr:blipFill>
        <a:blip xmlns:r="http://schemas.openxmlformats.org/officeDocument/2006/relationships" r:embed="rId2"/>
        <a:stretch>
          <a:fillRect/>
        </a:stretch>
      </xdr:blipFill>
      <xdr:spPr>
        <a:xfrm>
          <a:off x="7867651" y="85001100"/>
          <a:ext cx="704469"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oleObject" Target="../embeddings/Documento_de_Microsoft_Word_97-20031.doc"/><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oleObject" Target="../embeddings/Documento_de_Microsoft_Word_97-20032.doc"/><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50906"/>
  <sheetViews>
    <sheetView tabSelected="1" topLeftCell="B10" workbookViewId="0">
      <pane ySplit="1" topLeftCell="A25" activePane="bottomLeft" state="frozen"/>
      <selection activeCell="A10" sqref="A10"/>
      <selection pane="bottomLeft" activeCell="F25" sqref="F25:F26"/>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17.85546875" customWidth="1"/>
    <col min="11" max="11" width="11.42578125" customWidth="1"/>
    <col min="12" max="12" width="12.85546875" customWidth="1"/>
    <col min="13" max="13" width="16.85546875" customWidth="1"/>
    <col min="14" max="14" width="46" customWidth="1"/>
    <col min="15" max="15" width="19" style="35" customWidth="1"/>
    <col min="17" max="256" width="8" hidden="1"/>
  </cols>
  <sheetData>
    <row r="1" spans="1:15" x14ac:dyDescent="0.25">
      <c r="B1" s="2" t="s">
        <v>0</v>
      </c>
      <c r="C1" s="2">
        <v>53</v>
      </c>
      <c r="D1" s="292" t="s">
        <v>1</v>
      </c>
      <c r="E1" s="293"/>
      <c r="F1" s="293"/>
      <c r="G1" s="293"/>
    </row>
    <row r="2" spans="1:15" x14ac:dyDescent="0.25">
      <c r="B2" s="2" t="s">
        <v>2</v>
      </c>
      <c r="C2" s="2">
        <v>400</v>
      </c>
      <c r="D2" s="292" t="s">
        <v>3</v>
      </c>
      <c r="E2" s="293"/>
      <c r="F2" s="293"/>
      <c r="G2" s="293"/>
    </row>
    <row r="3" spans="1:15" x14ac:dyDescent="0.25">
      <c r="B3" s="2" t="s">
        <v>4</v>
      </c>
      <c r="C3" s="2">
        <v>1</v>
      </c>
    </row>
    <row r="4" spans="1:15" x14ac:dyDescent="0.25">
      <c r="B4" s="2" t="s">
        <v>5</v>
      </c>
      <c r="C4" s="2">
        <v>176</v>
      </c>
    </row>
    <row r="5" spans="1:15" x14ac:dyDescent="0.25">
      <c r="B5" s="2" t="s">
        <v>6</v>
      </c>
      <c r="C5" s="3">
        <v>42185</v>
      </c>
    </row>
    <row r="6" spans="1:15" x14ac:dyDescent="0.25">
      <c r="B6" s="2" t="s">
        <v>7</v>
      </c>
      <c r="C6" s="2">
        <v>6</v>
      </c>
      <c r="D6" s="2" t="s">
        <v>8</v>
      </c>
    </row>
    <row r="8" spans="1:15" x14ac:dyDescent="0.25">
      <c r="A8" s="2" t="s">
        <v>9</v>
      </c>
      <c r="B8" s="292" t="s">
        <v>10</v>
      </c>
      <c r="C8" s="293"/>
      <c r="D8" s="293"/>
      <c r="E8" s="293"/>
      <c r="F8" s="293"/>
      <c r="G8" s="293"/>
      <c r="H8" s="293"/>
      <c r="I8" s="293"/>
      <c r="J8" s="293"/>
      <c r="K8" s="293"/>
      <c r="L8" s="293"/>
      <c r="M8" s="293"/>
      <c r="N8" s="293"/>
      <c r="O8" s="293"/>
    </row>
    <row r="9" spans="1:15" x14ac:dyDescent="0.25">
      <c r="C9" s="2">
        <v>4</v>
      </c>
      <c r="D9" s="2">
        <v>8</v>
      </c>
      <c r="E9" s="2">
        <v>12</v>
      </c>
      <c r="F9" s="2">
        <v>16</v>
      </c>
      <c r="G9" s="2">
        <v>20</v>
      </c>
      <c r="H9" s="2">
        <v>24</v>
      </c>
      <c r="I9" s="2">
        <v>28</v>
      </c>
      <c r="J9" s="2">
        <v>31</v>
      </c>
      <c r="K9" s="2">
        <v>32</v>
      </c>
      <c r="L9" s="2">
        <v>36</v>
      </c>
      <c r="M9" s="2">
        <v>40</v>
      </c>
      <c r="N9" s="2">
        <v>44</v>
      </c>
      <c r="O9" s="1">
        <v>48</v>
      </c>
    </row>
    <row r="10" spans="1:15" ht="15.75" thickBot="1" x14ac:dyDescent="0.3">
      <c r="C10" s="2" t="s">
        <v>11</v>
      </c>
      <c r="D10" s="2" t="s">
        <v>12</v>
      </c>
      <c r="E10" s="2" t="s">
        <v>13</v>
      </c>
      <c r="F10" s="2" t="s">
        <v>14</v>
      </c>
      <c r="G10" s="2" t="s">
        <v>15</v>
      </c>
      <c r="H10" s="2" t="s">
        <v>16</v>
      </c>
      <c r="I10" s="2" t="s">
        <v>17</v>
      </c>
      <c r="J10" s="2" t="s">
        <v>18</v>
      </c>
      <c r="K10" s="2" t="s">
        <v>19</v>
      </c>
      <c r="L10" s="2" t="s">
        <v>20</v>
      </c>
      <c r="M10" s="2" t="s">
        <v>21</v>
      </c>
      <c r="N10" s="2" t="s">
        <v>22</v>
      </c>
      <c r="O10" s="1" t="s">
        <v>23</v>
      </c>
    </row>
    <row r="11" spans="1:15" ht="15.75" customHeight="1" thickBot="1" x14ac:dyDescent="0.3">
      <c r="A11" s="39">
        <v>1</v>
      </c>
      <c r="B11" s="40" t="s">
        <v>24</v>
      </c>
      <c r="C11" s="41" t="s">
        <v>26</v>
      </c>
      <c r="D11" s="289" t="s">
        <v>527</v>
      </c>
      <c r="E11" s="42" t="s">
        <v>230</v>
      </c>
      <c r="F11" s="42" t="s">
        <v>231</v>
      </c>
      <c r="G11" s="295" t="s">
        <v>717</v>
      </c>
      <c r="H11" s="43" t="s">
        <v>404</v>
      </c>
      <c r="I11" s="43">
        <v>12</v>
      </c>
      <c r="J11" s="43">
        <v>12</v>
      </c>
      <c r="K11" s="44">
        <v>40542</v>
      </c>
      <c r="L11" s="45">
        <v>40908</v>
      </c>
      <c r="M11" s="46">
        <f t="shared" ref="M11" si="0">+(L11-K11)/7</f>
        <v>52.285714285714285</v>
      </c>
      <c r="N11" s="43">
        <v>12</v>
      </c>
      <c r="O11" s="47" t="s">
        <v>537</v>
      </c>
    </row>
    <row r="12" spans="1:15" ht="409.6" thickBot="1" x14ac:dyDescent="0.3">
      <c r="A12" s="39">
        <v>2</v>
      </c>
      <c r="B12" s="40" t="s">
        <v>27</v>
      </c>
      <c r="C12" s="41" t="s">
        <v>26</v>
      </c>
      <c r="D12" s="290"/>
      <c r="E12" s="42" t="s">
        <v>230</v>
      </c>
      <c r="F12" s="42" t="s">
        <v>231</v>
      </c>
      <c r="G12" s="296" t="s">
        <v>718</v>
      </c>
      <c r="H12" s="48" t="s">
        <v>405</v>
      </c>
      <c r="I12" s="49">
        <v>1</v>
      </c>
      <c r="J12" s="49">
        <v>1</v>
      </c>
      <c r="K12" s="44">
        <v>40909</v>
      </c>
      <c r="L12" s="45">
        <v>41639</v>
      </c>
      <c r="M12" s="50">
        <f>+(L12-K12)/7</f>
        <v>104.28571428571429</v>
      </c>
      <c r="N12" s="51">
        <v>1</v>
      </c>
      <c r="O12" s="47" t="s">
        <v>538</v>
      </c>
    </row>
    <row r="13" spans="1:15" ht="409.6" thickBot="1" x14ac:dyDescent="0.3">
      <c r="A13" s="39">
        <v>3</v>
      </c>
      <c r="B13" s="40" t="s">
        <v>46</v>
      </c>
      <c r="C13" s="41" t="s">
        <v>26</v>
      </c>
      <c r="D13" s="290"/>
      <c r="E13" s="42" t="s">
        <v>230</v>
      </c>
      <c r="F13" s="42" t="s">
        <v>231</v>
      </c>
      <c r="G13" s="296" t="s">
        <v>719</v>
      </c>
      <c r="H13" s="48" t="s">
        <v>406</v>
      </c>
      <c r="I13" s="49">
        <v>1</v>
      </c>
      <c r="J13" s="49">
        <v>1</v>
      </c>
      <c r="K13" s="44">
        <v>40909</v>
      </c>
      <c r="L13" s="45">
        <v>41639</v>
      </c>
      <c r="M13" s="50">
        <f>+(L13-K13)/7</f>
        <v>104.28571428571429</v>
      </c>
      <c r="N13" s="49">
        <v>1</v>
      </c>
      <c r="O13" s="47" t="s">
        <v>537</v>
      </c>
    </row>
    <row r="14" spans="1:15" ht="409.6" thickBot="1" x14ac:dyDescent="0.3">
      <c r="A14" s="39">
        <v>4</v>
      </c>
      <c r="B14" s="40" t="s">
        <v>47</v>
      </c>
      <c r="C14" s="41" t="s">
        <v>26</v>
      </c>
      <c r="D14" s="290"/>
      <c r="E14" s="42" t="s">
        <v>230</v>
      </c>
      <c r="F14" s="42" t="s">
        <v>231</v>
      </c>
      <c r="G14" s="296" t="s">
        <v>720</v>
      </c>
      <c r="H14" s="48" t="s">
        <v>407</v>
      </c>
      <c r="I14" s="48">
        <v>12</v>
      </c>
      <c r="J14" s="48">
        <v>12</v>
      </c>
      <c r="K14" s="44">
        <v>40546</v>
      </c>
      <c r="L14" s="45">
        <v>40908</v>
      </c>
      <c r="M14" s="50">
        <f t="shared" ref="M14:M15" si="1">+(L14-K14)/7</f>
        <v>51.714285714285715</v>
      </c>
      <c r="N14" s="12">
        <v>12</v>
      </c>
      <c r="O14" s="47" t="s">
        <v>537</v>
      </c>
    </row>
    <row r="15" spans="1:15" ht="268.5" thickBot="1" x14ac:dyDescent="0.3">
      <c r="A15" s="39">
        <v>5</v>
      </c>
      <c r="B15" s="40" t="s">
        <v>28</v>
      </c>
      <c r="C15" s="41" t="s">
        <v>26</v>
      </c>
      <c r="D15" s="290"/>
      <c r="E15" s="42" t="s">
        <v>230</v>
      </c>
      <c r="F15" s="42" t="s">
        <v>231</v>
      </c>
      <c r="G15" s="296" t="s">
        <v>721</v>
      </c>
      <c r="H15" s="48" t="s">
        <v>408</v>
      </c>
      <c r="I15" s="48">
        <v>12</v>
      </c>
      <c r="J15" s="48">
        <v>12</v>
      </c>
      <c r="K15" s="44">
        <v>40546</v>
      </c>
      <c r="L15" s="45">
        <v>40908</v>
      </c>
      <c r="M15" s="50">
        <f t="shared" si="1"/>
        <v>51.714285714285715</v>
      </c>
      <c r="N15" s="12">
        <v>12</v>
      </c>
      <c r="O15" s="52" t="s">
        <v>539</v>
      </c>
    </row>
    <row r="16" spans="1:15" ht="408.75" thickBot="1" x14ac:dyDescent="0.3">
      <c r="A16" s="39">
        <v>6</v>
      </c>
      <c r="B16" s="40" t="s">
        <v>29</v>
      </c>
      <c r="C16" s="41" t="s">
        <v>26</v>
      </c>
      <c r="D16" s="48" t="s">
        <v>528</v>
      </c>
      <c r="E16" s="53" t="s">
        <v>232</v>
      </c>
      <c r="F16" s="48" t="s">
        <v>233</v>
      </c>
      <c r="G16" s="297" t="s">
        <v>722</v>
      </c>
      <c r="H16" s="48" t="s">
        <v>409</v>
      </c>
      <c r="I16" s="49">
        <v>1</v>
      </c>
      <c r="J16" s="49">
        <v>1</v>
      </c>
      <c r="K16" s="44">
        <v>40575</v>
      </c>
      <c r="L16" s="45">
        <v>41639</v>
      </c>
      <c r="M16" s="50">
        <f>+(L16-K16)/7</f>
        <v>152</v>
      </c>
      <c r="N16" s="49">
        <v>1</v>
      </c>
      <c r="O16" s="52" t="s">
        <v>540</v>
      </c>
    </row>
    <row r="17" spans="1:15" ht="409.6" thickBot="1" x14ac:dyDescent="0.3">
      <c r="A17" s="39">
        <v>7</v>
      </c>
      <c r="B17" s="40" t="s">
        <v>30</v>
      </c>
      <c r="C17" s="41" t="s">
        <v>26</v>
      </c>
      <c r="D17" s="54" t="s">
        <v>529</v>
      </c>
      <c r="E17" s="54" t="s">
        <v>234</v>
      </c>
      <c r="F17" s="54" t="s">
        <v>235</v>
      </c>
      <c r="G17" s="296" t="s">
        <v>723</v>
      </c>
      <c r="H17" s="48" t="s">
        <v>410</v>
      </c>
      <c r="I17" s="48">
        <v>1</v>
      </c>
      <c r="J17" s="48">
        <v>1</v>
      </c>
      <c r="K17" s="44">
        <v>40575</v>
      </c>
      <c r="L17" s="45">
        <v>41639</v>
      </c>
      <c r="M17" s="50">
        <f>+(L17-K17)/7</f>
        <v>152</v>
      </c>
      <c r="N17" s="48">
        <v>1</v>
      </c>
      <c r="O17" s="47" t="s">
        <v>537</v>
      </c>
    </row>
    <row r="18" spans="1:15" ht="319.5" thickBot="1" x14ac:dyDescent="0.3">
      <c r="A18" s="39">
        <v>8</v>
      </c>
      <c r="B18" s="40" t="s">
        <v>31</v>
      </c>
      <c r="C18" s="41" t="s">
        <v>26</v>
      </c>
      <c r="D18" s="55">
        <v>1</v>
      </c>
      <c r="E18" s="53" t="s">
        <v>236</v>
      </c>
      <c r="F18" s="48" t="s">
        <v>237</v>
      </c>
      <c r="G18" s="296" t="s">
        <v>724</v>
      </c>
      <c r="H18" s="48" t="s">
        <v>411</v>
      </c>
      <c r="I18" s="48">
        <v>6</v>
      </c>
      <c r="J18" s="48">
        <v>6</v>
      </c>
      <c r="K18" s="44">
        <v>40817</v>
      </c>
      <c r="L18" s="45">
        <v>41182</v>
      </c>
      <c r="M18" s="50">
        <f>(+L18-K18)/7</f>
        <v>52.142857142857146</v>
      </c>
      <c r="N18" s="48">
        <v>7</v>
      </c>
      <c r="O18" s="52" t="s">
        <v>541</v>
      </c>
    </row>
    <row r="19" spans="1:15" ht="15.75" customHeight="1" thickBot="1" x14ac:dyDescent="0.3">
      <c r="A19" s="39">
        <v>9</v>
      </c>
      <c r="B19" s="40" t="s">
        <v>32</v>
      </c>
      <c r="C19" s="41" t="s">
        <v>26</v>
      </c>
      <c r="D19" s="61">
        <v>2</v>
      </c>
      <c r="E19" s="294" t="s">
        <v>238</v>
      </c>
      <c r="F19" s="54" t="s">
        <v>239</v>
      </c>
      <c r="G19" s="296" t="s">
        <v>725</v>
      </c>
      <c r="H19" s="48" t="s">
        <v>412</v>
      </c>
      <c r="I19" s="48">
        <v>1</v>
      </c>
      <c r="J19" s="48">
        <v>1</v>
      </c>
      <c r="K19" s="44">
        <v>40817</v>
      </c>
      <c r="L19" s="45">
        <v>40908</v>
      </c>
      <c r="M19" s="50">
        <f t="shared" ref="M19:M53" si="2">(+L19-K19)/7</f>
        <v>13</v>
      </c>
      <c r="N19" s="12">
        <v>1</v>
      </c>
      <c r="O19" s="52" t="s">
        <v>542</v>
      </c>
    </row>
    <row r="20" spans="1:15" ht="255.75" thickBot="1" x14ac:dyDescent="0.3">
      <c r="A20" s="39">
        <v>10</v>
      </c>
      <c r="B20" s="40" t="s">
        <v>33</v>
      </c>
      <c r="C20" s="41" t="s">
        <v>26</v>
      </c>
      <c r="D20" s="61">
        <v>2</v>
      </c>
      <c r="E20" s="294" t="s">
        <v>238</v>
      </c>
      <c r="F20" s="54" t="s">
        <v>239</v>
      </c>
      <c r="G20" s="296" t="s">
        <v>726</v>
      </c>
      <c r="H20" s="48" t="s">
        <v>413</v>
      </c>
      <c r="I20" s="48">
        <v>1</v>
      </c>
      <c r="J20" s="48">
        <v>1</v>
      </c>
      <c r="K20" s="44">
        <v>40969</v>
      </c>
      <c r="L20" s="45">
        <v>41060</v>
      </c>
      <c r="M20" s="50">
        <f t="shared" si="2"/>
        <v>13</v>
      </c>
      <c r="N20" s="48">
        <v>1</v>
      </c>
      <c r="O20" s="52" t="s">
        <v>543</v>
      </c>
    </row>
    <row r="21" spans="1:15" ht="255.75" thickBot="1" x14ac:dyDescent="0.3">
      <c r="A21" s="39">
        <v>11</v>
      </c>
      <c r="B21" s="40" t="s">
        <v>34</v>
      </c>
      <c r="C21" s="41" t="s">
        <v>26</v>
      </c>
      <c r="D21" s="61">
        <v>2</v>
      </c>
      <c r="E21" s="294" t="s">
        <v>238</v>
      </c>
      <c r="F21" s="54" t="s">
        <v>239</v>
      </c>
      <c r="G21" s="296" t="s">
        <v>727</v>
      </c>
      <c r="H21" s="48" t="s">
        <v>414</v>
      </c>
      <c r="I21" s="48">
        <v>1</v>
      </c>
      <c r="J21" s="48">
        <v>1</v>
      </c>
      <c r="K21" s="44">
        <v>40969</v>
      </c>
      <c r="L21" s="45">
        <v>41639</v>
      </c>
      <c r="M21" s="50">
        <f t="shared" si="2"/>
        <v>95.714285714285708</v>
      </c>
      <c r="N21" s="48">
        <v>1</v>
      </c>
      <c r="O21" s="52" t="s">
        <v>544</v>
      </c>
    </row>
    <row r="22" spans="1:15" ht="210.75" thickBot="1" x14ac:dyDescent="0.3">
      <c r="A22" s="39">
        <v>12</v>
      </c>
      <c r="B22" s="40" t="s">
        <v>35</v>
      </c>
      <c r="C22" s="41" t="s">
        <v>26</v>
      </c>
      <c r="D22" s="55">
        <v>3</v>
      </c>
      <c r="E22" s="56" t="s">
        <v>240</v>
      </c>
      <c r="F22" s="48" t="s">
        <v>241</v>
      </c>
      <c r="G22" s="296" t="s">
        <v>728</v>
      </c>
      <c r="H22" s="48" t="s">
        <v>415</v>
      </c>
      <c r="I22" s="48">
        <v>1</v>
      </c>
      <c r="J22" s="48">
        <v>1</v>
      </c>
      <c r="K22" s="44">
        <v>40787</v>
      </c>
      <c r="L22" s="45">
        <v>40939</v>
      </c>
      <c r="M22" s="50">
        <f t="shared" si="2"/>
        <v>21.714285714285715</v>
      </c>
      <c r="N22" s="48">
        <v>1</v>
      </c>
      <c r="O22" s="52" t="s">
        <v>545</v>
      </c>
    </row>
    <row r="23" spans="1:15" ht="195.75" thickBot="1" x14ac:dyDescent="0.3">
      <c r="A23" s="39">
        <v>13</v>
      </c>
      <c r="B23" s="40" t="s">
        <v>36</v>
      </c>
      <c r="C23" s="41" t="s">
        <v>26</v>
      </c>
      <c r="D23" s="55">
        <v>4</v>
      </c>
      <c r="E23" s="53" t="s">
        <v>242</v>
      </c>
      <c r="F23" s="48" t="s">
        <v>243</v>
      </c>
      <c r="G23" s="296" t="s">
        <v>729</v>
      </c>
      <c r="H23" s="48" t="s">
        <v>416</v>
      </c>
      <c r="I23" s="48">
        <v>1</v>
      </c>
      <c r="J23" s="48">
        <v>1</v>
      </c>
      <c r="K23" s="44">
        <v>40787</v>
      </c>
      <c r="L23" s="45">
        <v>40939</v>
      </c>
      <c r="M23" s="50">
        <f t="shared" si="2"/>
        <v>21.714285714285715</v>
      </c>
      <c r="N23" s="48">
        <v>1</v>
      </c>
      <c r="O23" s="52" t="s">
        <v>546</v>
      </c>
    </row>
    <row r="24" spans="1:15" ht="180.75" thickBot="1" x14ac:dyDescent="0.3">
      <c r="A24" s="39">
        <v>14</v>
      </c>
      <c r="B24" s="40" t="s">
        <v>37</v>
      </c>
      <c r="C24" s="41" t="s">
        <v>26</v>
      </c>
      <c r="D24" s="55">
        <v>5</v>
      </c>
      <c r="E24" s="53" t="s">
        <v>244</v>
      </c>
      <c r="F24" s="48" t="s">
        <v>245</v>
      </c>
      <c r="G24" s="296" t="s">
        <v>730</v>
      </c>
      <c r="H24" s="48" t="s">
        <v>417</v>
      </c>
      <c r="I24" s="48">
        <v>1</v>
      </c>
      <c r="J24" s="48">
        <v>1</v>
      </c>
      <c r="K24" s="44">
        <v>40787</v>
      </c>
      <c r="L24" s="45">
        <v>40999</v>
      </c>
      <c r="M24" s="50">
        <f t="shared" si="2"/>
        <v>30.285714285714285</v>
      </c>
      <c r="N24" s="48">
        <v>1</v>
      </c>
      <c r="O24" s="52" t="s">
        <v>547</v>
      </c>
    </row>
    <row r="25" spans="1:15" ht="15.75" customHeight="1" thickBot="1" x14ac:dyDescent="0.3">
      <c r="A25" s="39">
        <v>15</v>
      </c>
      <c r="B25" s="40" t="s">
        <v>38</v>
      </c>
      <c r="C25" s="41" t="s">
        <v>26</v>
      </c>
      <c r="D25" s="288">
        <v>6</v>
      </c>
      <c r="E25" s="291" t="s">
        <v>246</v>
      </c>
      <c r="F25" s="290" t="s">
        <v>247</v>
      </c>
      <c r="G25" s="296" t="s">
        <v>731</v>
      </c>
      <c r="H25" s="48" t="s">
        <v>418</v>
      </c>
      <c r="I25" s="48">
        <v>1</v>
      </c>
      <c r="J25" s="48">
        <v>1</v>
      </c>
      <c r="K25" s="44">
        <v>40787</v>
      </c>
      <c r="L25" s="45">
        <v>40999</v>
      </c>
      <c r="M25" s="50">
        <f t="shared" si="2"/>
        <v>30.285714285714285</v>
      </c>
      <c r="N25" s="48">
        <v>1</v>
      </c>
      <c r="O25" s="52" t="s">
        <v>548</v>
      </c>
    </row>
    <row r="26" spans="1:15" ht="281.25" thickBot="1" x14ac:dyDescent="0.3">
      <c r="A26" s="39">
        <v>16</v>
      </c>
      <c r="B26" s="40" t="s">
        <v>39</v>
      </c>
      <c r="C26" s="41" t="s">
        <v>26</v>
      </c>
      <c r="D26" s="288"/>
      <c r="E26" s="290"/>
      <c r="F26" s="290"/>
      <c r="G26" s="296" t="s">
        <v>732</v>
      </c>
      <c r="H26" s="48" t="s">
        <v>418</v>
      </c>
      <c r="I26" s="48">
        <v>1</v>
      </c>
      <c r="J26" s="48">
        <v>1</v>
      </c>
      <c r="K26" s="44">
        <v>40819</v>
      </c>
      <c r="L26" s="45">
        <v>40999</v>
      </c>
      <c r="M26" s="50">
        <f t="shared" si="2"/>
        <v>25.714285714285715</v>
      </c>
      <c r="N26" s="48">
        <v>1</v>
      </c>
      <c r="O26" s="52" t="s">
        <v>549</v>
      </c>
    </row>
    <row r="27" spans="1:15" ht="15.75" customHeight="1" thickBot="1" x14ac:dyDescent="0.3">
      <c r="A27" s="39">
        <v>17</v>
      </c>
      <c r="B27" s="40" t="s">
        <v>40</v>
      </c>
      <c r="C27" s="41" t="s">
        <v>26</v>
      </c>
      <c r="D27" s="61">
        <v>7</v>
      </c>
      <c r="E27" s="54" t="s">
        <v>248</v>
      </c>
      <c r="F27" s="54" t="s">
        <v>249</v>
      </c>
      <c r="G27" s="296" t="s">
        <v>733</v>
      </c>
      <c r="H27" s="48" t="s">
        <v>419</v>
      </c>
      <c r="I27" s="48">
        <v>1</v>
      </c>
      <c r="J27" s="48">
        <v>1</v>
      </c>
      <c r="K27" s="44">
        <v>40817</v>
      </c>
      <c r="L27" s="45">
        <v>41121</v>
      </c>
      <c r="M27" s="50">
        <f t="shared" si="2"/>
        <v>43.428571428571431</v>
      </c>
      <c r="N27" s="48">
        <v>2</v>
      </c>
      <c r="O27" s="57" t="s">
        <v>550</v>
      </c>
    </row>
    <row r="28" spans="1:15" ht="243" thickBot="1" x14ac:dyDescent="0.3">
      <c r="A28" s="39">
        <v>18</v>
      </c>
      <c r="B28" s="40" t="s">
        <v>41</v>
      </c>
      <c r="C28" s="41" t="s">
        <v>26</v>
      </c>
      <c r="D28" s="61">
        <v>7</v>
      </c>
      <c r="E28" s="54" t="s">
        <v>248</v>
      </c>
      <c r="F28" s="54" t="s">
        <v>249</v>
      </c>
      <c r="G28" s="296" t="s">
        <v>734</v>
      </c>
      <c r="H28" s="48" t="s">
        <v>420</v>
      </c>
      <c r="I28" s="48">
        <v>1</v>
      </c>
      <c r="J28" s="48">
        <v>1</v>
      </c>
      <c r="K28" s="44">
        <v>40817</v>
      </c>
      <c r="L28" s="45">
        <v>41121</v>
      </c>
      <c r="M28" s="50">
        <f t="shared" si="2"/>
        <v>43.428571428571431</v>
      </c>
      <c r="N28" s="48">
        <v>1</v>
      </c>
      <c r="O28" s="52" t="s">
        <v>551</v>
      </c>
    </row>
    <row r="29" spans="1:15" ht="15.75" customHeight="1" thickBot="1" x14ac:dyDescent="0.3">
      <c r="A29" s="39">
        <v>19</v>
      </c>
      <c r="B29" s="40" t="s">
        <v>42</v>
      </c>
      <c r="C29" s="41" t="s">
        <v>26</v>
      </c>
      <c r="D29" s="61">
        <v>8</v>
      </c>
      <c r="E29" s="54" t="s">
        <v>250</v>
      </c>
      <c r="F29" s="54" t="s">
        <v>251</v>
      </c>
      <c r="G29" s="296" t="s">
        <v>735</v>
      </c>
      <c r="H29" s="48" t="s">
        <v>421</v>
      </c>
      <c r="I29" s="48">
        <v>1</v>
      </c>
      <c r="J29" s="48">
        <v>1</v>
      </c>
      <c r="K29" s="44">
        <v>40848</v>
      </c>
      <c r="L29" s="45">
        <v>40967</v>
      </c>
      <c r="M29" s="50">
        <f t="shared" si="2"/>
        <v>17</v>
      </c>
      <c r="N29" s="48">
        <v>1</v>
      </c>
      <c r="O29" s="52" t="s">
        <v>552</v>
      </c>
    </row>
    <row r="30" spans="1:15" ht="210.75" thickBot="1" x14ac:dyDescent="0.3">
      <c r="A30" s="39">
        <v>20</v>
      </c>
      <c r="B30" s="40" t="s">
        <v>43</v>
      </c>
      <c r="C30" s="41" t="s">
        <v>26</v>
      </c>
      <c r="D30" s="61">
        <v>8</v>
      </c>
      <c r="E30" s="54" t="s">
        <v>250</v>
      </c>
      <c r="F30" s="54" t="s">
        <v>251</v>
      </c>
      <c r="G30" s="296" t="s">
        <v>736</v>
      </c>
      <c r="H30" s="48" t="s">
        <v>422</v>
      </c>
      <c r="I30" s="48">
        <v>1</v>
      </c>
      <c r="J30" s="48">
        <v>1</v>
      </c>
      <c r="K30" s="44">
        <v>40940</v>
      </c>
      <c r="L30" s="45">
        <v>41333</v>
      </c>
      <c r="M30" s="50">
        <f t="shared" si="2"/>
        <v>56.142857142857146</v>
      </c>
      <c r="N30" s="48">
        <v>1</v>
      </c>
      <c r="O30" s="52" t="s">
        <v>553</v>
      </c>
    </row>
    <row r="31" spans="1:15" ht="15.75" customHeight="1" thickBot="1" x14ac:dyDescent="0.3">
      <c r="A31" s="39">
        <v>21</v>
      </c>
      <c r="B31" s="40" t="s">
        <v>44</v>
      </c>
      <c r="C31" s="41" t="s">
        <v>26</v>
      </c>
      <c r="D31" s="61">
        <v>9</v>
      </c>
      <c r="E31" s="54" t="s">
        <v>252</v>
      </c>
      <c r="F31" s="54" t="s">
        <v>253</v>
      </c>
      <c r="G31" s="296" t="s">
        <v>737</v>
      </c>
      <c r="H31" s="48" t="s">
        <v>407</v>
      </c>
      <c r="I31" s="48">
        <v>4</v>
      </c>
      <c r="J31" s="48">
        <v>4</v>
      </c>
      <c r="K31" s="44">
        <v>40787</v>
      </c>
      <c r="L31" s="45">
        <v>40908</v>
      </c>
      <c r="M31" s="50">
        <f t="shared" si="2"/>
        <v>17.285714285714285</v>
      </c>
      <c r="N31" s="12">
        <v>4</v>
      </c>
      <c r="O31" s="52" t="s">
        <v>554</v>
      </c>
    </row>
    <row r="32" spans="1:15" ht="195.75" thickBot="1" x14ac:dyDescent="0.3">
      <c r="A32" s="39">
        <v>22</v>
      </c>
      <c r="B32" s="40" t="s">
        <v>45</v>
      </c>
      <c r="C32" s="41" t="s">
        <v>26</v>
      </c>
      <c r="D32" s="61">
        <v>9</v>
      </c>
      <c r="E32" s="54" t="s">
        <v>252</v>
      </c>
      <c r="F32" s="54" t="s">
        <v>253</v>
      </c>
      <c r="G32" s="296" t="s">
        <v>738</v>
      </c>
      <c r="H32" s="48" t="s">
        <v>408</v>
      </c>
      <c r="I32" s="48">
        <v>4</v>
      </c>
      <c r="J32" s="48">
        <v>4</v>
      </c>
      <c r="K32" s="44">
        <v>40787</v>
      </c>
      <c r="L32" s="45">
        <v>40908</v>
      </c>
      <c r="M32" s="50">
        <f t="shared" si="2"/>
        <v>17.285714285714285</v>
      </c>
      <c r="N32" s="12">
        <v>4</v>
      </c>
      <c r="O32" s="52" t="s">
        <v>554</v>
      </c>
    </row>
    <row r="33" spans="1:15" ht="204.75" thickBot="1" x14ac:dyDescent="0.3">
      <c r="A33" s="39">
        <v>23</v>
      </c>
      <c r="B33" s="40" t="s">
        <v>48</v>
      </c>
      <c r="C33" s="41" t="s">
        <v>26</v>
      </c>
      <c r="D33" s="61">
        <v>9</v>
      </c>
      <c r="E33" s="54" t="s">
        <v>252</v>
      </c>
      <c r="F33" s="54" t="s">
        <v>253</v>
      </c>
      <c r="G33" s="296" t="s">
        <v>739</v>
      </c>
      <c r="H33" s="48" t="s">
        <v>423</v>
      </c>
      <c r="I33" s="49">
        <v>1</v>
      </c>
      <c r="J33" s="49">
        <v>1</v>
      </c>
      <c r="K33" s="44">
        <v>41061</v>
      </c>
      <c r="L33" s="45">
        <v>41639</v>
      </c>
      <c r="M33" s="50">
        <f t="shared" si="2"/>
        <v>82.571428571428569</v>
      </c>
      <c r="N33" s="49">
        <v>1</v>
      </c>
      <c r="O33" s="52" t="s">
        <v>555</v>
      </c>
    </row>
    <row r="34" spans="1:15" ht="243" thickBot="1" x14ac:dyDescent="0.3">
      <c r="A34" s="39">
        <v>24</v>
      </c>
      <c r="B34" s="40" t="s">
        <v>49</v>
      </c>
      <c r="C34" s="41" t="s">
        <v>26</v>
      </c>
      <c r="D34" s="61">
        <v>9</v>
      </c>
      <c r="E34" s="54" t="s">
        <v>252</v>
      </c>
      <c r="F34" s="54" t="s">
        <v>253</v>
      </c>
      <c r="G34" s="296" t="s">
        <v>740</v>
      </c>
      <c r="H34" s="48" t="s">
        <v>424</v>
      </c>
      <c r="I34" s="58">
        <v>8800000</v>
      </c>
      <c r="J34" s="58">
        <v>8800000</v>
      </c>
      <c r="K34" s="44">
        <v>40787</v>
      </c>
      <c r="L34" s="45">
        <v>40908</v>
      </c>
      <c r="M34" s="50">
        <f t="shared" si="2"/>
        <v>17.285714285714285</v>
      </c>
      <c r="N34" s="58">
        <v>8800000</v>
      </c>
      <c r="O34" s="52" t="s">
        <v>556</v>
      </c>
    </row>
    <row r="35" spans="1:15" ht="15.75" customHeight="1" thickBot="1" x14ac:dyDescent="0.3">
      <c r="A35" s="39">
        <v>25</v>
      </c>
      <c r="B35" s="40" t="s">
        <v>50</v>
      </c>
      <c r="C35" s="41" t="s">
        <v>26</v>
      </c>
      <c r="D35" s="61">
        <v>10</v>
      </c>
      <c r="E35" s="54" t="s">
        <v>254</v>
      </c>
      <c r="F35" s="54" t="s">
        <v>255</v>
      </c>
      <c r="G35" s="296" t="s">
        <v>741</v>
      </c>
      <c r="H35" s="48" t="s">
        <v>425</v>
      </c>
      <c r="I35" s="48">
        <v>1</v>
      </c>
      <c r="J35" s="48">
        <v>1</v>
      </c>
      <c r="K35" s="44">
        <v>40817</v>
      </c>
      <c r="L35" s="45">
        <v>40938</v>
      </c>
      <c r="M35" s="50">
        <f t="shared" si="2"/>
        <v>17.285714285714285</v>
      </c>
      <c r="N35" s="48">
        <v>1</v>
      </c>
      <c r="O35" s="52" t="s">
        <v>557</v>
      </c>
    </row>
    <row r="36" spans="1:15" ht="270.75" thickBot="1" x14ac:dyDescent="0.3">
      <c r="A36" s="39">
        <v>26</v>
      </c>
      <c r="B36" s="40" t="s">
        <v>51</v>
      </c>
      <c r="C36" s="41" t="s">
        <v>26</v>
      </c>
      <c r="D36" s="61">
        <v>10</v>
      </c>
      <c r="E36" s="54" t="s">
        <v>254</v>
      </c>
      <c r="F36" s="54" t="s">
        <v>255</v>
      </c>
      <c r="G36" s="296" t="s">
        <v>742</v>
      </c>
      <c r="H36" s="48" t="s">
        <v>426</v>
      </c>
      <c r="I36" s="59">
        <v>1</v>
      </c>
      <c r="J36" s="59">
        <v>1</v>
      </c>
      <c r="K36" s="44">
        <v>40878</v>
      </c>
      <c r="L36" s="45">
        <v>40999</v>
      </c>
      <c r="M36" s="50">
        <f t="shared" si="2"/>
        <v>17.285714285714285</v>
      </c>
      <c r="N36" s="48">
        <v>1</v>
      </c>
      <c r="O36" s="52" t="s">
        <v>558</v>
      </c>
    </row>
    <row r="37" spans="1:15" ht="270.75" thickBot="1" x14ac:dyDescent="0.3">
      <c r="A37" s="39">
        <v>27</v>
      </c>
      <c r="B37" s="40" t="s">
        <v>52</v>
      </c>
      <c r="C37" s="41" t="s">
        <v>26</v>
      </c>
      <c r="D37" s="61">
        <v>10</v>
      </c>
      <c r="E37" s="54" t="s">
        <v>254</v>
      </c>
      <c r="F37" s="54" t="s">
        <v>255</v>
      </c>
      <c r="G37" s="296" t="s">
        <v>743</v>
      </c>
      <c r="H37" s="48" t="s">
        <v>427</v>
      </c>
      <c r="I37" s="60">
        <v>1</v>
      </c>
      <c r="J37" s="60">
        <v>1</v>
      </c>
      <c r="K37" s="44">
        <v>40940</v>
      </c>
      <c r="L37" s="45">
        <v>41274</v>
      </c>
      <c r="M37" s="50">
        <f t="shared" si="2"/>
        <v>47.714285714285715</v>
      </c>
      <c r="N37" s="60">
        <v>1</v>
      </c>
      <c r="O37" s="52" t="s">
        <v>559</v>
      </c>
    </row>
    <row r="38" spans="1:15" ht="370.5" thickBot="1" x14ac:dyDescent="0.3">
      <c r="A38" s="39">
        <v>28</v>
      </c>
      <c r="B38" s="40" t="s">
        <v>53</v>
      </c>
      <c r="C38" s="41" t="s">
        <v>26</v>
      </c>
      <c r="D38" s="61">
        <v>11</v>
      </c>
      <c r="E38" s="54" t="s">
        <v>256</v>
      </c>
      <c r="F38" s="54" t="s">
        <v>257</v>
      </c>
      <c r="G38" s="296" t="s">
        <v>744</v>
      </c>
      <c r="H38" s="48" t="s">
        <v>428</v>
      </c>
      <c r="I38" s="48">
        <v>1</v>
      </c>
      <c r="J38" s="48">
        <v>1</v>
      </c>
      <c r="K38" s="44">
        <v>40940</v>
      </c>
      <c r="L38" s="45">
        <v>41182</v>
      </c>
      <c r="M38" s="50">
        <f t="shared" si="2"/>
        <v>34.571428571428569</v>
      </c>
      <c r="N38" s="48">
        <v>1</v>
      </c>
      <c r="O38" s="52" t="s">
        <v>560</v>
      </c>
    </row>
    <row r="39" spans="1:15" ht="165.75" thickBot="1" x14ac:dyDescent="0.3">
      <c r="A39" s="39">
        <v>29</v>
      </c>
      <c r="B39" s="40" t="s">
        <v>54</v>
      </c>
      <c r="C39" s="41" t="s">
        <v>26</v>
      </c>
      <c r="D39" s="61">
        <v>12</v>
      </c>
      <c r="E39" s="54" t="s">
        <v>258</v>
      </c>
      <c r="F39" s="54" t="s">
        <v>259</v>
      </c>
      <c r="G39" s="296" t="s">
        <v>744</v>
      </c>
      <c r="H39" s="48" t="s">
        <v>428</v>
      </c>
      <c r="I39" s="48">
        <v>1</v>
      </c>
      <c r="J39" s="48">
        <v>1</v>
      </c>
      <c r="K39" s="44">
        <v>40575</v>
      </c>
      <c r="L39" s="45">
        <v>41182</v>
      </c>
      <c r="M39" s="50">
        <f t="shared" si="2"/>
        <v>86.714285714285708</v>
      </c>
      <c r="N39" s="48">
        <v>1</v>
      </c>
      <c r="O39" s="52" t="s">
        <v>561</v>
      </c>
    </row>
    <row r="40" spans="1:15" ht="15.75" customHeight="1" thickBot="1" x14ac:dyDescent="0.3">
      <c r="A40" s="39">
        <v>30</v>
      </c>
      <c r="B40" s="40" t="s">
        <v>55</v>
      </c>
      <c r="C40" s="41" t="s">
        <v>26</v>
      </c>
      <c r="D40" s="62">
        <v>1</v>
      </c>
      <c r="E40" s="54" t="s">
        <v>260</v>
      </c>
      <c r="F40" s="54" t="s">
        <v>261</v>
      </c>
      <c r="G40" s="296" t="s">
        <v>745</v>
      </c>
      <c r="H40" s="48" t="s">
        <v>429</v>
      </c>
      <c r="I40" s="48">
        <v>1</v>
      </c>
      <c r="J40" s="48">
        <v>1</v>
      </c>
      <c r="K40" s="44">
        <v>41122</v>
      </c>
      <c r="L40" s="45">
        <v>41305</v>
      </c>
      <c r="M40" s="50">
        <f t="shared" si="2"/>
        <v>26.142857142857142</v>
      </c>
      <c r="N40" s="48">
        <v>1</v>
      </c>
      <c r="O40" s="52" t="s">
        <v>562</v>
      </c>
    </row>
    <row r="41" spans="1:15" ht="195.75" thickBot="1" x14ac:dyDescent="0.3">
      <c r="A41" s="39">
        <v>31</v>
      </c>
      <c r="B41" s="40" t="s">
        <v>56</v>
      </c>
      <c r="C41" s="41" t="s">
        <v>26</v>
      </c>
      <c r="D41" s="62">
        <v>1</v>
      </c>
      <c r="E41" s="54" t="s">
        <v>260</v>
      </c>
      <c r="F41" s="54" t="s">
        <v>261</v>
      </c>
      <c r="G41" s="298" t="s">
        <v>746</v>
      </c>
      <c r="H41" s="48" t="s">
        <v>430</v>
      </c>
      <c r="I41" s="48">
        <v>3</v>
      </c>
      <c r="J41" s="48">
        <v>3</v>
      </c>
      <c r="K41" s="44">
        <v>41122</v>
      </c>
      <c r="L41" s="45">
        <v>41394</v>
      </c>
      <c r="M41" s="50">
        <f t="shared" si="2"/>
        <v>38.857142857142854</v>
      </c>
      <c r="N41" s="48">
        <v>3</v>
      </c>
      <c r="O41" s="52" t="s">
        <v>563</v>
      </c>
    </row>
    <row r="42" spans="1:15" ht="195.75" thickBot="1" x14ac:dyDescent="0.3">
      <c r="A42" s="39">
        <v>32</v>
      </c>
      <c r="B42" s="40" t="s">
        <v>57</v>
      </c>
      <c r="C42" s="41" t="s">
        <v>26</v>
      </c>
      <c r="D42" s="62">
        <v>1</v>
      </c>
      <c r="E42" s="54" t="s">
        <v>260</v>
      </c>
      <c r="F42" s="54" t="s">
        <v>261</v>
      </c>
      <c r="G42" s="296" t="s">
        <v>747</v>
      </c>
      <c r="H42" s="48" t="s">
        <v>431</v>
      </c>
      <c r="I42" s="48">
        <v>9</v>
      </c>
      <c r="J42" s="48">
        <v>9</v>
      </c>
      <c r="K42" s="44">
        <v>41122</v>
      </c>
      <c r="L42" s="45">
        <v>41394</v>
      </c>
      <c r="M42" s="50">
        <f t="shared" si="2"/>
        <v>38.857142857142854</v>
      </c>
      <c r="N42" s="48">
        <v>9</v>
      </c>
      <c r="O42" s="52" t="s">
        <v>564</v>
      </c>
    </row>
    <row r="43" spans="1:15" ht="375.75" thickBot="1" x14ac:dyDescent="0.3">
      <c r="A43" s="39">
        <v>33</v>
      </c>
      <c r="B43" s="40" t="s">
        <v>58</v>
      </c>
      <c r="C43" s="41" t="s">
        <v>26</v>
      </c>
      <c r="D43" s="55">
        <v>2</v>
      </c>
      <c r="E43" s="54" t="s">
        <v>262</v>
      </c>
      <c r="F43" s="54" t="s">
        <v>263</v>
      </c>
      <c r="G43" s="296" t="s">
        <v>748</v>
      </c>
      <c r="H43" s="48" t="s">
        <v>432</v>
      </c>
      <c r="I43" s="48">
        <v>1</v>
      </c>
      <c r="J43" s="48">
        <v>1</v>
      </c>
      <c r="K43" s="44">
        <v>41122</v>
      </c>
      <c r="L43" s="45">
        <v>41487</v>
      </c>
      <c r="M43" s="50">
        <f t="shared" si="2"/>
        <v>52.142857142857146</v>
      </c>
      <c r="N43" s="48">
        <v>1</v>
      </c>
      <c r="O43" s="52" t="s">
        <v>565</v>
      </c>
    </row>
    <row r="44" spans="1:15" ht="15.75" customHeight="1" thickBot="1" x14ac:dyDescent="0.3">
      <c r="A44" s="39">
        <v>34</v>
      </c>
      <c r="B44" s="40" t="s">
        <v>59</v>
      </c>
      <c r="C44" s="41" t="s">
        <v>26</v>
      </c>
      <c r="D44" s="62">
        <v>3</v>
      </c>
      <c r="E44" s="54" t="s">
        <v>264</v>
      </c>
      <c r="F44" s="54" t="s">
        <v>265</v>
      </c>
      <c r="G44" s="296" t="s">
        <v>749</v>
      </c>
      <c r="H44" s="48" t="s">
        <v>433</v>
      </c>
      <c r="I44" s="48">
        <v>1</v>
      </c>
      <c r="J44" s="48">
        <v>1</v>
      </c>
      <c r="K44" s="44">
        <v>41122</v>
      </c>
      <c r="L44" s="45">
        <v>41213</v>
      </c>
      <c r="M44" s="50">
        <f t="shared" si="2"/>
        <v>13</v>
      </c>
      <c r="N44" s="12">
        <v>1</v>
      </c>
      <c r="O44" s="52" t="s">
        <v>566</v>
      </c>
    </row>
    <row r="45" spans="1:15" ht="240.75" thickBot="1" x14ac:dyDescent="0.3">
      <c r="A45" s="39">
        <v>35</v>
      </c>
      <c r="B45" s="40" t="s">
        <v>60</v>
      </c>
      <c r="C45" s="41" t="s">
        <v>26</v>
      </c>
      <c r="D45" s="62">
        <v>3</v>
      </c>
      <c r="E45" s="54" t="s">
        <v>264</v>
      </c>
      <c r="F45" s="54" t="s">
        <v>265</v>
      </c>
      <c r="G45" s="296" t="s">
        <v>750</v>
      </c>
      <c r="H45" s="48" t="s">
        <v>434</v>
      </c>
      <c r="I45" s="48">
        <v>1</v>
      </c>
      <c r="J45" s="48">
        <v>1</v>
      </c>
      <c r="K45" s="44">
        <v>41244</v>
      </c>
      <c r="L45" s="45">
        <v>41547</v>
      </c>
      <c r="M45" s="50">
        <f t="shared" si="2"/>
        <v>43.285714285714285</v>
      </c>
      <c r="N45" s="12">
        <v>1</v>
      </c>
      <c r="O45" s="52" t="s">
        <v>567</v>
      </c>
    </row>
    <row r="46" spans="1:15" ht="195.75" thickBot="1" x14ac:dyDescent="0.3">
      <c r="A46" s="39">
        <v>36</v>
      </c>
      <c r="B46" s="40" t="s">
        <v>61</v>
      </c>
      <c r="C46" s="41" t="s">
        <v>26</v>
      </c>
      <c r="D46" s="61">
        <v>4</v>
      </c>
      <c r="E46" s="54" t="s">
        <v>266</v>
      </c>
      <c r="F46" s="54" t="s">
        <v>267</v>
      </c>
      <c r="G46" s="296" t="s">
        <v>751</v>
      </c>
      <c r="H46" s="48" t="s">
        <v>435</v>
      </c>
      <c r="I46" s="48">
        <v>1</v>
      </c>
      <c r="J46" s="48">
        <v>1</v>
      </c>
      <c r="K46" s="44">
        <v>40939</v>
      </c>
      <c r="L46" s="45">
        <v>41305</v>
      </c>
      <c r="M46" s="50">
        <f t="shared" si="2"/>
        <v>52.285714285714285</v>
      </c>
      <c r="N46" s="12">
        <v>1</v>
      </c>
      <c r="O46" s="52" t="s">
        <v>568</v>
      </c>
    </row>
    <row r="47" spans="1:15" ht="210.75" thickBot="1" x14ac:dyDescent="0.3">
      <c r="A47" s="39">
        <v>37</v>
      </c>
      <c r="B47" s="40" t="s">
        <v>62</v>
      </c>
      <c r="C47" s="41" t="s">
        <v>26</v>
      </c>
      <c r="D47" s="55">
        <v>5</v>
      </c>
      <c r="E47" s="54" t="s">
        <v>268</v>
      </c>
      <c r="F47" s="54" t="s">
        <v>269</v>
      </c>
      <c r="G47" s="299" t="s">
        <v>752</v>
      </c>
      <c r="H47" s="48" t="s">
        <v>436</v>
      </c>
      <c r="I47" s="48">
        <v>12</v>
      </c>
      <c r="J47" s="48">
        <v>12</v>
      </c>
      <c r="K47" s="44">
        <v>41152</v>
      </c>
      <c r="L47" s="45">
        <v>41517</v>
      </c>
      <c r="M47" s="50">
        <f t="shared" si="2"/>
        <v>52.142857142857146</v>
      </c>
      <c r="N47" s="12">
        <v>12</v>
      </c>
      <c r="O47" s="63" t="s">
        <v>569</v>
      </c>
    </row>
    <row r="48" spans="1:15" ht="15.75" customHeight="1" thickBot="1" x14ac:dyDescent="0.3">
      <c r="A48" s="39">
        <v>38</v>
      </c>
      <c r="B48" s="40" t="s">
        <v>63</v>
      </c>
      <c r="C48" s="41" t="s">
        <v>26</v>
      </c>
      <c r="D48" s="62">
        <v>6</v>
      </c>
      <c r="E48" s="54" t="s">
        <v>270</v>
      </c>
      <c r="F48" s="54" t="s">
        <v>271</v>
      </c>
      <c r="G48" s="299" t="s">
        <v>753</v>
      </c>
      <c r="H48" s="48" t="s">
        <v>437</v>
      </c>
      <c r="I48" s="48">
        <v>1</v>
      </c>
      <c r="J48" s="48">
        <v>1</v>
      </c>
      <c r="K48" s="44">
        <v>41183</v>
      </c>
      <c r="L48" s="45">
        <v>41274</v>
      </c>
      <c r="M48" s="50">
        <f>(+L48-K48)/7</f>
        <v>13</v>
      </c>
      <c r="N48" s="48">
        <v>1</v>
      </c>
      <c r="O48" s="63" t="s">
        <v>569</v>
      </c>
    </row>
    <row r="49" spans="1:15" ht="230.25" thickBot="1" x14ac:dyDescent="0.3">
      <c r="A49" s="39">
        <v>39</v>
      </c>
      <c r="B49" s="40" t="s">
        <v>64</v>
      </c>
      <c r="C49" s="41" t="s">
        <v>26</v>
      </c>
      <c r="D49" s="62">
        <v>6</v>
      </c>
      <c r="E49" s="54" t="s">
        <v>270</v>
      </c>
      <c r="F49" s="54" t="s">
        <v>271</v>
      </c>
      <c r="G49" s="299" t="s">
        <v>754</v>
      </c>
      <c r="H49" s="48" t="s">
        <v>429</v>
      </c>
      <c r="I49" s="48">
        <v>1</v>
      </c>
      <c r="J49" s="48">
        <v>1</v>
      </c>
      <c r="K49" s="44">
        <v>41122</v>
      </c>
      <c r="L49" s="45">
        <v>41305</v>
      </c>
      <c r="M49" s="50">
        <f t="shared" si="2"/>
        <v>26.142857142857142</v>
      </c>
      <c r="N49" s="48">
        <v>1</v>
      </c>
      <c r="O49" s="52" t="s">
        <v>570</v>
      </c>
    </row>
    <row r="50" spans="1:15" ht="409.6" thickBot="1" x14ac:dyDescent="0.3">
      <c r="A50" s="39">
        <v>40</v>
      </c>
      <c r="B50" s="40" t="s">
        <v>65</v>
      </c>
      <c r="C50" s="41" t="s">
        <v>26</v>
      </c>
      <c r="D50" s="62">
        <v>6</v>
      </c>
      <c r="E50" s="54" t="s">
        <v>270</v>
      </c>
      <c r="F50" s="54" t="s">
        <v>271</v>
      </c>
      <c r="G50" s="298" t="s">
        <v>755</v>
      </c>
      <c r="H50" s="48" t="s">
        <v>438</v>
      </c>
      <c r="I50" s="49">
        <v>1</v>
      </c>
      <c r="J50" s="49">
        <v>1</v>
      </c>
      <c r="K50" s="44">
        <v>41122</v>
      </c>
      <c r="L50" s="45">
        <v>41212</v>
      </c>
      <c r="M50" s="50">
        <f t="shared" si="2"/>
        <v>12.857142857142858</v>
      </c>
      <c r="N50" s="49">
        <v>1</v>
      </c>
      <c r="O50" s="52" t="s">
        <v>571</v>
      </c>
    </row>
    <row r="51" spans="1:15" ht="409.6" thickBot="1" x14ac:dyDescent="0.3">
      <c r="A51" s="39">
        <v>41</v>
      </c>
      <c r="B51" s="40" t="s">
        <v>66</v>
      </c>
      <c r="C51" s="41" t="s">
        <v>26</v>
      </c>
      <c r="D51" s="62">
        <v>6</v>
      </c>
      <c r="E51" s="54" t="s">
        <v>270</v>
      </c>
      <c r="F51" s="54" t="s">
        <v>271</v>
      </c>
      <c r="G51" s="299" t="s">
        <v>753</v>
      </c>
      <c r="H51" s="48" t="s">
        <v>437</v>
      </c>
      <c r="I51" s="48">
        <v>1</v>
      </c>
      <c r="J51" s="48">
        <v>1</v>
      </c>
      <c r="K51" s="44">
        <v>41183</v>
      </c>
      <c r="L51" s="45">
        <v>41274</v>
      </c>
      <c r="M51" s="50">
        <f t="shared" si="2"/>
        <v>13</v>
      </c>
      <c r="N51" s="48">
        <v>1</v>
      </c>
      <c r="O51" s="63" t="s">
        <v>572</v>
      </c>
    </row>
    <row r="52" spans="1:15" ht="128.25" thickBot="1" x14ac:dyDescent="0.3">
      <c r="A52" s="39">
        <v>42</v>
      </c>
      <c r="B52" s="40" t="s">
        <v>67</v>
      </c>
      <c r="C52" s="41" t="s">
        <v>26</v>
      </c>
      <c r="D52" s="62">
        <v>6</v>
      </c>
      <c r="E52" s="54" t="s">
        <v>270</v>
      </c>
      <c r="F52" s="54" t="s">
        <v>271</v>
      </c>
      <c r="G52" s="299" t="s">
        <v>756</v>
      </c>
      <c r="H52" s="48" t="s">
        <v>439</v>
      </c>
      <c r="I52" s="48">
        <v>1</v>
      </c>
      <c r="J52" s="48">
        <v>1</v>
      </c>
      <c r="K52" s="44">
        <v>41122</v>
      </c>
      <c r="L52" s="45">
        <v>41305</v>
      </c>
      <c r="M52" s="64">
        <f t="shared" si="2"/>
        <v>26.142857142857142</v>
      </c>
      <c r="N52" s="48">
        <v>1</v>
      </c>
      <c r="O52" s="52" t="s">
        <v>573</v>
      </c>
    </row>
    <row r="53" spans="1:15" ht="217.5" thickBot="1" x14ac:dyDescent="0.3">
      <c r="A53" s="39">
        <v>43</v>
      </c>
      <c r="B53" s="40" t="s">
        <v>68</v>
      </c>
      <c r="C53" s="41" t="s">
        <v>26</v>
      </c>
      <c r="D53" s="62">
        <v>6</v>
      </c>
      <c r="E53" s="54" t="s">
        <v>270</v>
      </c>
      <c r="F53" s="54" t="s">
        <v>271</v>
      </c>
      <c r="G53" s="299" t="s">
        <v>757</v>
      </c>
      <c r="H53" s="48" t="s">
        <v>440</v>
      </c>
      <c r="I53" s="49">
        <v>1</v>
      </c>
      <c r="J53" s="49">
        <v>1</v>
      </c>
      <c r="K53" s="44">
        <v>41153</v>
      </c>
      <c r="L53" s="45">
        <v>41394</v>
      </c>
      <c r="M53" s="64">
        <f t="shared" si="2"/>
        <v>34.428571428571431</v>
      </c>
      <c r="N53" s="49">
        <v>1</v>
      </c>
      <c r="O53" s="52" t="s">
        <v>574</v>
      </c>
    </row>
    <row r="54" spans="1:15" ht="15.75" customHeight="1" thickBot="1" x14ac:dyDescent="0.3">
      <c r="A54" s="39">
        <v>44</v>
      </c>
      <c r="B54" s="40" t="s">
        <v>69</v>
      </c>
      <c r="C54" s="41" t="s">
        <v>26</v>
      </c>
      <c r="D54" s="65">
        <v>1</v>
      </c>
      <c r="E54" s="66" t="s">
        <v>272</v>
      </c>
      <c r="F54" s="66" t="s">
        <v>273</v>
      </c>
      <c r="G54" s="300" t="s">
        <v>758</v>
      </c>
      <c r="H54" s="67" t="s">
        <v>441</v>
      </c>
      <c r="I54" s="68">
        <v>1</v>
      </c>
      <c r="J54" s="68">
        <v>1</v>
      </c>
      <c r="K54" s="44">
        <v>41509</v>
      </c>
      <c r="L54" s="45">
        <v>41639</v>
      </c>
      <c r="M54" s="69">
        <f>(+L54-K54)/7</f>
        <v>18.571428571428573</v>
      </c>
      <c r="N54" s="70">
        <v>1</v>
      </c>
      <c r="O54" s="52" t="s">
        <v>575</v>
      </c>
    </row>
    <row r="55" spans="1:15" ht="153.75" thickBot="1" x14ac:dyDescent="0.3">
      <c r="A55" s="39">
        <v>45</v>
      </c>
      <c r="B55" s="40" t="s">
        <v>70</v>
      </c>
      <c r="C55" s="41" t="s">
        <v>26</v>
      </c>
      <c r="D55" s="65">
        <v>1</v>
      </c>
      <c r="E55" s="66" t="s">
        <v>272</v>
      </c>
      <c r="F55" s="66" t="s">
        <v>273</v>
      </c>
      <c r="G55" s="300" t="s">
        <v>758</v>
      </c>
      <c r="H55" s="67" t="s">
        <v>442</v>
      </c>
      <c r="I55" s="68">
        <v>1</v>
      </c>
      <c r="J55" s="68">
        <v>1</v>
      </c>
      <c r="K55" s="44">
        <v>41509</v>
      </c>
      <c r="L55" s="45">
        <v>41639</v>
      </c>
      <c r="M55" s="69">
        <f t="shared" ref="M55:M74" si="3">(+L55-K55)/7</f>
        <v>18.571428571428573</v>
      </c>
      <c r="N55" s="70">
        <v>1</v>
      </c>
      <c r="O55" s="52" t="s">
        <v>573</v>
      </c>
    </row>
    <row r="56" spans="1:15" ht="230.25" thickBot="1" x14ac:dyDescent="0.3">
      <c r="A56" s="39">
        <v>46</v>
      </c>
      <c r="B56" s="40" t="s">
        <v>71</v>
      </c>
      <c r="C56" s="41" t="s">
        <v>26</v>
      </c>
      <c r="D56" s="65">
        <v>1</v>
      </c>
      <c r="E56" s="66" t="s">
        <v>272</v>
      </c>
      <c r="F56" s="66" t="s">
        <v>273</v>
      </c>
      <c r="G56" s="300" t="s">
        <v>759</v>
      </c>
      <c r="H56" s="67" t="s">
        <v>431</v>
      </c>
      <c r="I56" s="68">
        <v>1</v>
      </c>
      <c r="J56" s="68">
        <v>1</v>
      </c>
      <c r="K56" s="44">
        <v>41509</v>
      </c>
      <c r="L56" s="45">
        <v>41578</v>
      </c>
      <c r="M56" s="69">
        <f t="shared" si="3"/>
        <v>9.8571428571428577</v>
      </c>
      <c r="N56" s="70">
        <v>2</v>
      </c>
      <c r="O56" s="52" t="s">
        <v>576</v>
      </c>
    </row>
    <row r="57" spans="1:15" ht="409.6" thickBot="1" x14ac:dyDescent="0.3">
      <c r="A57" s="39">
        <v>47</v>
      </c>
      <c r="B57" s="40" t="s">
        <v>72</v>
      </c>
      <c r="C57" s="41" t="s">
        <v>26</v>
      </c>
      <c r="D57" s="65">
        <v>1</v>
      </c>
      <c r="E57" s="66" t="s">
        <v>272</v>
      </c>
      <c r="F57" s="66" t="s">
        <v>273</v>
      </c>
      <c r="G57" s="300" t="s">
        <v>760</v>
      </c>
      <c r="H57" s="71" t="s">
        <v>443</v>
      </c>
      <c r="I57" s="68">
        <v>1</v>
      </c>
      <c r="J57" s="68">
        <v>1</v>
      </c>
      <c r="K57" s="44">
        <v>41509</v>
      </c>
      <c r="L57" s="45">
        <v>41578</v>
      </c>
      <c r="M57" s="69">
        <f t="shared" si="3"/>
        <v>9.8571428571428577</v>
      </c>
      <c r="N57" s="70">
        <v>1</v>
      </c>
      <c r="O57" s="52" t="s">
        <v>577</v>
      </c>
    </row>
    <row r="58" spans="1:15" ht="192" thickBot="1" x14ac:dyDescent="0.3">
      <c r="A58" s="39">
        <v>48</v>
      </c>
      <c r="B58" s="40" t="s">
        <v>73</v>
      </c>
      <c r="C58" s="41" t="s">
        <v>26</v>
      </c>
      <c r="D58" s="65">
        <v>1</v>
      </c>
      <c r="E58" s="66" t="s">
        <v>272</v>
      </c>
      <c r="F58" s="66" t="s">
        <v>273</v>
      </c>
      <c r="G58" s="300" t="s">
        <v>761</v>
      </c>
      <c r="H58" s="67" t="s">
        <v>444</v>
      </c>
      <c r="I58" s="68">
        <v>6</v>
      </c>
      <c r="J58" s="68">
        <v>6</v>
      </c>
      <c r="K58" s="44">
        <v>41487</v>
      </c>
      <c r="L58" s="45">
        <v>41851</v>
      </c>
      <c r="M58" s="69">
        <f t="shared" si="3"/>
        <v>52</v>
      </c>
      <c r="N58" s="70">
        <v>5.5</v>
      </c>
      <c r="O58" s="52" t="s">
        <v>578</v>
      </c>
    </row>
    <row r="59" spans="1:15" ht="15.75" customHeight="1" thickBot="1" x14ac:dyDescent="0.3">
      <c r="A59" s="39">
        <v>49</v>
      </c>
      <c r="B59" s="40" t="s">
        <v>74</v>
      </c>
      <c r="C59" s="41" t="s">
        <v>26</v>
      </c>
      <c r="D59" s="65">
        <v>2</v>
      </c>
      <c r="E59" s="66" t="s">
        <v>274</v>
      </c>
      <c r="F59" s="66" t="s">
        <v>275</v>
      </c>
      <c r="G59" s="300" t="s">
        <v>762</v>
      </c>
      <c r="H59" s="71" t="s">
        <v>431</v>
      </c>
      <c r="I59" s="68">
        <v>1</v>
      </c>
      <c r="J59" s="68">
        <v>1</v>
      </c>
      <c r="K59" s="44">
        <v>41487</v>
      </c>
      <c r="L59" s="45">
        <v>41639</v>
      </c>
      <c r="M59" s="69">
        <f t="shared" si="3"/>
        <v>21.714285714285715</v>
      </c>
      <c r="N59" s="70">
        <v>1</v>
      </c>
      <c r="O59" s="52" t="s">
        <v>579</v>
      </c>
    </row>
    <row r="60" spans="1:15" ht="153.75" thickBot="1" x14ac:dyDescent="0.3">
      <c r="A60" s="39">
        <v>50</v>
      </c>
      <c r="B60" s="40" t="s">
        <v>75</v>
      </c>
      <c r="C60" s="41" t="s">
        <v>26</v>
      </c>
      <c r="D60" s="65">
        <v>2</v>
      </c>
      <c r="E60" s="66" t="s">
        <v>274</v>
      </c>
      <c r="F60" s="66" t="s">
        <v>275</v>
      </c>
      <c r="G60" s="300" t="s">
        <v>763</v>
      </c>
      <c r="H60" s="71" t="s">
        <v>445</v>
      </c>
      <c r="I60" s="68">
        <v>6</v>
      </c>
      <c r="J60" s="68">
        <v>6</v>
      </c>
      <c r="K60" s="44">
        <v>41509</v>
      </c>
      <c r="L60" s="45">
        <v>41729</v>
      </c>
      <c r="M60" s="69">
        <f t="shared" si="3"/>
        <v>31.428571428571427</v>
      </c>
      <c r="N60" s="70">
        <v>6</v>
      </c>
      <c r="O60" s="52" t="s">
        <v>580</v>
      </c>
    </row>
    <row r="61" spans="1:15" ht="153.75" thickBot="1" x14ac:dyDescent="0.3">
      <c r="A61" s="39">
        <v>51</v>
      </c>
      <c r="B61" s="40" t="s">
        <v>76</v>
      </c>
      <c r="C61" s="41" t="s">
        <v>26</v>
      </c>
      <c r="D61" s="65">
        <v>2</v>
      </c>
      <c r="E61" s="66" t="s">
        <v>274</v>
      </c>
      <c r="F61" s="66" t="s">
        <v>275</v>
      </c>
      <c r="G61" s="300" t="s">
        <v>764</v>
      </c>
      <c r="H61" s="67" t="s">
        <v>446</v>
      </c>
      <c r="I61" s="68">
        <v>1</v>
      </c>
      <c r="J61" s="68">
        <v>1</v>
      </c>
      <c r="K61" s="44">
        <v>41509</v>
      </c>
      <c r="L61" s="45">
        <v>41578</v>
      </c>
      <c r="M61" s="69">
        <f t="shared" si="3"/>
        <v>9.8571428571428577</v>
      </c>
      <c r="N61" s="72">
        <v>1</v>
      </c>
      <c r="O61" s="52" t="s">
        <v>581</v>
      </c>
    </row>
    <row r="62" spans="1:15" ht="15.75" customHeight="1" thickBot="1" x14ac:dyDescent="0.3">
      <c r="A62" s="39">
        <v>52</v>
      </c>
      <c r="B62" s="40" t="s">
        <v>77</v>
      </c>
      <c r="C62" s="41" t="s">
        <v>26</v>
      </c>
      <c r="D62" s="65">
        <v>3</v>
      </c>
      <c r="E62" s="66" t="s">
        <v>276</v>
      </c>
      <c r="F62" s="66" t="s">
        <v>277</v>
      </c>
      <c r="G62" s="300" t="s">
        <v>762</v>
      </c>
      <c r="H62" s="71" t="s">
        <v>431</v>
      </c>
      <c r="I62" s="68">
        <v>1</v>
      </c>
      <c r="J62" s="68">
        <v>1</v>
      </c>
      <c r="K62" s="44">
        <v>41487</v>
      </c>
      <c r="L62" s="45">
        <v>41639</v>
      </c>
      <c r="M62" s="69">
        <f t="shared" si="3"/>
        <v>21.714285714285715</v>
      </c>
      <c r="N62" s="70">
        <v>1</v>
      </c>
      <c r="O62" s="63" t="s">
        <v>582</v>
      </c>
    </row>
    <row r="63" spans="1:15" ht="166.5" thickBot="1" x14ac:dyDescent="0.3">
      <c r="A63" s="39">
        <v>53</v>
      </c>
      <c r="B63" s="40" t="s">
        <v>78</v>
      </c>
      <c r="C63" s="41" t="s">
        <v>26</v>
      </c>
      <c r="D63" s="65">
        <v>3</v>
      </c>
      <c r="E63" s="66" t="s">
        <v>276</v>
      </c>
      <c r="F63" s="66" t="s">
        <v>277</v>
      </c>
      <c r="G63" s="300" t="s">
        <v>763</v>
      </c>
      <c r="H63" s="71" t="s">
        <v>445</v>
      </c>
      <c r="I63" s="68">
        <v>5</v>
      </c>
      <c r="J63" s="68">
        <v>5</v>
      </c>
      <c r="K63" s="44">
        <v>41487</v>
      </c>
      <c r="L63" s="45">
        <v>41639</v>
      </c>
      <c r="M63" s="69">
        <f t="shared" si="3"/>
        <v>21.714285714285715</v>
      </c>
      <c r="N63" s="70">
        <v>5</v>
      </c>
      <c r="O63" s="52" t="s">
        <v>580</v>
      </c>
    </row>
    <row r="64" spans="1:15" ht="166.5" thickBot="1" x14ac:dyDescent="0.3">
      <c r="A64" s="39">
        <v>54</v>
      </c>
      <c r="B64" s="40" t="s">
        <v>79</v>
      </c>
      <c r="C64" s="41" t="s">
        <v>26</v>
      </c>
      <c r="D64" s="65">
        <v>3</v>
      </c>
      <c r="E64" s="66" t="s">
        <v>276</v>
      </c>
      <c r="F64" s="66" t="s">
        <v>277</v>
      </c>
      <c r="G64" s="300" t="s">
        <v>764</v>
      </c>
      <c r="H64" s="67" t="s">
        <v>446</v>
      </c>
      <c r="I64" s="68">
        <v>1</v>
      </c>
      <c r="J64" s="68">
        <v>1</v>
      </c>
      <c r="K64" s="44">
        <v>41509</v>
      </c>
      <c r="L64" s="45">
        <v>41639</v>
      </c>
      <c r="M64" s="69">
        <f t="shared" si="3"/>
        <v>18.571428571428573</v>
      </c>
      <c r="N64" s="68">
        <v>1</v>
      </c>
      <c r="O64" s="52" t="s">
        <v>583</v>
      </c>
    </row>
    <row r="65" spans="1:15" ht="409.6" thickBot="1" x14ac:dyDescent="0.3">
      <c r="A65" s="39">
        <v>55</v>
      </c>
      <c r="B65" s="40" t="s">
        <v>80</v>
      </c>
      <c r="C65" s="41" t="s">
        <v>26</v>
      </c>
      <c r="D65" s="73">
        <v>4</v>
      </c>
      <c r="E65" s="74" t="s">
        <v>278</v>
      </c>
      <c r="F65" s="75" t="s">
        <v>279</v>
      </c>
      <c r="G65" s="300" t="s">
        <v>765</v>
      </c>
      <c r="H65" s="71" t="s">
        <v>447</v>
      </c>
      <c r="I65" s="68">
        <v>1</v>
      </c>
      <c r="J65" s="68">
        <v>1</v>
      </c>
      <c r="K65" s="44">
        <v>41509</v>
      </c>
      <c r="L65" s="45">
        <v>41639</v>
      </c>
      <c r="M65" s="69">
        <f t="shared" si="3"/>
        <v>18.571428571428573</v>
      </c>
      <c r="N65" s="68">
        <v>1</v>
      </c>
      <c r="O65" s="63" t="s">
        <v>582</v>
      </c>
    </row>
    <row r="66" spans="1:15" ht="409.6" thickBot="1" x14ac:dyDescent="0.3">
      <c r="A66" s="39">
        <v>56</v>
      </c>
      <c r="B66" s="40" t="s">
        <v>81</v>
      </c>
      <c r="C66" s="41" t="s">
        <v>26</v>
      </c>
      <c r="D66" s="76">
        <v>5</v>
      </c>
      <c r="E66" s="74" t="s">
        <v>280</v>
      </c>
      <c r="F66" s="75" t="s">
        <v>281</v>
      </c>
      <c r="G66" s="300" t="s">
        <v>766</v>
      </c>
      <c r="H66" s="71" t="s">
        <v>448</v>
      </c>
      <c r="I66" s="77">
        <v>1</v>
      </c>
      <c r="J66" s="77">
        <v>1</v>
      </c>
      <c r="K66" s="44">
        <v>41509</v>
      </c>
      <c r="L66" s="45">
        <v>41729</v>
      </c>
      <c r="M66" s="69">
        <f t="shared" si="3"/>
        <v>31.428571428571427</v>
      </c>
      <c r="N66" s="77">
        <v>1</v>
      </c>
      <c r="O66" s="52" t="s">
        <v>584</v>
      </c>
    </row>
    <row r="67" spans="1:15" ht="15.75" customHeight="1" thickBot="1" x14ac:dyDescent="0.3">
      <c r="A67" s="39">
        <v>57</v>
      </c>
      <c r="B67" s="40" t="s">
        <v>82</v>
      </c>
      <c r="C67" s="41" t="s">
        <v>26</v>
      </c>
      <c r="D67" s="65">
        <v>6</v>
      </c>
      <c r="E67" s="66" t="s">
        <v>282</v>
      </c>
      <c r="F67" s="66" t="s">
        <v>283</v>
      </c>
      <c r="G67" s="300" t="s">
        <v>762</v>
      </c>
      <c r="H67" s="71" t="s">
        <v>431</v>
      </c>
      <c r="I67" s="68">
        <v>1</v>
      </c>
      <c r="J67" s="68">
        <v>1</v>
      </c>
      <c r="K67" s="44">
        <v>41509</v>
      </c>
      <c r="L67" s="45">
        <v>41639</v>
      </c>
      <c r="M67" s="69">
        <f t="shared" si="3"/>
        <v>18.571428571428573</v>
      </c>
      <c r="N67" s="70">
        <v>1</v>
      </c>
      <c r="O67" s="78" t="s">
        <v>585</v>
      </c>
    </row>
    <row r="68" spans="1:15" ht="153.75" thickBot="1" x14ac:dyDescent="0.3">
      <c r="A68" s="39">
        <v>58</v>
      </c>
      <c r="B68" s="40" t="s">
        <v>83</v>
      </c>
      <c r="C68" s="41" t="s">
        <v>26</v>
      </c>
      <c r="D68" s="65">
        <v>6</v>
      </c>
      <c r="E68" s="66" t="s">
        <v>282</v>
      </c>
      <c r="F68" s="66" t="s">
        <v>283</v>
      </c>
      <c r="G68" s="300" t="s">
        <v>763</v>
      </c>
      <c r="H68" s="71" t="s">
        <v>445</v>
      </c>
      <c r="I68" s="68">
        <v>2</v>
      </c>
      <c r="J68" s="68">
        <v>2</v>
      </c>
      <c r="K68" s="44">
        <v>41509</v>
      </c>
      <c r="L68" s="45">
        <v>41639</v>
      </c>
      <c r="M68" s="69">
        <f t="shared" si="3"/>
        <v>18.571428571428573</v>
      </c>
      <c r="N68" s="70">
        <v>2</v>
      </c>
      <c r="O68" s="52" t="s">
        <v>586</v>
      </c>
    </row>
    <row r="69" spans="1:15" ht="409.6" thickBot="1" x14ac:dyDescent="0.3">
      <c r="A69" s="39">
        <v>59</v>
      </c>
      <c r="B69" s="40" t="s">
        <v>84</v>
      </c>
      <c r="C69" s="41" t="s">
        <v>26</v>
      </c>
      <c r="D69" s="65">
        <v>6</v>
      </c>
      <c r="E69" s="66" t="s">
        <v>282</v>
      </c>
      <c r="F69" s="66" t="s">
        <v>283</v>
      </c>
      <c r="G69" s="300" t="s">
        <v>764</v>
      </c>
      <c r="H69" s="67" t="s">
        <v>446</v>
      </c>
      <c r="I69" s="68">
        <v>1</v>
      </c>
      <c r="J69" s="68">
        <v>1</v>
      </c>
      <c r="K69" s="44">
        <v>41509</v>
      </c>
      <c r="L69" s="45">
        <v>41639</v>
      </c>
      <c r="M69" s="69">
        <f t="shared" si="3"/>
        <v>18.571428571428573</v>
      </c>
      <c r="N69" s="68">
        <v>1</v>
      </c>
      <c r="O69" s="52" t="s">
        <v>587</v>
      </c>
    </row>
    <row r="70" spans="1:15" ht="15.75" customHeight="1" thickBot="1" x14ac:dyDescent="0.3">
      <c r="A70" s="39">
        <v>60</v>
      </c>
      <c r="B70" s="40" t="s">
        <v>85</v>
      </c>
      <c r="C70" s="41" t="s">
        <v>26</v>
      </c>
      <c r="D70" s="65">
        <v>7</v>
      </c>
      <c r="E70" s="66" t="s">
        <v>284</v>
      </c>
      <c r="F70" s="66" t="s">
        <v>285</v>
      </c>
      <c r="G70" s="300" t="s">
        <v>762</v>
      </c>
      <c r="H70" s="71" t="s">
        <v>431</v>
      </c>
      <c r="I70" s="68">
        <v>1</v>
      </c>
      <c r="J70" s="68">
        <v>1</v>
      </c>
      <c r="K70" s="44">
        <v>41509</v>
      </c>
      <c r="L70" s="45">
        <v>41639</v>
      </c>
      <c r="M70" s="69">
        <f t="shared" si="3"/>
        <v>18.571428571428573</v>
      </c>
      <c r="N70" s="70">
        <v>1</v>
      </c>
      <c r="O70" s="52" t="s">
        <v>588</v>
      </c>
    </row>
    <row r="71" spans="1:15" ht="153.75" thickBot="1" x14ac:dyDescent="0.3">
      <c r="A71" s="39">
        <v>61</v>
      </c>
      <c r="B71" s="40" t="s">
        <v>86</v>
      </c>
      <c r="C71" s="41" t="s">
        <v>26</v>
      </c>
      <c r="D71" s="65">
        <v>7</v>
      </c>
      <c r="E71" s="66" t="s">
        <v>284</v>
      </c>
      <c r="F71" s="66" t="s">
        <v>285</v>
      </c>
      <c r="G71" s="300" t="s">
        <v>763</v>
      </c>
      <c r="H71" s="71" t="s">
        <v>445</v>
      </c>
      <c r="I71" s="68">
        <v>5</v>
      </c>
      <c r="J71" s="68">
        <v>5</v>
      </c>
      <c r="K71" s="44">
        <v>41509</v>
      </c>
      <c r="L71" s="45">
        <v>41639</v>
      </c>
      <c r="M71" s="69">
        <f t="shared" si="3"/>
        <v>18.571428571428573</v>
      </c>
      <c r="N71" s="70">
        <v>5</v>
      </c>
      <c r="O71" s="52" t="s">
        <v>589</v>
      </c>
    </row>
    <row r="72" spans="1:15" ht="306.75" thickBot="1" x14ac:dyDescent="0.3">
      <c r="A72" s="39">
        <v>62</v>
      </c>
      <c r="B72" s="40" t="s">
        <v>87</v>
      </c>
      <c r="C72" s="41" t="s">
        <v>26</v>
      </c>
      <c r="D72" s="65">
        <v>7</v>
      </c>
      <c r="E72" s="66" t="s">
        <v>284</v>
      </c>
      <c r="F72" s="66" t="s">
        <v>285</v>
      </c>
      <c r="G72" s="300" t="s">
        <v>764</v>
      </c>
      <c r="H72" s="67" t="s">
        <v>446</v>
      </c>
      <c r="I72" s="68">
        <v>1</v>
      </c>
      <c r="J72" s="68">
        <v>1</v>
      </c>
      <c r="K72" s="44">
        <v>41509</v>
      </c>
      <c r="L72" s="45">
        <v>41639</v>
      </c>
      <c r="M72" s="69">
        <f t="shared" si="3"/>
        <v>18.571428571428573</v>
      </c>
      <c r="N72" s="68">
        <v>1</v>
      </c>
      <c r="O72" s="78" t="s">
        <v>585</v>
      </c>
    </row>
    <row r="73" spans="1:15" ht="306.75" thickBot="1" x14ac:dyDescent="0.3">
      <c r="A73" s="39">
        <v>63</v>
      </c>
      <c r="B73" s="40" t="s">
        <v>88</v>
      </c>
      <c r="C73" s="41" t="s">
        <v>26</v>
      </c>
      <c r="D73" s="76">
        <v>8</v>
      </c>
      <c r="E73" s="74" t="s">
        <v>286</v>
      </c>
      <c r="F73" s="75" t="s">
        <v>287</v>
      </c>
      <c r="G73" s="300" t="s">
        <v>767</v>
      </c>
      <c r="H73" s="71" t="s">
        <v>449</v>
      </c>
      <c r="I73" s="77">
        <v>1</v>
      </c>
      <c r="J73" s="77">
        <v>1</v>
      </c>
      <c r="K73" s="44">
        <v>41509</v>
      </c>
      <c r="L73" s="45">
        <v>41639</v>
      </c>
      <c r="M73" s="69">
        <f t="shared" si="3"/>
        <v>18.571428571428573</v>
      </c>
      <c r="N73" s="77">
        <v>1</v>
      </c>
      <c r="O73" s="78" t="s">
        <v>585</v>
      </c>
    </row>
    <row r="74" spans="1:15" ht="306.75" thickBot="1" x14ac:dyDescent="0.3">
      <c r="A74" s="39">
        <v>64</v>
      </c>
      <c r="B74" s="40" t="s">
        <v>89</v>
      </c>
      <c r="C74" s="41" t="s">
        <v>26</v>
      </c>
      <c r="D74" s="73">
        <v>9</v>
      </c>
      <c r="E74" s="74" t="s">
        <v>288</v>
      </c>
      <c r="F74" s="75" t="s">
        <v>289</v>
      </c>
      <c r="G74" s="300" t="s">
        <v>768</v>
      </c>
      <c r="H74" s="71" t="s">
        <v>450</v>
      </c>
      <c r="I74" s="77">
        <v>1</v>
      </c>
      <c r="J74" s="77">
        <v>1</v>
      </c>
      <c r="K74" s="44">
        <v>41509</v>
      </c>
      <c r="L74" s="45">
        <v>41639</v>
      </c>
      <c r="M74" s="69">
        <f t="shared" si="3"/>
        <v>18.571428571428573</v>
      </c>
      <c r="N74" s="70">
        <v>1</v>
      </c>
      <c r="O74" s="78" t="s">
        <v>585</v>
      </c>
    </row>
    <row r="75" spans="1:15" ht="15.75" customHeight="1" thickBot="1" x14ac:dyDescent="0.3">
      <c r="A75" s="39">
        <v>65</v>
      </c>
      <c r="B75" s="40" t="s">
        <v>90</v>
      </c>
      <c r="C75" s="41" t="s">
        <v>26</v>
      </c>
      <c r="D75" s="79">
        <v>1</v>
      </c>
      <c r="E75" s="80" t="s">
        <v>290</v>
      </c>
      <c r="F75" s="81" t="s">
        <v>291</v>
      </c>
      <c r="G75" s="301" t="s">
        <v>769</v>
      </c>
      <c r="H75" s="82" t="s">
        <v>451</v>
      </c>
      <c r="I75" s="82">
        <v>1</v>
      </c>
      <c r="J75" s="82">
        <v>1</v>
      </c>
      <c r="K75" s="44">
        <v>41641</v>
      </c>
      <c r="L75" s="45">
        <v>41670</v>
      </c>
      <c r="M75" s="83">
        <f>+(L75-K75)/7</f>
        <v>4.1428571428571432</v>
      </c>
      <c r="N75" s="84">
        <v>1</v>
      </c>
      <c r="O75" s="85" t="s">
        <v>590</v>
      </c>
    </row>
    <row r="76" spans="1:15" ht="268.5" thickBot="1" x14ac:dyDescent="0.3">
      <c r="A76" s="39">
        <v>66</v>
      </c>
      <c r="B76" s="40" t="s">
        <v>91</v>
      </c>
      <c r="C76" s="41" t="s">
        <v>26</v>
      </c>
      <c r="D76" s="79">
        <v>1</v>
      </c>
      <c r="E76" s="80" t="s">
        <v>290</v>
      </c>
      <c r="F76" s="81" t="s">
        <v>291</v>
      </c>
      <c r="G76" s="302" t="s">
        <v>770</v>
      </c>
      <c r="H76" s="86" t="s">
        <v>451</v>
      </c>
      <c r="I76" s="86">
        <v>1</v>
      </c>
      <c r="J76" s="86">
        <v>1</v>
      </c>
      <c r="K76" s="44">
        <v>41672</v>
      </c>
      <c r="L76" s="45">
        <v>41759</v>
      </c>
      <c r="M76" s="87">
        <f>+(L76-K76)/7</f>
        <v>12.428571428571429</v>
      </c>
      <c r="N76" s="86">
        <v>1</v>
      </c>
      <c r="O76" s="85" t="s">
        <v>591</v>
      </c>
    </row>
    <row r="77" spans="1:15" ht="409.6" thickBot="1" x14ac:dyDescent="0.3">
      <c r="A77" s="39">
        <v>67</v>
      </c>
      <c r="B77" s="40" t="s">
        <v>92</v>
      </c>
      <c r="C77" s="41" t="s">
        <v>26</v>
      </c>
      <c r="D77" s="88">
        <v>2</v>
      </c>
      <c r="E77" s="89" t="s">
        <v>292</v>
      </c>
      <c r="F77" s="90" t="s">
        <v>293</v>
      </c>
      <c r="G77" s="303" t="s">
        <v>771</v>
      </c>
      <c r="H77" s="91" t="s">
        <v>452</v>
      </c>
      <c r="I77" s="92">
        <v>6</v>
      </c>
      <c r="J77" s="92">
        <v>6</v>
      </c>
      <c r="K77" s="44">
        <v>41579</v>
      </c>
      <c r="L77" s="45">
        <v>41659</v>
      </c>
      <c r="M77" s="93">
        <f>+(L77-K77)/7</f>
        <v>11.428571428571429</v>
      </c>
      <c r="N77" s="94">
        <v>6</v>
      </c>
      <c r="O77" s="63" t="s">
        <v>592</v>
      </c>
    </row>
    <row r="78" spans="1:15" ht="15.75" customHeight="1" thickBot="1" x14ac:dyDescent="0.3">
      <c r="A78" s="39">
        <v>68</v>
      </c>
      <c r="B78" s="40" t="s">
        <v>93</v>
      </c>
      <c r="C78" s="41" t="s">
        <v>26</v>
      </c>
      <c r="D78" s="95">
        <v>3</v>
      </c>
      <c r="E78" s="96" t="s">
        <v>294</v>
      </c>
      <c r="F78" s="95" t="s">
        <v>295</v>
      </c>
      <c r="G78" s="304" t="s">
        <v>772</v>
      </c>
      <c r="H78" s="97" t="s">
        <v>443</v>
      </c>
      <c r="I78" s="97">
        <v>2</v>
      </c>
      <c r="J78" s="97">
        <v>2</v>
      </c>
      <c r="K78" s="44">
        <v>41641</v>
      </c>
      <c r="L78" s="45">
        <v>41670</v>
      </c>
      <c r="M78" s="98">
        <f>+(L78-K78)/7</f>
        <v>4.1428571428571432</v>
      </c>
      <c r="N78" s="99">
        <v>2</v>
      </c>
      <c r="O78" s="85" t="s">
        <v>593</v>
      </c>
    </row>
    <row r="79" spans="1:15" ht="390.75" thickBot="1" x14ac:dyDescent="0.3">
      <c r="A79" s="39">
        <v>69</v>
      </c>
      <c r="B79" s="40" t="s">
        <v>94</v>
      </c>
      <c r="C79" s="41" t="s">
        <v>26</v>
      </c>
      <c r="D79" s="95">
        <v>3</v>
      </c>
      <c r="E79" s="96" t="s">
        <v>294</v>
      </c>
      <c r="F79" s="95" t="s">
        <v>295</v>
      </c>
      <c r="G79" s="305" t="s">
        <v>773</v>
      </c>
      <c r="H79" s="100" t="s">
        <v>443</v>
      </c>
      <c r="I79" s="100">
        <v>2</v>
      </c>
      <c r="J79" s="100">
        <v>2</v>
      </c>
      <c r="K79" s="44">
        <v>41671</v>
      </c>
      <c r="L79" s="45">
        <v>42369</v>
      </c>
      <c r="M79" s="101">
        <f>+(L79-K79)/7</f>
        <v>99.714285714285708</v>
      </c>
      <c r="N79" s="102">
        <v>0.5</v>
      </c>
      <c r="O79" s="63" t="s">
        <v>594</v>
      </c>
    </row>
    <row r="80" spans="1:15" ht="15.75" customHeight="1" thickBot="1" x14ac:dyDescent="0.3">
      <c r="A80" s="39">
        <v>70</v>
      </c>
      <c r="B80" s="40" t="s">
        <v>95</v>
      </c>
      <c r="C80" s="41" t="s">
        <v>26</v>
      </c>
      <c r="D80" s="103">
        <v>4</v>
      </c>
      <c r="E80" s="104" t="s">
        <v>296</v>
      </c>
      <c r="F80" s="105" t="s">
        <v>297</v>
      </c>
      <c r="G80" s="306" t="s">
        <v>774</v>
      </c>
      <c r="H80" s="106" t="s">
        <v>453</v>
      </c>
      <c r="I80" s="82">
        <v>1</v>
      </c>
      <c r="J80" s="82">
        <v>1</v>
      </c>
      <c r="K80" s="44">
        <v>41640</v>
      </c>
      <c r="L80" s="45">
        <v>41790</v>
      </c>
      <c r="M80" s="83">
        <f t="shared" ref="M80:M124" si="4">+(L80-K80)/7</f>
        <v>21.428571428571427</v>
      </c>
      <c r="N80" s="82">
        <v>1</v>
      </c>
      <c r="O80" s="107" t="s">
        <v>595</v>
      </c>
    </row>
    <row r="81" spans="1:15" ht="409.6" thickBot="1" x14ac:dyDescent="0.3">
      <c r="A81" s="39">
        <v>71</v>
      </c>
      <c r="B81" s="40" t="s">
        <v>96</v>
      </c>
      <c r="C81" s="41" t="s">
        <v>26</v>
      </c>
      <c r="D81" s="103">
        <v>4</v>
      </c>
      <c r="E81" s="104" t="s">
        <v>296</v>
      </c>
      <c r="F81" s="105" t="s">
        <v>297</v>
      </c>
      <c r="G81" s="307" t="s">
        <v>775</v>
      </c>
      <c r="H81" s="108" t="s">
        <v>454</v>
      </c>
      <c r="I81" s="109">
        <v>1</v>
      </c>
      <c r="J81" s="109">
        <v>1</v>
      </c>
      <c r="K81" s="44">
        <v>41791</v>
      </c>
      <c r="L81" s="45">
        <v>41881</v>
      </c>
      <c r="M81" s="110">
        <f t="shared" si="4"/>
        <v>12.857142857142858</v>
      </c>
      <c r="N81" s="111">
        <v>1</v>
      </c>
      <c r="O81" s="107" t="s">
        <v>596</v>
      </c>
    </row>
    <row r="82" spans="1:15" ht="300.75" thickBot="1" x14ac:dyDescent="0.3">
      <c r="A82" s="39">
        <v>72</v>
      </c>
      <c r="B82" s="40" t="s">
        <v>97</v>
      </c>
      <c r="C82" s="41" t="s">
        <v>26</v>
      </c>
      <c r="D82" s="103">
        <v>4</v>
      </c>
      <c r="E82" s="104" t="s">
        <v>296</v>
      </c>
      <c r="F82" s="105" t="s">
        <v>297</v>
      </c>
      <c r="G82" s="307" t="s">
        <v>776</v>
      </c>
      <c r="H82" s="108" t="s">
        <v>455</v>
      </c>
      <c r="I82" s="112">
        <v>1</v>
      </c>
      <c r="J82" s="112">
        <v>1</v>
      </c>
      <c r="K82" s="44">
        <v>41791</v>
      </c>
      <c r="L82" s="45">
        <v>42004</v>
      </c>
      <c r="M82" s="110">
        <f t="shared" si="4"/>
        <v>30.428571428571427</v>
      </c>
      <c r="N82" s="112">
        <v>1</v>
      </c>
      <c r="O82" s="107" t="s">
        <v>597</v>
      </c>
    </row>
    <row r="83" spans="1:15" ht="300.75" thickBot="1" x14ac:dyDescent="0.3">
      <c r="A83" s="39">
        <v>73</v>
      </c>
      <c r="B83" s="40" t="s">
        <v>98</v>
      </c>
      <c r="C83" s="41" t="s">
        <v>26</v>
      </c>
      <c r="D83" s="103">
        <v>4</v>
      </c>
      <c r="E83" s="104" t="s">
        <v>296</v>
      </c>
      <c r="F83" s="105" t="s">
        <v>297</v>
      </c>
      <c r="G83" s="308" t="s">
        <v>777</v>
      </c>
      <c r="H83" s="113" t="s">
        <v>456</v>
      </c>
      <c r="I83" s="86">
        <v>1</v>
      </c>
      <c r="J83" s="86">
        <v>1</v>
      </c>
      <c r="K83" s="44">
        <v>41791</v>
      </c>
      <c r="L83" s="45">
        <v>42004</v>
      </c>
      <c r="M83" s="87">
        <f t="shared" si="4"/>
        <v>30.428571428571427</v>
      </c>
      <c r="N83" s="84">
        <v>1</v>
      </c>
      <c r="O83" s="107" t="s">
        <v>597</v>
      </c>
    </row>
    <row r="84" spans="1:15" ht="15.75" customHeight="1" thickBot="1" x14ac:dyDescent="0.3">
      <c r="A84" s="39">
        <v>74</v>
      </c>
      <c r="B84" s="40" t="s">
        <v>99</v>
      </c>
      <c r="C84" s="41" t="s">
        <v>26</v>
      </c>
      <c r="D84" s="114">
        <v>5</v>
      </c>
      <c r="E84" s="115" t="s">
        <v>298</v>
      </c>
      <c r="F84" s="116" t="s">
        <v>299</v>
      </c>
      <c r="G84" s="309" t="s">
        <v>778</v>
      </c>
      <c r="H84" s="118" t="s">
        <v>457</v>
      </c>
      <c r="I84" s="118">
        <v>12</v>
      </c>
      <c r="J84" s="118">
        <v>12</v>
      </c>
      <c r="K84" s="44">
        <v>41641</v>
      </c>
      <c r="L84" s="45">
        <v>42004</v>
      </c>
      <c r="M84" s="119">
        <f t="shared" si="4"/>
        <v>51.857142857142854</v>
      </c>
      <c r="N84" s="99">
        <v>12</v>
      </c>
      <c r="O84" s="120" t="s">
        <v>598</v>
      </c>
    </row>
    <row r="85" spans="1:15" ht="306.75" thickBot="1" x14ac:dyDescent="0.3">
      <c r="A85" s="39">
        <v>75</v>
      </c>
      <c r="B85" s="40" t="s">
        <v>100</v>
      </c>
      <c r="C85" s="41" t="s">
        <v>26</v>
      </c>
      <c r="D85" s="114">
        <v>5</v>
      </c>
      <c r="E85" s="115" t="s">
        <v>298</v>
      </c>
      <c r="F85" s="116" t="s">
        <v>299</v>
      </c>
      <c r="G85" s="310" t="s">
        <v>779</v>
      </c>
      <c r="H85" s="109" t="s">
        <v>458</v>
      </c>
      <c r="I85" s="109">
        <v>4</v>
      </c>
      <c r="J85" s="109">
        <v>4</v>
      </c>
      <c r="K85" s="44">
        <v>41641</v>
      </c>
      <c r="L85" s="45">
        <v>42004</v>
      </c>
      <c r="M85" s="110">
        <f t="shared" si="4"/>
        <v>51.857142857142854</v>
      </c>
      <c r="N85" s="111">
        <v>4</v>
      </c>
      <c r="O85" s="121" t="s">
        <v>599</v>
      </c>
    </row>
    <row r="86" spans="1:15" ht="135.75" thickBot="1" x14ac:dyDescent="0.3">
      <c r="A86" s="39">
        <v>76</v>
      </c>
      <c r="B86" s="40" t="s">
        <v>101</v>
      </c>
      <c r="C86" s="41" t="s">
        <v>26</v>
      </c>
      <c r="D86" s="114">
        <v>5</v>
      </c>
      <c r="E86" s="115" t="s">
        <v>298</v>
      </c>
      <c r="F86" s="116" t="s">
        <v>299</v>
      </c>
      <c r="G86" s="310" t="s">
        <v>780</v>
      </c>
      <c r="H86" s="109" t="s">
        <v>459</v>
      </c>
      <c r="I86" s="109">
        <v>5</v>
      </c>
      <c r="J86" s="109">
        <v>5</v>
      </c>
      <c r="K86" s="44">
        <v>41671</v>
      </c>
      <c r="L86" s="45">
        <v>42004</v>
      </c>
      <c r="M86" s="110">
        <f t="shared" si="4"/>
        <v>47.571428571428569</v>
      </c>
      <c r="N86" s="111">
        <v>5</v>
      </c>
      <c r="O86" s="120" t="s">
        <v>600</v>
      </c>
    </row>
    <row r="87" spans="1:15" ht="15.75" customHeight="1" thickBot="1" x14ac:dyDescent="0.3">
      <c r="A87" s="39">
        <v>77</v>
      </c>
      <c r="B87" s="40" t="s">
        <v>102</v>
      </c>
      <c r="C87" s="41" t="s">
        <v>26</v>
      </c>
      <c r="D87" s="122">
        <v>6</v>
      </c>
      <c r="E87" s="123" t="s">
        <v>300</v>
      </c>
      <c r="F87" s="117" t="s">
        <v>301</v>
      </c>
      <c r="G87" s="311" t="s">
        <v>781</v>
      </c>
      <c r="H87" s="124" t="s">
        <v>460</v>
      </c>
      <c r="I87" s="125">
        <v>12</v>
      </c>
      <c r="J87" s="125">
        <v>12</v>
      </c>
      <c r="K87" s="44">
        <v>41335</v>
      </c>
      <c r="L87" s="45" t="s">
        <v>461</v>
      </c>
      <c r="M87" s="126">
        <f>+(L87-K87)/7</f>
        <v>51.857142857142854</v>
      </c>
      <c r="N87" s="111">
        <v>12</v>
      </c>
      <c r="O87" s="127" t="s">
        <v>601</v>
      </c>
    </row>
    <row r="88" spans="1:15" ht="166.5" thickBot="1" x14ac:dyDescent="0.3">
      <c r="A88" s="39">
        <v>78</v>
      </c>
      <c r="B88" s="40" t="s">
        <v>103</v>
      </c>
      <c r="C88" s="41" t="s">
        <v>26</v>
      </c>
      <c r="D88" s="122">
        <v>6</v>
      </c>
      <c r="E88" s="123" t="s">
        <v>300</v>
      </c>
      <c r="F88" s="117" t="s">
        <v>301</v>
      </c>
      <c r="G88" s="312" t="s">
        <v>782</v>
      </c>
      <c r="H88" s="128" t="s">
        <v>462</v>
      </c>
      <c r="I88" s="129">
        <v>12</v>
      </c>
      <c r="J88" s="129">
        <v>12</v>
      </c>
      <c r="K88" s="44">
        <v>41334</v>
      </c>
      <c r="L88" s="45" t="s">
        <v>463</v>
      </c>
      <c r="M88" s="126">
        <f t="shared" si="4"/>
        <v>52</v>
      </c>
      <c r="N88" s="111">
        <v>12</v>
      </c>
      <c r="O88" s="127" t="s">
        <v>602</v>
      </c>
    </row>
    <row r="89" spans="1:15" ht="120.75" thickBot="1" x14ac:dyDescent="0.3">
      <c r="A89" s="39">
        <v>79</v>
      </c>
      <c r="B89" s="40" t="s">
        <v>104</v>
      </c>
      <c r="C89" s="41" t="s">
        <v>26</v>
      </c>
      <c r="D89" s="122">
        <v>6</v>
      </c>
      <c r="E89" s="123" t="s">
        <v>300</v>
      </c>
      <c r="F89" s="117" t="s">
        <v>301</v>
      </c>
      <c r="G89" s="312" t="s">
        <v>783</v>
      </c>
      <c r="H89" s="128" t="s">
        <v>464</v>
      </c>
      <c r="I89" s="129">
        <v>1</v>
      </c>
      <c r="J89" s="129">
        <v>1</v>
      </c>
      <c r="K89" s="44">
        <v>41334</v>
      </c>
      <c r="L89" s="45">
        <v>41698</v>
      </c>
      <c r="M89" s="126">
        <f t="shared" si="4"/>
        <v>52</v>
      </c>
      <c r="N89" s="111">
        <v>1</v>
      </c>
      <c r="O89" s="127" t="s">
        <v>603</v>
      </c>
    </row>
    <row r="90" spans="1:15" ht="15.75" customHeight="1" thickBot="1" x14ac:dyDescent="0.3">
      <c r="A90" s="39">
        <v>80</v>
      </c>
      <c r="B90" s="40" t="s">
        <v>105</v>
      </c>
      <c r="C90" s="41" t="s">
        <v>26</v>
      </c>
      <c r="D90" s="130">
        <v>7</v>
      </c>
      <c r="E90" s="131" t="s">
        <v>302</v>
      </c>
      <c r="F90" s="132" t="s">
        <v>301</v>
      </c>
      <c r="G90" s="313" t="s">
        <v>784</v>
      </c>
      <c r="H90" s="133" t="s">
        <v>465</v>
      </c>
      <c r="I90" s="134">
        <v>1</v>
      </c>
      <c r="J90" s="134">
        <v>1</v>
      </c>
      <c r="K90" s="44">
        <v>41640</v>
      </c>
      <c r="L90" s="45">
        <v>41670</v>
      </c>
      <c r="M90" s="135">
        <f t="shared" si="4"/>
        <v>4.2857142857142856</v>
      </c>
      <c r="N90" s="94">
        <v>1</v>
      </c>
      <c r="O90" s="63" t="s">
        <v>685</v>
      </c>
    </row>
    <row r="91" spans="1:15" ht="409.6" thickBot="1" x14ac:dyDescent="0.3">
      <c r="A91" s="39">
        <v>81</v>
      </c>
      <c r="B91" s="40" t="s">
        <v>106</v>
      </c>
      <c r="C91" s="41" t="s">
        <v>26</v>
      </c>
      <c r="D91" s="130">
        <v>7</v>
      </c>
      <c r="E91" s="131" t="s">
        <v>302</v>
      </c>
      <c r="F91" s="132" t="s">
        <v>301</v>
      </c>
      <c r="G91" s="314" t="s">
        <v>785</v>
      </c>
      <c r="H91" s="136" t="s">
        <v>465</v>
      </c>
      <c r="I91" s="129">
        <v>6</v>
      </c>
      <c r="J91" s="129">
        <v>6</v>
      </c>
      <c r="K91" s="44">
        <v>41699</v>
      </c>
      <c r="L91" s="45">
        <v>42063</v>
      </c>
      <c r="M91" s="137">
        <f t="shared" si="4"/>
        <v>52</v>
      </c>
      <c r="N91" s="99">
        <v>6</v>
      </c>
      <c r="O91" s="138" t="s">
        <v>604</v>
      </c>
    </row>
    <row r="92" spans="1:15" ht="165.75" thickBot="1" x14ac:dyDescent="0.3">
      <c r="A92" s="39">
        <v>82</v>
      </c>
      <c r="B92" s="40" t="s">
        <v>107</v>
      </c>
      <c r="C92" s="41" t="s">
        <v>26</v>
      </c>
      <c r="D92" s="139">
        <v>8</v>
      </c>
      <c r="E92" s="140" t="s">
        <v>303</v>
      </c>
      <c r="F92" s="141" t="s">
        <v>304</v>
      </c>
      <c r="G92" s="315" t="s">
        <v>786</v>
      </c>
      <c r="H92" s="142" t="s">
        <v>466</v>
      </c>
      <c r="I92" s="109">
        <v>1</v>
      </c>
      <c r="J92" s="109">
        <v>1</v>
      </c>
      <c r="K92" s="44">
        <v>41275</v>
      </c>
      <c r="L92" s="45">
        <v>41284</v>
      </c>
      <c r="M92" s="143">
        <f t="shared" si="4"/>
        <v>1.2857142857142858</v>
      </c>
      <c r="N92" s="111">
        <v>1</v>
      </c>
      <c r="O92" s="127" t="s">
        <v>605</v>
      </c>
    </row>
    <row r="93" spans="1:15" ht="15.75" customHeight="1" thickBot="1" x14ac:dyDescent="0.3">
      <c r="A93" s="39">
        <v>83</v>
      </c>
      <c r="B93" s="40" t="s">
        <v>108</v>
      </c>
      <c r="C93" s="41" t="s">
        <v>26</v>
      </c>
      <c r="D93" s="144">
        <v>9</v>
      </c>
      <c r="E93" s="145" t="s">
        <v>305</v>
      </c>
      <c r="F93" s="141" t="s">
        <v>306</v>
      </c>
      <c r="G93" s="316" t="s">
        <v>787</v>
      </c>
      <c r="H93" s="146" t="s">
        <v>467</v>
      </c>
      <c r="I93" s="147">
        <v>5</v>
      </c>
      <c r="J93" s="147">
        <v>5</v>
      </c>
      <c r="K93" s="44">
        <v>41281</v>
      </c>
      <c r="L93" s="45" t="s">
        <v>468</v>
      </c>
      <c r="M93" s="126">
        <f t="shared" si="4"/>
        <v>51.142857142857146</v>
      </c>
      <c r="N93" s="111">
        <v>5</v>
      </c>
      <c r="O93" s="148" t="s">
        <v>606</v>
      </c>
    </row>
    <row r="94" spans="1:15" ht="165.75" thickBot="1" x14ac:dyDescent="0.3">
      <c r="A94" s="39">
        <v>84</v>
      </c>
      <c r="B94" s="40" t="s">
        <v>109</v>
      </c>
      <c r="C94" s="41" t="s">
        <v>26</v>
      </c>
      <c r="D94" s="144">
        <v>9</v>
      </c>
      <c r="E94" s="145" t="s">
        <v>305</v>
      </c>
      <c r="F94" s="141" t="s">
        <v>306</v>
      </c>
      <c r="G94" s="316" t="s">
        <v>788</v>
      </c>
      <c r="H94" s="146" t="s">
        <v>469</v>
      </c>
      <c r="I94" s="129">
        <v>3</v>
      </c>
      <c r="J94" s="129">
        <v>3</v>
      </c>
      <c r="K94" s="44">
        <v>41284</v>
      </c>
      <c r="L94" s="45" t="s">
        <v>468</v>
      </c>
      <c r="M94" s="126">
        <f t="shared" si="4"/>
        <v>50.714285714285715</v>
      </c>
      <c r="N94" s="111">
        <v>3</v>
      </c>
      <c r="O94" s="63" t="s">
        <v>607</v>
      </c>
    </row>
    <row r="95" spans="1:15" ht="409.6" thickBot="1" x14ac:dyDescent="0.3">
      <c r="A95" s="39">
        <v>85</v>
      </c>
      <c r="B95" s="40" t="s">
        <v>110</v>
      </c>
      <c r="C95" s="41" t="s">
        <v>26</v>
      </c>
      <c r="D95" s="144">
        <v>9</v>
      </c>
      <c r="E95" s="145" t="s">
        <v>305</v>
      </c>
      <c r="F95" s="141" t="s">
        <v>306</v>
      </c>
      <c r="G95" s="317" t="s">
        <v>789</v>
      </c>
      <c r="H95" s="149" t="s">
        <v>470</v>
      </c>
      <c r="I95" s="147">
        <v>1</v>
      </c>
      <c r="J95" s="147">
        <v>1</v>
      </c>
      <c r="K95" s="44">
        <v>41284</v>
      </c>
      <c r="L95" s="45" t="s">
        <v>471</v>
      </c>
      <c r="M95" s="126">
        <f t="shared" si="4"/>
        <v>3</v>
      </c>
      <c r="N95" s="111">
        <v>1</v>
      </c>
      <c r="O95" s="138" t="s">
        <v>608</v>
      </c>
    </row>
    <row r="96" spans="1:15" ht="409.6" thickBot="1" x14ac:dyDescent="0.3">
      <c r="A96" s="39">
        <v>86</v>
      </c>
      <c r="B96" s="40" t="s">
        <v>111</v>
      </c>
      <c r="C96" s="41" t="s">
        <v>26</v>
      </c>
      <c r="D96" s="150">
        <v>10</v>
      </c>
      <c r="E96" s="151" t="s">
        <v>307</v>
      </c>
      <c r="F96" s="152" t="s">
        <v>308</v>
      </c>
      <c r="G96" s="318" t="s">
        <v>790</v>
      </c>
      <c r="H96" s="153" t="s">
        <v>472</v>
      </c>
      <c r="I96" s="147">
        <v>9</v>
      </c>
      <c r="J96" s="147">
        <v>9</v>
      </c>
      <c r="K96" s="44">
        <v>41640</v>
      </c>
      <c r="L96" s="45" t="s">
        <v>473</v>
      </c>
      <c r="M96" s="126">
        <f t="shared" si="4"/>
        <v>43.142857142857146</v>
      </c>
      <c r="N96" s="111">
        <v>9</v>
      </c>
      <c r="O96" s="138" t="s">
        <v>686</v>
      </c>
    </row>
    <row r="97" spans="1:15" ht="217.5" thickBot="1" x14ac:dyDescent="0.3">
      <c r="A97" s="39">
        <v>87</v>
      </c>
      <c r="B97" s="40" t="s">
        <v>112</v>
      </c>
      <c r="C97" s="41" t="s">
        <v>26</v>
      </c>
      <c r="D97" s="150">
        <v>11</v>
      </c>
      <c r="E97" s="154" t="s">
        <v>309</v>
      </c>
      <c r="F97" s="152" t="s">
        <v>310</v>
      </c>
      <c r="G97" s="318" t="s">
        <v>791</v>
      </c>
      <c r="H97" s="155" t="s">
        <v>474</v>
      </c>
      <c r="I97" s="156">
        <v>1</v>
      </c>
      <c r="J97" s="156">
        <v>1</v>
      </c>
      <c r="K97" s="44">
        <v>41404</v>
      </c>
      <c r="L97" s="45">
        <v>41639</v>
      </c>
      <c r="M97" s="143">
        <f t="shared" si="4"/>
        <v>33.571428571428569</v>
      </c>
      <c r="N97" s="111">
        <v>1</v>
      </c>
      <c r="O97" s="127" t="s">
        <v>609</v>
      </c>
    </row>
    <row r="98" spans="1:15" ht="15.75" customHeight="1" thickBot="1" x14ac:dyDescent="0.3">
      <c r="A98" s="39">
        <v>88</v>
      </c>
      <c r="B98" s="40" t="s">
        <v>113</v>
      </c>
      <c r="C98" s="41" t="s">
        <v>26</v>
      </c>
      <c r="D98" s="157">
        <v>12</v>
      </c>
      <c r="E98" s="140" t="s">
        <v>311</v>
      </c>
      <c r="F98" s="141" t="s">
        <v>312</v>
      </c>
      <c r="G98" s="319" t="s">
        <v>792</v>
      </c>
      <c r="H98" s="155" t="s">
        <v>475</v>
      </c>
      <c r="I98" s="147">
        <v>1</v>
      </c>
      <c r="J98" s="147">
        <v>1</v>
      </c>
      <c r="K98" s="44">
        <v>41395</v>
      </c>
      <c r="L98" s="45">
        <v>41613</v>
      </c>
      <c r="M98" s="126">
        <f t="shared" si="4"/>
        <v>31.142857142857142</v>
      </c>
      <c r="N98" s="111">
        <v>1</v>
      </c>
      <c r="O98" s="127" t="s">
        <v>610</v>
      </c>
    </row>
    <row r="99" spans="1:15" ht="409.6" thickBot="1" x14ac:dyDescent="0.3">
      <c r="A99" s="39">
        <v>89</v>
      </c>
      <c r="B99" s="40" t="s">
        <v>114</v>
      </c>
      <c r="C99" s="41" t="s">
        <v>26</v>
      </c>
      <c r="D99" s="157">
        <v>12</v>
      </c>
      <c r="E99" s="140" t="s">
        <v>311</v>
      </c>
      <c r="F99" s="141" t="s">
        <v>312</v>
      </c>
      <c r="G99" s="320" t="s">
        <v>793</v>
      </c>
      <c r="H99" s="155" t="s">
        <v>476</v>
      </c>
      <c r="I99" s="147">
        <v>1</v>
      </c>
      <c r="J99" s="147">
        <v>1</v>
      </c>
      <c r="K99" s="44">
        <v>41613</v>
      </c>
      <c r="L99" s="45">
        <v>42369</v>
      </c>
      <c r="M99" s="126">
        <f t="shared" si="4"/>
        <v>108</v>
      </c>
      <c r="N99" s="158">
        <v>1</v>
      </c>
      <c r="O99" s="138" t="s">
        <v>611</v>
      </c>
    </row>
    <row r="100" spans="1:15" ht="165.75" thickBot="1" x14ac:dyDescent="0.3">
      <c r="A100" s="39">
        <v>90</v>
      </c>
      <c r="B100" s="40" t="s">
        <v>115</v>
      </c>
      <c r="C100" s="41" t="s">
        <v>26</v>
      </c>
      <c r="D100" s="157">
        <v>12</v>
      </c>
      <c r="E100" s="140" t="s">
        <v>311</v>
      </c>
      <c r="F100" s="141" t="s">
        <v>312</v>
      </c>
      <c r="G100" s="320" t="s">
        <v>794</v>
      </c>
      <c r="H100" s="159" t="s">
        <v>477</v>
      </c>
      <c r="I100" s="160">
        <v>1</v>
      </c>
      <c r="J100" s="160">
        <v>1</v>
      </c>
      <c r="K100" s="44">
        <v>41909</v>
      </c>
      <c r="L100" s="45">
        <v>42369</v>
      </c>
      <c r="M100" s="126">
        <f t="shared" si="4"/>
        <v>65.714285714285708</v>
      </c>
      <c r="N100" s="158">
        <v>0.5</v>
      </c>
      <c r="O100" s="107" t="s">
        <v>612</v>
      </c>
    </row>
    <row r="101" spans="1:15" ht="15.75" customHeight="1" thickBot="1" x14ac:dyDescent="0.3">
      <c r="A101" s="39">
        <v>91</v>
      </c>
      <c r="B101" s="40" t="s">
        <v>116</v>
      </c>
      <c r="C101" s="41" t="s">
        <v>26</v>
      </c>
      <c r="D101" s="230">
        <v>13</v>
      </c>
      <c r="E101" s="197" t="s">
        <v>313</v>
      </c>
      <c r="F101" s="197" t="s">
        <v>314</v>
      </c>
      <c r="G101" s="321" t="s">
        <v>795</v>
      </c>
      <c r="H101" s="161" t="s">
        <v>478</v>
      </c>
      <c r="I101" s="147">
        <v>9</v>
      </c>
      <c r="J101" s="147">
        <v>9</v>
      </c>
      <c r="K101" s="44">
        <v>41671</v>
      </c>
      <c r="L101" s="45">
        <v>41942</v>
      </c>
      <c r="M101" s="126">
        <f t="shared" si="4"/>
        <v>38.714285714285715</v>
      </c>
      <c r="N101" s="111">
        <v>9</v>
      </c>
      <c r="O101" s="63" t="s">
        <v>613</v>
      </c>
    </row>
    <row r="102" spans="1:15" ht="108.75" thickBot="1" x14ac:dyDescent="0.3">
      <c r="A102" s="39">
        <v>92</v>
      </c>
      <c r="B102" s="40" t="s">
        <v>117</v>
      </c>
      <c r="C102" s="41" t="s">
        <v>26</v>
      </c>
      <c r="D102" s="230">
        <v>13</v>
      </c>
      <c r="E102" s="197" t="s">
        <v>313</v>
      </c>
      <c r="F102" s="197" t="s">
        <v>314</v>
      </c>
      <c r="G102" s="321" t="s">
        <v>796</v>
      </c>
      <c r="H102" s="162" t="s">
        <v>479</v>
      </c>
      <c r="I102" s="147">
        <v>9</v>
      </c>
      <c r="J102" s="147">
        <v>9</v>
      </c>
      <c r="K102" s="44">
        <v>41671</v>
      </c>
      <c r="L102" s="45">
        <v>41942</v>
      </c>
      <c r="M102" s="126">
        <f t="shared" si="4"/>
        <v>38.714285714285715</v>
      </c>
      <c r="N102" s="111">
        <v>9</v>
      </c>
      <c r="O102" s="138" t="s">
        <v>614</v>
      </c>
    </row>
    <row r="103" spans="1:15" ht="108.75" thickBot="1" x14ac:dyDescent="0.3">
      <c r="A103" s="39">
        <v>93</v>
      </c>
      <c r="B103" s="40" t="s">
        <v>118</v>
      </c>
      <c r="C103" s="41" t="s">
        <v>26</v>
      </c>
      <c r="D103" s="230">
        <v>13</v>
      </c>
      <c r="E103" s="197" t="s">
        <v>313</v>
      </c>
      <c r="F103" s="197" t="s">
        <v>314</v>
      </c>
      <c r="G103" s="322" t="s">
        <v>797</v>
      </c>
      <c r="H103" s="163" t="s">
        <v>480</v>
      </c>
      <c r="I103" s="164">
        <v>4</v>
      </c>
      <c r="J103" s="164">
        <v>4</v>
      </c>
      <c r="K103" s="44">
        <v>41671</v>
      </c>
      <c r="L103" s="45">
        <v>41942</v>
      </c>
      <c r="M103" s="165">
        <f t="shared" si="4"/>
        <v>38.714285714285715</v>
      </c>
      <c r="N103" s="166">
        <v>4</v>
      </c>
      <c r="O103" s="138" t="s">
        <v>614</v>
      </c>
    </row>
    <row r="104" spans="1:15" ht="15.75" customHeight="1" thickBot="1" x14ac:dyDescent="0.3">
      <c r="A104" s="39">
        <v>94</v>
      </c>
      <c r="B104" s="40" t="s">
        <v>119</v>
      </c>
      <c r="C104" s="41" t="s">
        <v>26</v>
      </c>
      <c r="D104" s="167">
        <v>14</v>
      </c>
      <c r="E104" s="168" t="s">
        <v>315</v>
      </c>
      <c r="F104" s="169" t="s">
        <v>316</v>
      </c>
      <c r="G104" s="323" t="s">
        <v>798</v>
      </c>
      <c r="H104" s="170" t="s">
        <v>481</v>
      </c>
      <c r="I104" s="170">
        <v>1</v>
      </c>
      <c r="J104" s="170">
        <v>1</v>
      </c>
      <c r="K104" s="44">
        <v>41641</v>
      </c>
      <c r="L104" s="45">
        <v>41670</v>
      </c>
      <c r="M104" s="171">
        <f t="shared" si="4"/>
        <v>4.1428571428571432</v>
      </c>
      <c r="N104" s="166">
        <v>1</v>
      </c>
      <c r="O104" s="63" t="s">
        <v>687</v>
      </c>
    </row>
    <row r="105" spans="1:15" ht="409.6" thickBot="1" x14ac:dyDescent="0.3">
      <c r="A105" s="39">
        <v>95</v>
      </c>
      <c r="B105" s="40" t="s">
        <v>120</v>
      </c>
      <c r="C105" s="41" t="s">
        <v>26</v>
      </c>
      <c r="D105" s="167">
        <v>14</v>
      </c>
      <c r="E105" s="168" t="s">
        <v>315</v>
      </c>
      <c r="F105" s="169" t="s">
        <v>316</v>
      </c>
      <c r="G105" s="323" t="s">
        <v>773</v>
      </c>
      <c r="H105" s="170">
        <v>0</v>
      </c>
      <c r="I105" s="170">
        <v>3</v>
      </c>
      <c r="J105" s="170">
        <v>3</v>
      </c>
      <c r="K105" s="44">
        <v>41671</v>
      </c>
      <c r="L105" s="45">
        <v>42004</v>
      </c>
      <c r="M105" s="171">
        <f t="shared" si="4"/>
        <v>47.571428571428569</v>
      </c>
      <c r="N105" s="166">
        <v>3</v>
      </c>
      <c r="O105" s="127" t="s">
        <v>615</v>
      </c>
    </row>
    <row r="106" spans="1:15" ht="15.75" customHeight="1" thickBot="1" x14ac:dyDescent="0.3">
      <c r="A106" s="39">
        <v>96</v>
      </c>
      <c r="B106" s="40" t="s">
        <v>121</v>
      </c>
      <c r="C106" s="41" t="s">
        <v>26</v>
      </c>
      <c r="D106" s="178">
        <v>15</v>
      </c>
      <c r="E106" s="179" t="s">
        <v>317</v>
      </c>
      <c r="F106" s="180" t="s">
        <v>318</v>
      </c>
      <c r="G106" s="324" t="s">
        <v>799</v>
      </c>
      <c r="H106" s="172" t="s">
        <v>481</v>
      </c>
      <c r="I106" s="172">
        <v>1</v>
      </c>
      <c r="J106" s="172">
        <v>1</v>
      </c>
      <c r="K106" s="44">
        <v>41641</v>
      </c>
      <c r="L106" s="45">
        <v>41670</v>
      </c>
      <c r="M106" s="173">
        <f t="shared" si="4"/>
        <v>4.1428571428571432</v>
      </c>
      <c r="N106" s="174">
        <v>1</v>
      </c>
      <c r="O106" s="63" t="s">
        <v>688</v>
      </c>
    </row>
    <row r="107" spans="1:15" ht="255.75" thickBot="1" x14ac:dyDescent="0.3">
      <c r="A107" s="39">
        <v>97</v>
      </c>
      <c r="B107" s="40" t="s">
        <v>122</v>
      </c>
      <c r="C107" s="41" t="s">
        <v>26</v>
      </c>
      <c r="D107" s="178">
        <v>15</v>
      </c>
      <c r="E107" s="179" t="s">
        <v>317</v>
      </c>
      <c r="F107" s="180" t="s">
        <v>318</v>
      </c>
      <c r="G107" s="325" t="s">
        <v>773</v>
      </c>
      <c r="H107" s="175" t="s">
        <v>482</v>
      </c>
      <c r="I107" s="175">
        <v>3</v>
      </c>
      <c r="J107" s="175">
        <v>3</v>
      </c>
      <c r="K107" s="44">
        <v>41671</v>
      </c>
      <c r="L107" s="45">
        <v>42004</v>
      </c>
      <c r="M107" s="176">
        <f t="shared" si="4"/>
        <v>47.571428571428569</v>
      </c>
      <c r="N107" s="177">
        <v>3</v>
      </c>
      <c r="O107" s="121" t="s">
        <v>616</v>
      </c>
    </row>
    <row r="108" spans="1:15" ht="15.75" customHeight="1" thickBot="1" x14ac:dyDescent="0.3">
      <c r="A108" s="39">
        <v>98</v>
      </c>
      <c r="B108" s="40" t="s">
        <v>123</v>
      </c>
      <c r="C108" s="41" t="s">
        <v>26</v>
      </c>
      <c r="D108" s="167">
        <v>16</v>
      </c>
      <c r="E108" s="168" t="s">
        <v>319</v>
      </c>
      <c r="F108" s="169" t="s">
        <v>320</v>
      </c>
      <c r="G108" s="323" t="s">
        <v>800</v>
      </c>
      <c r="H108" s="170" t="s">
        <v>481</v>
      </c>
      <c r="I108" s="170">
        <v>1</v>
      </c>
      <c r="J108" s="170">
        <v>1</v>
      </c>
      <c r="K108" s="44">
        <v>41641</v>
      </c>
      <c r="L108" s="45">
        <v>41646</v>
      </c>
      <c r="M108" s="171">
        <f t="shared" si="4"/>
        <v>0.7142857142857143</v>
      </c>
      <c r="N108" s="166">
        <v>1</v>
      </c>
      <c r="O108" s="63" t="s">
        <v>689</v>
      </c>
    </row>
    <row r="109" spans="1:15" ht="409.6" thickBot="1" x14ac:dyDescent="0.3">
      <c r="A109" s="39">
        <v>99</v>
      </c>
      <c r="B109" s="40" t="s">
        <v>124</v>
      </c>
      <c r="C109" s="41" t="s">
        <v>26</v>
      </c>
      <c r="D109" s="167">
        <v>16</v>
      </c>
      <c r="E109" s="168" t="s">
        <v>319</v>
      </c>
      <c r="F109" s="169" t="s">
        <v>320</v>
      </c>
      <c r="G109" s="323" t="s">
        <v>773</v>
      </c>
      <c r="H109" s="170" t="s">
        <v>482</v>
      </c>
      <c r="I109" s="170">
        <v>3</v>
      </c>
      <c r="J109" s="170">
        <v>3</v>
      </c>
      <c r="K109" s="44">
        <v>41671</v>
      </c>
      <c r="L109" s="45">
        <v>42004</v>
      </c>
      <c r="M109" s="171">
        <f t="shared" si="4"/>
        <v>47.571428571428569</v>
      </c>
      <c r="N109" s="166">
        <v>3</v>
      </c>
      <c r="O109" s="63" t="s">
        <v>617</v>
      </c>
    </row>
    <row r="110" spans="1:15" ht="15.75" customHeight="1" thickBot="1" x14ac:dyDescent="0.3">
      <c r="A110" s="39">
        <v>100</v>
      </c>
      <c r="B110" s="40" t="s">
        <v>125</v>
      </c>
      <c r="C110" s="41" t="s">
        <v>26</v>
      </c>
      <c r="D110" s="178">
        <v>17</v>
      </c>
      <c r="E110" s="179" t="s">
        <v>321</v>
      </c>
      <c r="F110" s="180" t="s">
        <v>322</v>
      </c>
      <c r="G110" s="326" t="s">
        <v>801</v>
      </c>
      <c r="H110" s="181" t="s">
        <v>483</v>
      </c>
      <c r="I110" s="182">
        <v>2</v>
      </c>
      <c r="J110" s="182">
        <v>2</v>
      </c>
      <c r="K110" s="44">
        <v>41641</v>
      </c>
      <c r="L110" s="45">
        <v>41820</v>
      </c>
      <c r="M110" s="183">
        <f t="shared" si="4"/>
        <v>25.571428571428573</v>
      </c>
      <c r="N110" s="174">
        <v>2</v>
      </c>
      <c r="O110" s="63" t="s">
        <v>618</v>
      </c>
    </row>
    <row r="111" spans="1:15" ht="396.75" thickBot="1" x14ac:dyDescent="0.3">
      <c r="A111" s="39">
        <v>101</v>
      </c>
      <c r="B111" s="40" t="s">
        <v>126</v>
      </c>
      <c r="C111" s="41" t="s">
        <v>26</v>
      </c>
      <c r="D111" s="178">
        <v>17</v>
      </c>
      <c r="E111" s="179" t="s">
        <v>321</v>
      </c>
      <c r="F111" s="180" t="s">
        <v>322</v>
      </c>
      <c r="G111" s="325" t="s">
        <v>802</v>
      </c>
      <c r="H111" s="175" t="s">
        <v>451</v>
      </c>
      <c r="I111" s="175">
        <v>1</v>
      </c>
      <c r="J111" s="175">
        <v>1</v>
      </c>
      <c r="K111" s="44">
        <v>41641</v>
      </c>
      <c r="L111" s="45">
        <v>41670</v>
      </c>
      <c r="M111" s="176">
        <f t="shared" si="4"/>
        <v>4.1428571428571432</v>
      </c>
      <c r="N111" s="177">
        <v>1</v>
      </c>
      <c r="O111" s="23" t="s">
        <v>619</v>
      </c>
    </row>
    <row r="112" spans="1:15" ht="396.75" thickBot="1" x14ac:dyDescent="0.3">
      <c r="A112" s="39">
        <v>102</v>
      </c>
      <c r="B112" s="40" t="s">
        <v>127</v>
      </c>
      <c r="C112" s="41" t="s">
        <v>26</v>
      </c>
      <c r="D112" s="178">
        <v>17</v>
      </c>
      <c r="E112" s="179" t="s">
        <v>321</v>
      </c>
      <c r="F112" s="180" t="s">
        <v>322</v>
      </c>
      <c r="G112" s="323" t="s">
        <v>773</v>
      </c>
      <c r="H112" s="170" t="s">
        <v>482</v>
      </c>
      <c r="I112" s="170">
        <v>3</v>
      </c>
      <c r="J112" s="170">
        <v>3</v>
      </c>
      <c r="K112" s="44">
        <v>41671</v>
      </c>
      <c r="L112" s="45">
        <v>42004</v>
      </c>
      <c r="M112" s="171">
        <f t="shared" si="4"/>
        <v>47.571428571428569</v>
      </c>
      <c r="N112" s="166">
        <v>3</v>
      </c>
      <c r="O112" s="85" t="s">
        <v>620</v>
      </c>
    </row>
    <row r="113" spans="1:15" ht="15.75" customHeight="1" thickBot="1" x14ac:dyDescent="0.3">
      <c r="A113" s="39">
        <v>103</v>
      </c>
      <c r="B113" s="40" t="s">
        <v>128</v>
      </c>
      <c r="C113" s="41" t="s">
        <v>26</v>
      </c>
      <c r="D113" s="178">
        <v>18</v>
      </c>
      <c r="E113" s="184" t="s">
        <v>323</v>
      </c>
      <c r="F113" s="180" t="s">
        <v>324</v>
      </c>
      <c r="G113" s="324" t="s">
        <v>802</v>
      </c>
      <c r="H113" s="172" t="s">
        <v>481</v>
      </c>
      <c r="I113" s="172">
        <v>1</v>
      </c>
      <c r="J113" s="172">
        <v>1</v>
      </c>
      <c r="K113" s="44">
        <v>41641</v>
      </c>
      <c r="L113" s="45">
        <v>41670</v>
      </c>
      <c r="M113" s="173">
        <f t="shared" si="4"/>
        <v>4.1428571428571432</v>
      </c>
      <c r="N113" s="174">
        <v>1</v>
      </c>
      <c r="O113" s="63" t="s">
        <v>690</v>
      </c>
    </row>
    <row r="114" spans="1:15" ht="180.75" thickBot="1" x14ac:dyDescent="0.3">
      <c r="A114" s="39">
        <v>104</v>
      </c>
      <c r="B114" s="40" t="s">
        <v>129</v>
      </c>
      <c r="C114" s="41" t="s">
        <v>26</v>
      </c>
      <c r="D114" s="178">
        <v>18</v>
      </c>
      <c r="E114" s="184" t="s">
        <v>323</v>
      </c>
      <c r="F114" s="180" t="s">
        <v>324</v>
      </c>
      <c r="G114" s="325" t="s">
        <v>773</v>
      </c>
      <c r="H114" s="175" t="s">
        <v>482</v>
      </c>
      <c r="I114" s="175">
        <v>3</v>
      </c>
      <c r="J114" s="175">
        <v>3</v>
      </c>
      <c r="K114" s="44">
        <v>41671</v>
      </c>
      <c r="L114" s="45">
        <v>42004</v>
      </c>
      <c r="M114" s="176">
        <f t="shared" si="4"/>
        <v>47.571428571428569</v>
      </c>
      <c r="N114" s="177">
        <v>3</v>
      </c>
      <c r="O114" s="85" t="s">
        <v>620</v>
      </c>
    </row>
    <row r="115" spans="1:15" ht="15.75" customHeight="1" thickBot="1" x14ac:dyDescent="0.3">
      <c r="A115" s="39">
        <v>105</v>
      </c>
      <c r="B115" s="40" t="s">
        <v>130</v>
      </c>
      <c r="C115" s="41" t="s">
        <v>26</v>
      </c>
      <c r="D115" s="178">
        <v>19</v>
      </c>
      <c r="E115" s="179" t="s">
        <v>325</v>
      </c>
      <c r="F115" s="180" t="s">
        <v>326</v>
      </c>
      <c r="G115" s="324" t="s">
        <v>803</v>
      </c>
      <c r="H115" s="172" t="s">
        <v>481</v>
      </c>
      <c r="I115" s="172">
        <v>1</v>
      </c>
      <c r="J115" s="172">
        <v>1</v>
      </c>
      <c r="K115" s="44">
        <v>41641</v>
      </c>
      <c r="L115" s="45">
        <v>41670</v>
      </c>
      <c r="M115" s="173">
        <f t="shared" si="4"/>
        <v>4.1428571428571432</v>
      </c>
      <c r="N115" s="174">
        <v>1</v>
      </c>
      <c r="O115" s="63" t="s">
        <v>690</v>
      </c>
    </row>
    <row r="116" spans="1:15" ht="141" thickBot="1" x14ac:dyDescent="0.3">
      <c r="A116" s="39">
        <v>106</v>
      </c>
      <c r="B116" s="40" t="s">
        <v>131</v>
      </c>
      <c r="C116" s="41" t="s">
        <v>26</v>
      </c>
      <c r="D116" s="178">
        <v>19</v>
      </c>
      <c r="E116" s="179" t="s">
        <v>325</v>
      </c>
      <c r="F116" s="180" t="s">
        <v>326</v>
      </c>
      <c r="G116" s="325" t="s">
        <v>773</v>
      </c>
      <c r="H116" s="175" t="s">
        <v>482</v>
      </c>
      <c r="I116" s="175">
        <v>3</v>
      </c>
      <c r="J116" s="175">
        <v>3</v>
      </c>
      <c r="K116" s="44">
        <v>41671</v>
      </c>
      <c r="L116" s="45">
        <v>42004</v>
      </c>
      <c r="M116" s="176">
        <f t="shared" si="4"/>
        <v>47.571428571428569</v>
      </c>
      <c r="N116" s="177">
        <v>3</v>
      </c>
      <c r="O116" s="85" t="s">
        <v>620</v>
      </c>
    </row>
    <row r="117" spans="1:15" ht="396" thickBot="1" x14ac:dyDescent="0.3">
      <c r="A117" s="39">
        <v>107</v>
      </c>
      <c r="B117" s="40" t="s">
        <v>132</v>
      </c>
      <c r="C117" s="41" t="s">
        <v>26</v>
      </c>
      <c r="D117" s="185">
        <v>20</v>
      </c>
      <c r="E117" s="186" t="s">
        <v>327</v>
      </c>
      <c r="F117" s="187" t="s">
        <v>328</v>
      </c>
      <c r="G117" s="327" t="s">
        <v>804</v>
      </c>
      <c r="H117" s="188" t="s">
        <v>484</v>
      </c>
      <c r="I117" s="189">
        <v>1</v>
      </c>
      <c r="J117" s="189">
        <v>1</v>
      </c>
      <c r="K117" s="44">
        <v>41639</v>
      </c>
      <c r="L117" s="45">
        <v>41728</v>
      </c>
      <c r="M117" s="190">
        <f t="shared" si="4"/>
        <v>12.714285714285714</v>
      </c>
      <c r="N117" s="189">
        <v>1</v>
      </c>
      <c r="O117" s="63" t="s">
        <v>621</v>
      </c>
    </row>
    <row r="118" spans="1:15" ht="216.75" thickBot="1" x14ac:dyDescent="0.3">
      <c r="A118" s="39">
        <v>108</v>
      </c>
      <c r="B118" s="40" t="s">
        <v>133</v>
      </c>
      <c r="C118" s="41" t="s">
        <v>26</v>
      </c>
      <c r="D118" s="185">
        <v>21</v>
      </c>
      <c r="E118" s="186" t="s">
        <v>329</v>
      </c>
      <c r="F118" s="187" t="s">
        <v>330</v>
      </c>
      <c r="G118" s="327" t="s">
        <v>805</v>
      </c>
      <c r="H118" s="192" t="s">
        <v>485</v>
      </c>
      <c r="I118" s="189">
        <v>1</v>
      </c>
      <c r="J118" s="189">
        <v>1</v>
      </c>
      <c r="K118" s="44">
        <v>41547</v>
      </c>
      <c r="L118" s="45">
        <v>41659</v>
      </c>
      <c r="M118" s="193">
        <f t="shared" si="4"/>
        <v>16</v>
      </c>
      <c r="N118" s="189">
        <v>1</v>
      </c>
      <c r="O118" s="63" t="s">
        <v>622</v>
      </c>
    </row>
    <row r="119" spans="1:15" ht="15.75" customHeight="1" thickBot="1" x14ac:dyDescent="0.3">
      <c r="A119" s="39">
        <v>109</v>
      </c>
      <c r="B119" s="40" t="s">
        <v>134</v>
      </c>
      <c r="C119" s="41" t="s">
        <v>26</v>
      </c>
      <c r="D119" s="178">
        <v>22</v>
      </c>
      <c r="E119" s="179" t="s">
        <v>331</v>
      </c>
      <c r="F119" s="180" t="s">
        <v>332</v>
      </c>
      <c r="G119" s="324" t="s">
        <v>803</v>
      </c>
      <c r="H119" s="172" t="s">
        <v>481</v>
      </c>
      <c r="I119" s="172">
        <v>1</v>
      </c>
      <c r="J119" s="172">
        <v>1</v>
      </c>
      <c r="K119" s="44">
        <v>41641</v>
      </c>
      <c r="L119" s="45">
        <v>41670</v>
      </c>
      <c r="M119" s="173">
        <f t="shared" si="4"/>
        <v>4.1428571428571432</v>
      </c>
      <c r="N119" s="174">
        <v>1</v>
      </c>
      <c r="O119" s="63" t="s">
        <v>623</v>
      </c>
    </row>
    <row r="120" spans="1:15" ht="240.75" thickBot="1" x14ac:dyDescent="0.3">
      <c r="A120" s="39">
        <v>110</v>
      </c>
      <c r="B120" s="40" t="s">
        <v>135</v>
      </c>
      <c r="C120" s="41" t="s">
        <v>26</v>
      </c>
      <c r="D120" s="178">
        <v>22</v>
      </c>
      <c r="E120" s="179" t="s">
        <v>331</v>
      </c>
      <c r="F120" s="180" t="s">
        <v>332</v>
      </c>
      <c r="G120" s="325" t="s">
        <v>773</v>
      </c>
      <c r="H120" s="175" t="s">
        <v>482</v>
      </c>
      <c r="I120" s="175">
        <v>3</v>
      </c>
      <c r="J120" s="175">
        <v>3</v>
      </c>
      <c r="K120" s="44">
        <v>41671</v>
      </c>
      <c r="L120" s="45">
        <v>42004</v>
      </c>
      <c r="M120" s="176">
        <f t="shared" si="4"/>
        <v>47.571428571428569</v>
      </c>
      <c r="N120" s="177">
        <v>3</v>
      </c>
      <c r="O120" s="85" t="s">
        <v>620</v>
      </c>
    </row>
    <row r="121" spans="1:15" ht="15.75" customHeight="1" thickBot="1" x14ac:dyDescent="0.3">
      <c r="A121" s="39">
        <v>111</v>
      </c>
      <c r="B121" s="40" t="s">
        <v>136</v>
      </c>
      <c r="C121" s="41" t="s">
        <v>26</v>
      </c>
      <c r="D121" s="178">
        <v>23</v>
      </c>
      <c r="E121" s="179" t="s">
        <v>333</v>
      </c>
      <c r="F121" s="180" t="s">
        <v>334</v>
      </c>
      <c r="G121" s="324" t="s">
        <v>803</v>
      </c>
      <c r="H121" s="172" t="s">
        <v>481</v>
      </c>
      <c r="I121" s="172">
        <v>1</v>
      </c>
      <c r="J121" s="172">
        <v>1</v>
      </c>
      <c r="K121" s="44">
        <v>41641</v>
      </c>
      <c r="L121" s="45">
        <v>41670</v>
      </c>
      <c r="M121" s="173">
        <f t="shared" si="4"/>
        <v>4.1428571428571432</v>
      </c>
      <c r="N121" s="174">
        <v>1</v>
      </c>
      <c r="O121" s="63" t="s">
        <v>623</v>
      </c>
    </row>
    <row r="122" spans="1:15" ht="336.75" thickBot="1" x14ac:dyDescent="0.3">
      <c r="A122" s="39">
        <v>112</v>
      </c>
      <c r="B122" s="40" t="s">
        <v>137</v>
      </c>
      <c r="C122" s="41" t="s">
        <v>26</v>
      </c>
      <c r="D122" s="178">
        <v>23</v>
      </c>
      <c r="E122" s="179" t="s">
        <v>333</v>
      </c>
      <c r="F122" s="180" t="s">
        <v>334</v>
      </c>
      <c r="G122" s="325" t="s">
        <v>773</v>
      </c>
      <c r="H122" s="175" t="s">
        <v>482</v>
      </c>
      <c r="I122" s="175">
        <v>3</v>
      </c>
      <c r="J122" s="175">
        <v>3</v>
      </c>
      <c r="K122" s="44">
        <v>41671</v>
      </c>
      <c r="L122" s="45">
        <v>42004</v>
      </c>
      <c r="M122" s="176">
        <f t="shared" si="4"/>
        <v>47.571428571428569</v>
      </c>
      <c r="N122" s="177">
        <v>3</v>
      </c>
      <c r="O122" s="85" t="s">
        <v>620</v>
      </c>
    </row>
    <row r="123" spans="1:15" ht="15.75" customHeight="1" thickBot="1" x14ac:dyDescent="0.3">
      <c r="A123" s="39">
        <v>113</v>
      </c>
      <c r="B123" s="40" t="s">
        <v>138</v>
      </c>
      <c r="C123" s="41" t="s">
        <v>26</v>
      </c>
      <c r="D123" s="178">
        <v>24</v>
      </c>
      <c r="E123" s="179" t="s">
        <v>335</v>
      </c>
      <c r="F123" s="180" t="s">
        <v>336</v>
      </c>
      <c r="G123" s="324" t="s">
        <v>806</v>
      </c>
      <c r="H123" s="172" t="s">
        <v>481</v>
      </c>
      <c r="I123" s="172">
        <v>1</v>
      </c>
      <c r="J123" s="172">
        <v>1</v>
      </c>
      <c r="K123" s="44">
        <v>41641</v>
      </c>
      <c r="L123" s="45">
        <v>41670</v>
      </c>
      <c r="M123" s="173">
        <f t="shared" si="4"/>
        <v>4.1428571428571432</v>
      </c>
      <c r="N123" s="174">
        <v>1</v>
      </c>
      <c r="O123" s="63" t="s">
        <v>691</v>
      </c>
    </row>
    <row r="124" spans="1:15" ht="409.6" thickBot="1" x14ac:dyDescent="0.3">
      <c r="A124" s="39">
        <v>114</v>
      </c>
      <c r="B124" s="40" t="s">
        <v>139</v>
      </c>
      <c r="C124" s="41" t="s">
        <v>26</v>
      </c>
      <c r="D124" s="178">
        <v>24</v>
      </c>
      <c r="E124" s="179" t="s">
        <v>335</v>
      </c>
      <c r="F124" s="180" t="s">
        <v>336</v>
      </c>
      <c r="G124" s="325" t="s">
        <v>773</v>
      </c>
      <c r="H124" s="175" t="s">
        <v>482</v>
      </c>
      <c r="I124" s="175">
        <v>3</v>
      </c>
      <c r="J124" s="175">
        <v>3</v>
      </c>
      <c r="K124" s="44">
        <v>41671</v>
      </c>
      <c r="L124" s="45">
        <v>42004</v>
      </c>
      <c r="M124" s="176">
        <f t="shared" si="4"/>
        <v>47.571428571428569</v>
      </c>
      <c r="N124" s="177">
        <v>3</v>
      </c>
      <c r="O124" s="85" t="s">
        <v>620</v>
      </c>
    </row>
    <row r="125" spans="1:15" ht="15.75" customHeight="1" thickBot="1" x14ac:dyDescent="0.3">
      <c r="A125" s="39">
        <v>115</v>
      </c>
      <c r="B125" s="40" t="s">
        <v>140</v>
      </c>
      <c r="C125" s="41" t="s">
        <v>26</v>
      </c>
      <c r="D125" s="194">
        <v>25</v>
      </c>
      <c r="E125" s="195" t="s">
        <v>337</v>
      </c>
      <c r="F125" s="196" t="s">
        <v>338</v>
      </c>
      <c r="G125" s="328" t="s">
        <v>807</v>
      </c>
      <c r="H125" s="198" t="s">
        <v>486</v>
      </c>
      <c r="I125" s="164">
        <v>174</v>
      </c>
      <c r="J125" s="164">
        <v>174</v>
      </c>
      <c r="K125" s="44">
        <v>41640</v>
      </c>
      <c r="L125" s="45">
        <v>41820</v>
      </c>
      <c r="M125" s="199">
        <f>ROUND(((L125-K125)/7),0)</f>
        <v>26</v>
      </c>
      <c r="N125" s="166">
        <v>174</v>
      </c>
      <c r="O125" s="107" t="s">
        <v>624</v>
      </c>
    </row>
    <row r="126" spans="1:15" ht="409.6" thickBot="1" x14ac:dyDescent="0.3">
      <c r="A126" s="39">
        <v>116</v>
      </c>
      <c r="B126" s="40" t="s">
        <v>141</v>
      </c>
      <c r="C126" s="41" t="s">
        <v>26</v>
      </c>
      <c r="D126" s="194">
        <v>25</v>
      </c>
      <c r="E126" s="195" t="s">
        <v>337</v>
      </c>
      <c r="F126" s="196" t="s">
        <v>338</v>
      </c>
      <c r="G126" s="327" t="s">
        <v>808</v>
      </c>
      <c r="H126" s="200" t="s">
        <v>487</v>
      </c>
      <c r="I126" s="164">
        <v>6</v>
      </c>
      <c r="J126" s="164">
        <v>6</v>
      </c>
      <c r="K126" s="44">
        <v>41671</v>
      </c>
      <c r="L126" s="45">
        <v>41851</v>
      </c>
      <c r="M126" s="199">
        <f>ROUND(((L126-K126)/7),0)</f>
        <v>26</v>
      </c>
      <c r="N126" s="166">
        <v>6</v>
      </c>
      <c r="O126" s="107" t="s">
        <v>625</v>
      </c>
    </row>
    <row r="127" spans="1:15" ht="15.75" customHeight="1" thickBot="1" x14ac:dyDescent="0.3">
      <c r="A127" s="39">
        <v>117</v>
      </c>
      <c r="B127" s="40" t="s">
        <v>142</v>
      </c>
      <c r="C127" s="41" t="s">
        <v>26</v>
      </c>
      <c r="D127" s="201">
        <v>26</v>
      </c>
      <c r="E127" s="202" t="s">
        <v>339</v>
      </c>
      <c r="F127" s="203" t="s">
        <v>340</v>
      </c>
      <c r="G127" s="329" t="s">
        <v>493</v>
      </c>
      <c r="H127" s="204" t="s">
        <v>488</v>
      </c>
      <c r="I127" s="205">
        <v>1</v>
      </c>
      <c r="J127" s="205">
        <v>1</v>
      </c>
      <c r="K127" s="44">
        <v>41671</v>
      </c>
      <c r="L127" s="45">
        <v>41789</v>
      </c>
      <c r="M127" s="199">
        <f>ROUND(((L127-K127)/7),0)</f>
        <v>17</v>
      </c>
      <c r="N127" s="166">
        <v>1</v>
      </c>
      <c r="O127" s="138" t="s">
        <v>626</v>
      </c>
    </row>
    <row r="128" spans="1:15" ht="409.6" thickBot="1" x14ac:dyDescent="0.3">
      <c r="A128" s="39">
        <v>118</v>
      </c>
      <c r="B128" s="40" t="s">
        <v>143</v>
      </c>
      <c r="C128" s="41" t="s">
        <v>26</v>
      </c>
      <c r="D128" s="201">
        <v>26</v>
      </c>
      <c r="E128" s="202" t="s">
        <v>339</v>
      </c>
      <c r="F128" s="203" t="s">
        <v>340</v>
      </c>
      <c r="G128" s="329" t="s">
        <v>809</v>
      </c>
      <c r="H128" s="196" t="s">
        <v>489</v>
      </c>
      <c r="I128" s="164">
        <v>1</v>
      </c>
      <c r="J128" s="164">
        <v>1</v>
      </c>
      <c r="K128" s="44">
        <v>41671</v>
      </c>
      <c r="L128" s="45">
        <v>41789</v>
      </c>
      <c r="M128" s="206">
        <f t="shared" ref="M128:M143" si="5">+(L128-K128)/7</f>
        <v>16.857142857142858</v>
      </c>
      <c r="N128" s="166">
        <v>1</v>
      </c>
      <c r="O128" s="138" t="s">
        <v>627</v>
      </c>
    </row>
    <row r="129" spans="1:15" ht="108.75" thickBot="1" x14ac:dyDescent="0.3">
      <c r="A129" s="39">
        <v>119</v>
      </c>
      <c r="B129" s="40" t="s">
        <v>144</v>
      </c>
      <c r="C129" s="41" t="s">
        <v>26</v>
      </c>
      <c r="D129" s="201">
        <v>26</v>
      </c>
      <c r="E129" s="202" t="s">
        <v>339</v>
      </c>
      <c r="F129" s="203" t="s">
        <v>340</v>
      </c>
      <c r="G129" s="330" t="s">
        <v>810</v>
      </c>
      <c r="H129" s="207" t="s">
        <v>490</v>
      </c>
      <c r="I129" s="208">
        <v>0.9</v>
      </c>
      <c r="J129" s="208">
        <v>0.9</v>
      </c>
      <c r="K129" s="44">
        <v>41791</v>
      </c>
      <c r="L129" s="45">
        <v>41882</v>
      </c>
      <c r="M129" s="209">
        <f t="shared" si="5"/>
        <v>13</v>
      </c>
      <c r="N129" s="208">
        <v>0.9</v>
      </c>
      <c r="O129" s="85" t="s">
        <v>628</v>
      </c>
    </row>
    <row r="130" spans="1:15" ht="409.6" thickBot="1" x14ac:dyDescent="0.3">
      <c r="A130" s="39">
        <v>120</v>
      </c>
      <c r="B130" s="40" t="s">
        <v>145</v>
      </c>
      <c r="C130" s="41" t="s">
        <v>26</v>
      </c>
      <c r="D130" s="201">
        <v>26</v>
      </c>
      <c r="E130" s="202" t="s">
        <v>339</v>
      </c>
      <c r="F130" s="203" t="s">
        <v>340</v>
      </c>
      <c r="G130" s="330" t="s">
        <v>491</v>
      </c>
      <c r="H130" s="164" t="s">
        <v>491</v>
      </c>
      <c r="I130" s="164">
        <v>1</v>
      </c>
      <c r="J130" s="164">
        <v>1</v>
      </c>
      <c r="K130" s="44">
        <v>41671</v>
      </c>
      <c r="L130" s="45">
        <v>41789</v>
      </c>
      <c r="M130" s="206">
        <f t="shared" si="5"/>
        <v>16.857142857142858</v>
      </c>
      <c r="N130" s="166">
        <v>1</v>
      </c>
      <c r="O130" s="138" t="s">
        <v>692</v>
      </c>
    </row>
    <row r="131" spans="1:15" ht="409.6" thickBot="1" x14ac:dyDescent="0.3">
      <c r="A131" s="39">
        <v>121</v>
      </c>
      <c r="B131" s="40" t="s">
        <v>146</v>
      </c>
      <c r="C131" s="41" t="s">
        <v>26</v>
      </c>
      <c r="D131" s="201">
        <v>26</v>
      </c>
      <c r="E131" s="202" t="s">
        <v>339</v>
      </c>
      <c r="F131" s="203" t="s">
        <v>340</v>
      </c>
      <c r="G131" s="331" t="s">
        <v>811</v>
      </c>
      <c r="H131" s="210" t="s">
        <v>492</v>
      </c>
      <c r="I131" s="164">
        <v>1</v>
      </c>
      <c r="J131" s="164">
        <v>1</v>
      </c>
      <c r="K131" s="44">
        <v>41791</v>
      </c>
      <c r="L131" s="45">
        <v>42004</v>
      </c>
      <c r="M131" s="206">
        <f t="shared" si="5"/>
        <v>30.428571428571427</v>
      </c>
      <c r="N131" s="211">
        <v>1</v>
      </c>
      <c r="O131" s="107" t="s">
        <v>693</v>
      </c>
    </row>
    <row r="132" spans="1:15" ht="409.6" thickBot="1" x14ac:dyDescent="0.3">
      <c r="A132" s="39">
        <v>122</v>
      </c>
      <c r="B132" s="40" t="s">
        <v>147</v>
      </c>
      <c r="C132" s="41" t="s">
        <v>26</v>
      </c>
      <c r="D132" s="201">
        <v>26</v>
      </c>
      <c r="E132" s="202" t="s">
        <v>339</v>
      </c>
      <c r="F132" s="203" t="s">
        <v>340</v>
      </c>
      <c r="G132" s="329" t="s">
        <v>493</v>
      </c>
      <c r="H132" s="164" t="s">
        <v>493</v>
      </c>
      <c r="I132" s="164">
        <v>1</v>
      </c>
      <c r="J132" s="164">
        <v>1</v>
      </c>
      <c r="K132" s="44">
        <v>41671</v>
      </c>
      <c r="L132" s="45">
        <v>41789</v>
      </c>
      <c r="M132" s="206">
        <f t="shared" si="5"/>
        <v>16.857142857142858</v>
      </c>
      <c r="N132" s="166">
        <v>1</v>
      </c>
      <c r="O132" s="138" t="s">
        <v>694</v>
      </c>
    </row>
    <row r="133" spans="1:15" ht="108.75" thickBot="1" x14ac:dyDescent="0.3">
      <c r="A133" s="39">
        <v>123</v>
      </c>
      <c r="B133" s="40" t="s">
        <v>148</v>
      </c>
      <c r="C133" s="41" t="s">
        <v>26</v>
      </c>
      <c r="D133" s="201">
        <v>26</v>
      </c>
      <c r="E133" s="202" t="s">
        <v>339</v>
      </c>
      <c r="F133" s="203" t="s">
        <v>340</v>
      </c>
      <c r="G133" s="332" t="s">
        <v>812</v>
      </c>
      <c r="H133" s="210" t="s">
        <v>494</v>
      </c>
      <c r="I133" s="199">
        <v>5</v>
      </c>
      <c r="J133" s="199">
        <v>5</v>
      </c>
      <c r="K133" s="44">
        <v>41821</v>
      </c>
      <c r="L133" s="45">
        <v>41882</v>
      </c>
      <c r="M133" s="206">
        <f t="shared" si="5"/>
        <v>8.7142857142857135</v>
      </c>
      <c r="N133" s="166">
        <v>5</v>
      </c>
      <c r="O133" s="85" t="s">
        <v>628</v>
      </c>
    </row>
    <row r="134" spans="1:15" ht="409.6" thickBot="1" x14ac:dyDescent="0.3">
      <c r="A134" s="39">
        <v>124</v>
      </c>
      <c r="B134" s="40" t="s">
        <v>149</v>
      </c>
      <c r="C134" s="41" t="s">
        <v>26</v>
      </c>
      <c r="D134" s="185">
        <v>27</v>
      </c>
      <c r="E134" s="195" t="s">
        <v>341</v>
      </c>
      <c r="F134" s="196" t="s">
        <v>342</v>
      </c>
      <c r="G134" s="329" t="s">
        <v>493</v>
      </c>
      <c r="H134" s="204" t="s">
        <v>488</v>
      </c>
      <c r="I134" s="205">
        <v>1</v>
      </c>
      <c r="J134" s="205">
        <v>1</v>
      </c>
      <c r="K134" s="44">
        <v>41671</v>
      </c>
      <c r="L134" s="45">
        <v>41790</v>
      </c>
      <c r="M134" s="206">
        <f t="shared" si="5"/>
        <v>17</v>
      </c>
      <c r="N134" s="166">
        <v>1</v>
      </c>
      <c r="O134" s="138" t="s">
        <v>695</v>
      </c>
    </row>
    <row r="135" spans="1:15" ht="15.75" customHeight="1" thickBot="1" x14ac:dyDescent="0.3">
      <c r="A135" s="39">
        <v>125</v>
      </c>
      <c r="B135" s="40" t="s">
        <v>150</v>
      </c>
      <c r="C135" s="41" t="s">
        <v>26</v>
      </c>
      <c r="D135" s="212">
        <v>28</v>
      </c>
      <c r="E135" s="213" t="s">
        <v>343</v>
      </c>
      <c r="F135" s="214" t="s">
        <v>344</v>
      </c>
      <c r="G135" s="331" t="s">
        <v>813</v>
      </c>
      <c r="H135" s="210" t="s">
        <v>495</v>
      </c>
      <c r="I135" s="164">
        <v>1</v>
      </c>
      <c r="J135" s="164">
        <v>1</v>
      </c>
      <c r="K135" s="44">
        <v>41791</v>
      </c>
      <c r="L135" s="45">
        <v>42004</v>
      </c>
      <c r="M135" s="206">
        <f t="shared" si="5"/>
        <v>30.428571428571427</v>
      </c>
      <c r="N135" s="211">
        <v>1</v>
      </c>
      <c r="O135" s="107" t="s">
        <v>693</v>
      </c>
    </row>
    <row r="136" spans="1:15" ht="409.6" thickBot="1" x14ac:dyDescent="0.3">
      <c r="A136" s="39">
        <v>126</v>
      </c>
      <c r="B136" s="40" t="s">
        <v>151</v>
      </c>
      <c r="C136" s="41" t="s">
        <v>26</v>
      </c>
      <c r="D136" s="212">
        <v>28</v>
      </c>
      <c r="E136" s="213" t="s">
        <v>343</v>
      </c>
      <c r="F136" s="214" t="s">
        <v>344</v>
      </c>
      <c r="G136" s="329" t="s">
        <v>493</v>
      </c>
      <c r="H136" s="204" t="s">
        <v>488</v>
      </c>
      <c r="I136" s="164">
        <v>1</v>
      </c>
      <c r="J136" s="164">
        <v>1</v>
      </c>
      <c r="K136" s="44">
        <v>41671</v>
      </c>
      <c r="L136" s="45">
        <v>41790</v>
      </c>
      <c r="M136" s="206">
        <f t="shared" si="5"/>
        <v>17</v>
      </c>
      <c r="N136" s="166">
        <v>1</v>
      </c>
      <c r="O136" s="138" t="s">
        <v>696</v>
      </c>
    </row>
    <row r="137" spans="1:15" ht="15.75" customHeight="1" thickBot="1" x14ac:dyDescent="0.3">
      <c r="A137" s="39">
        <v>127</v>
      </c>
      <c r="B137" s="40" t="s">
        <v>152</v>
      </c>
      <c r="C137" s="41" t="s">
        <v>26</v>
      </c>
      <c r="D137" s="212">
        <v>29</v>
      </c>
      <c r="E137" s="202" t="s">
        <v>345</v>
      </c>
      <c r="F137" s="197" t="s">
        <v>346</v>
      </c>
      <c r="G137" s="329" t="s">
        <v>814</v>
      </c>
      <c r="H137" s="164" t="s">
        <v>496</v>
      </c>
      <c r="I137" s="164">
        <v>9</v>
      </c>
      <c r="J137" s="164">
        <v>9</v>
      </c>
      <c r="K137" s="44">
        <v>41579</v>
      </c>
      <c r="L137" s="45">
        <v>41820</v>
      </c>
      <c r="M137" s="206">
        <f t="shared" si="5"/>
        <v>34.428571428571431</v>
      </c>
      <c r="N137" s="166">
        <v>9</v>
      </c>
      <c r="O137" s="138" t="s">
        <v>697</v>
      </c>
    </row>
    <row r="138" spans="1:15" ht="409.6" thickBot="1" x14ac:dyDescent="0.3">
      <c r="A138" s="39">
        <v>128</v>
      </c>
      <c r="B138" s="40" t="s">
        <v>153</v>
      </c>
      <c r="C138" s="41" t="s">
        <v>26</v>
      </c>
      <c r="D138" s="212">
        <v>29</v>
      </c>
      <c r="E138" s="202" t="s">
        <v>345</v>
      </c>
      <c r="F138" s="197" t="s">
        <v>346</v>
      </c>
      <c r="G138" s="329" t="s">
        <v>815</v>
      </c>
      <c r="H138" s="210" t="s">
        <v>497</v>
      </c>
      <c r="I138" s="215">
        <v>1</v>
      </c>
      <c r="J138" s="215">
        <v>1</v>
      </c>
      <c r="K138" s="44">
        <v>41699</v>
      </c>
      <c r="L138" s="45">
        <v>41851</v>
      </c>
      <c r="M138" s="216">
        <f t="shared" si="5"/>
        <v>21.714285714285715</v>
      </c>
      <c r="N138" s="215">
        <v>1</v>
      </c>
      <c r="O138" s="138" t="s">
        <v>698</v>
      </c>
    </row>
    <row r="139" spans="1:15" ht="409.6" thickBot="1" x14ac:dyDescent="0.3">
      <c r="A139" s="39">
        <v>129</v>
      </c>
      <c r="B139" s="40" t="s">
        <v>154</v>
      </c>
      <c r="C139" s="41" t="s">
        <v>26</v>
      </c>
      <c r="D139" s="212">
        <v>29</v>
      </c>
      <c r="E139" s="202" t="s">
        <v>345</v>
      </c>
      <c r="F139" s="197" t="s">
        <v>346</v>
      </c>
      <c r="G139" s="329" t="s">
        <v>493</v>
      </c>
      <c r="H139" s="164" t="s">
        <v>493</v>
      </c>
      <c r="I139" s="164">
        <v>1</v>
      </c>
      <c r="J139" s="164">
        <v>1</v>
      </c>
      <c r="K139" s="44">
        <v>41671</v>
      </c>
      <c r="L139" s="45">
        <v>41790</v>
      </c>
      <c r="M139" s="206">
        <f t="shared" si="5"/>
        <v>17</v>
      </c>
      <c r="N139" s="166">
        <v>1</v>
      </c>
      <c r="O139" s="138" t="s">
        <v>699</v>
      </c>
    </row>
    <row r="140" spans="1:15" ht="409.6" thickBot="1" x14ac:dyDescent="0.3">
      <c r="A140" s="39">
        <v>130</v>
      </c>
      <c r="B140" s="40" t="s">
        <v>155</v>
      </c>
      <c r="C140" s="41" t="s">
        <v>26</v>
      </c>
      <c r="D140" s="212">
        <v>29</v>
      </c>
      <c r="E140" s="202" t="s">
        <v>345</v>
      </c>
      <c r="F140" s="197" t="s">
        <v>346</v>
      </c>
      <c r="G140" s="329" t="s">
        <v>491</v>
      </c>
      <c r="H140" s="164" t="s">
        <v>491</v>
      </c>
      <c r="I140" s="164">
        <v>1</v>
      </c>
      <c r="J140" s="164">
        <v>1</v>
      </c>
      <c r="K140" s="44">
        <v>41671</v>
      </c>
      <c r="L140" s="45">
        <v>41790</v>
      </c>
      <c r="M140" s="206">
        <f t="shared" si="5"/>
        <v>17</v>
      </c>
      <c r="N140" s="166">
        <v>1</v>
      </c>
      <c r="O140" s="138" t="s">
        <v>699</v>
      </c>
    </row>
    <row r="141" spans="1:15" ht="409.6" thickBot="1" x14ac:dyDescent="0.3">
      <c r="A141" s="39">
        <v>131</v>
      </c>
      <c r="B141" s="40" t="s">
        <v>156</v>
      </c>
      <c r="C141" s="41" t="s">
        <v>26</v>
      </c>
      <c r="D141" s="212">
        <v>29</v>
      </c>
      <c r="E141" s="202" t="s">
        <v>345</v>
      </c>
      <c r="F141" s="197" t="s">
        <v>346</v>
      </c>
      <c r="G141" s="333" t="s">
        <v>498</v>
      </c>
      <c r="H141" s="210" t="s">
        <v>498</v>
      </c>
      <c r="I141" s="164">
        <v>9</v>
      </c>
      <c r="J141" s="164">
        <v>9</v>
      </c>
      <c r="K141" s="44">
        <v>41852</v>
      </c>
      <c r="L141" s="45">
        <v>41973</v>
      </c>
      <c r="M141" s="206">
        <f t="shared" si="5"/>
        <v>17.285714285714285</v>
      </c>
      <c r="N141" s="166">
        <v>9</v>
      </c>
      <c r="O141" s="138" t="s">
        <v>699</v>
      </c>
    </row>
    <row r="142" spans="1:15" ht="15.75" customHeight="1" thickBot="1" x14ac:dyDescent="0.3">
      <c r="A142" s="39">
        <v>132</v>
      </c>
      <c r="B142" s="40" t="s">
        <v>157</v>
      </c>
      <c r="C142" s="41" t="s">
        <v>26</v>
      </c>
      <c r="D142" s="194">
        <v>30</v>
      </c>
      <c r="E142" s="203" t="s">
        <v>347</v>
      </c>
      <c r="F142" s="203" t="s">
        <v>348</v>
      </c>
      <c r="G142" s="328" t="s">
        <v>816</v>
      </c>
      <c r="H142" s="217" t="s">
        <v>499</v>
      </c>
      <c r="I142" s="218">
        <v>1</v>
      </c>
      <c r="J142" s="218">
        <v>1</v>
      </c>
      <c r="K142" s="44">
        <v>41579</v>
      </c>
      <c r="L142" s="45">
        <v>41850</v>
      </c>
      <c r="M142" s="166">
        <f t="shared" si="5"/>
        <v>38.714285714285715</v>
      </c>
      <c r="N142" s="218">
        <v>1</v>
      </c>
      <c r="O142" s="219" t="s">
        <v>629</v>
      </c>
    </row>
    <row r="143" spans="1:15" ht="294" thickBot="1" x14ac:dyDescent="0.3">
      <c r="A143" s="39">
        <v>133</v>
      </c>
      <c r="B143" s="40" t="s">
        <v>158</v>
      </c>
      <c r="C143" s="41" t="s">
        <v>26</v>
      </c>
      <c r="D143" s="194">
        <v>30</v>
      </c>
      <c r="E143" s="203" t="s">
        <v>347</v>
      </c>
      <c r="F143" s="203" t="s">
        <v>348</v>
      </c>
      <c r="G143" s="327" t="s">
        <v>817</v>
      </c>
      <c r="H143" s="220" t="s">
        <v>500</v>
      </c>
      <c r="I143" s="221">
        <v>5</v>
      </c>
      <c r="J143" s="221">
        <v>5</v>
      </c>
      <c r="K143" s="44">
        <v>41579</v>
      </c>
      <c r="L143" s="45">
        <v>41698</v>
      </c>
      <c r="M143" s="166">
        <f t="shared" si="5"/>
        <v>17</v>
      </c>
      <c r="N143" s="166">
        <v>5</v>
      </c>
      <c r="O143" s="63" t="s">
        <v>630</v>
      </c>
    </row>
    <row r="144" spans="1:15" ht="409.6" thickBot="1" x14ac:dyDescent="0.3">
      <c r="A144" s="39">
        <v>134</v>
      </c>
      <c r="B144" s="40" t="s">
        <v>159</v>
      </c>
      <c r="C144" s="41" t="s">
        <v>26</v>
      </c>
      <c r="D144" s="194">
        <v>30</v>
      </c>
      <c r="E144" s="203" t="s">
        <v>347</v>
      </c>
      <c r="F144" s="203" t="s">
        <v>348</v>
      </c>
      <c r="G144" s="327" t="s">
        <v>818</v>
      </c>
      <c r="H144" s="187" t="s">
        <v>501</v>
      </c>
      <c r="I144" s="164">
        <v>1</v>
      </c>
      <c r="J144" s="164">
        <v>1</v>
      </c>
      <c r="K144" s="44">
        <v>41640</v>
      </c>
      <c r="L144" s="45">
        <v>41698</v>
      </c>
      <c r="M144" s="166">
        <v>3</v>
      </c>
      <c r="N144" s="166">
        <v>1</v>
      </c>
      <c r="O144" s="63" t="s">
        <v>631</v>
      </c>
    </row>
    <row r="145" spans="1:15" ht="15.75" customHeight="1" thickBot="1" x14ac:dyDescent="0.3">
      <c r="A145" s="39">
        <v>135</v>
      </c>
      <c r="B145" s="40" t="s">
        <v>160</v>
      </c>
      <c r="C145" s="41" t="s">
        <v>26</v>
      </c>
      <c r="D145" s="194">
        <v>31</v>
      </c>
      <c r="E145" s="202" t="s">
        <v>349</v>
      </c>
      <c r="F145" s="222" t="s">
        <v>350</v>
      </c>
      <c r="G145" s="334" t="s">
        <v>502</v>
      </c>
      <c r="H145" s="223" t="s">
        <v>502</v>
      </c>
      <c r="I145" s="164">
        <v>1</v>
      </c>
      <c r="J145" s="164">
        <v>1</v>
      </c>
      <c r="K145" s="44">
        <v>41671</v>
      </c>
      <c r="L145" s="45">
        <v>42035</v>
      </c>
      <c r="M145" s="224">
        <f>(L144-K144)/7</f>
        <v>8.2857142857142865</v>
      </c>
      <c r="N145" s="166">
        <v>1</v>
      </c>
      <c r="O145" s="107" t="s">
        <v>632</v>
      </c>
    </row>
    <row r="146" spans="1:15" ht="409.6" thickBot="1" x14ac:dyDescent="0.3">
      <c r="A146" s="39">
        <v>136</v>
      </c>
      <c r="B146" s="40" t="s">
        <v>161</v>
      </c>
      <c r="C146" s="41" t="s">
        <v>26</v>
      </c>
      <c r="D146" s="194">
        <v>31</v>
      </c>
      <c r="E146" s="202" t="s">
        <v>349</v>
      </c>
      <c r="F146" s="222" t="s">
        <v>350</v>
      </c>
      <c r="G146" s="334" t="s">
        <v>819</v>
      </c>
      <c r="H146" s="223" t="s">
        <v>502</v>
      </c>
      <c r="I146" s="164">
        <v>1</v>
      </c>
      <c r="J146" s="164">
        <v>1</v>
      </c>
      <c r="K146" s="44">
        <v>41671</v>
      </c>
      <c r="L146" s="45">
        <v>41820</v>
      </c>
      <c r="M146" s="224">
        <f>+(L146-K146)/7</f>
        <v>21.285714285714285</v>
      </c>
      <c r="N146" s="166">
        <v>1</v>
      </c>
      <c r="O146" s="63" t="s">
        <v>633</v>
      </c>
    </row>
    <row r="147" spans="1:15" ht="409.6" thickBot="1" x14ac:dyDescent="0.3">
      <c r="A147" s="39">
        <v>137</v>
      </c>
      <c r="B147" s="40" t="s">
        <v>162</v>
      </c>
      <c r="C147" s="41" t="s">
        <v>26</v>
      </c>
      <c r="D147" s="194">
        <v>31</v>
      </c>
      <c r="E147" s="202" t="s">
        <v>349</v>
      </c>
      <c r="F147" s="222" t="s">
        <v>350</v>
      </c>
      <c r="G147" s="335" t="s">
        <v>820</v>
      </c>
      <c r="H147" s="187" t="s">
        <v>503</v>
      </c>
      <c r="I147" s="225">
        <v>1</v>
      </c>
      <c r="J147" s="225">
        <v>1</v>
      </c>
      <c r="K147" s="44">
        <v>41821</v>
      </c>
      <c r="L147" s="45">
        <v>41882</v>
      </c>
      <c r="M147" s="226">
        <f>+(L147-K147)/7</f>
        <v>8.7142857142857135</v>
      </c>
      <c r="N147" s="166">
        <v>1</v>
      </c>
      <c r="O147" s="227" t="s">
        <v>634</v>
      </c>
    </row>
    <row r="148" spans="1:15" ht="409.6" thickBot="1" x14ac:dyDescent="0.3">
      <c r="A148" s="39">
        <v>138</v>
      </c>
      <c r="B148" s="40" t="s">
        <v>163</v>
      </c>
      <c r="C148" s="41" t="s">
        <v>26</v>
      </c>
      <c r="D148" s="194">
        <v>31</v>
      </c>
      <c r="E148" s="202" t="s">
        <v>349</v>
      </c>
      <c r="F148" s="222" t="s">
        <v>350</v>
      </c>
      <c r="G148" s="336" t="s">
        <v>821</v>
      </c>
      <c r="H148" s="228" t="s">
        <v>504</v>
      </c>
      <c r="I148" s="229">
        <v>1</v>
      </c>
      <c r="J148" s="229">
        <v>1</v>
      </c>
      <c r="K148" s="44">
        <v>41456</v>
      </c>
      <c r="L148" s="45">
        <v>41639</v>
      </c>
      <c r="M148" s="224">
        <f>(L148-K148)/7</f>
        <v>26.142857142857142</v>
      </c>
      <c r="N148" s="166">
        <v>1</v>
      </c>
      <c r="O148" s="227" t="s">
        <v>634</v>
      </c>
    </row>
    <row r="149" spans="1:15" ht="15.75" customHeight="1" thickBot="1" x14ac:dyDescent="0.3">
      <c r="A149" s="39">
        <v>139</v>
      </c>
      <c r="B149" s="40" t="s">
        <v>164</v>
      </c>
      <c r="C149" s="41" t="s">
        <v>26</v>
      </c>
      <c r="D149" s="230">
        <v>32</v>
      </c>
      <c r="E149" s="168" t="s">
        <v>351</v>
      </c>
      <c r="F149" s="169" t="s">
        <v>352</v>
      </c>
      <c r="G149" s="335" t="s">
        <v>822</v>
      </c>
      <c r="H149" s="187" t="s">
        <v>505</v>
      </c>
      <c r="I149" s="225">
        <v>1</v>
      </c>
      <c r="J149" s="225">
        <v>1</v>
      </c>
      <c r="K149" s="44">
        <v>41671</v>
      </c>
      <c r="L149" s="45">
        <v>41820</v>
      </c>
      <c r="M149" s="231">
        <f t="shared" ref="M149:M169" si="6">+(L149-K149)/7</f>
        <v>21.285714285714285</v>
      </c>
      <c r="N149" s="166">
        <v>1</v>
      </c>
      <c r="O149" s="63" t="s">
        <v>635</v>
      </c>
    </row>
    <row r="150" spans="1:15" ht="409.6" thickBot="1" x14ac:dyDescent="0.3">
      <c r="A150" s="39">
        <v>140</v>
      </c>
      <c r="B150" s="40" t="s">
        <v>165</v>
      </c>
      <c r="C150" s="41" t="s">
        <v>26</v>
      </c>
      <c r="D150" s="230">
        <v>32</v>
      </c>
      <c r="E150" s="168" t="s">
        <v>351</v>
      </c>
      <c r="F150" s="169" t="s">
        <v>352</v>
      </c>
      <c r="G150" s="334" t="s">
        <v>819</v>
      </c>
      <c r="H150" s="223" t="s">
        <v>502</v>
      </c>
      <c r="I150" s="164">
        <v>1</v>
      </c>
      <c r="J150" s="164">
        <v>1</v>
      </c>
      <c r="K150" s="44">
        <v>41671</v>
      </c>
      <c r="L150" s="45">
        <v>41820</v>
      </c>
      <c r="M150" s="231">
        <f t="shared" si="6"/>
        <v>21.285714285714285</v>
      </c>
      <c r="N150" s="166">
        <v>1</v>
      </c>
      <c r="O150" s="227" t="s">
        <v>634</v>
      </c>
    </row>
    <row r="151" spans="1:15" ht="409.6" thickBot="1" x14ac:dyDescent="0.3">
      <c r="A151" s="39">
        <v>141</v>
      </c>
      <c r="B151" s="40" t="s">
        <v>166</v>
      </c>
      <c r="C151" s="41" t="s">
        <v>26</v>
      </c>
      <c r="D151" s="230">
        <v>32</v>
      </c>
      <c r="E151" s="168" t="s">
        <v>351</v>
      </c>
      <c r="F151" s="169" t="s">
        <v>352</v>
      </c>
      <c r="G151" s="335" t="s">
        <v>820</v>
      </c>
      <c r="H151" s="187" t="s">
        <v>503</v>
      </c>
      <c r="I151" s="225">
        <v>1</v>
      </c>
      <c r="J151" s="225">
        <v>1</v>
      </c>
      <c r="K151" s="44">
        <v>41821</v>
      </c>
      <c r="L151" s="45">
        <v>41882</v>
      </c>
      <c r="M151" s="226">
        <f t="shared" si="6"/>
        <v>8.7142857142857135</v>
      </c>
      <c r="N151" s="166">
        <v>1</v>
      </c>
      <c r="O151" s="63" t="s">
        <v>636</v>
      </c>
    </row>
    <row r="152" spans="1:15" ht="15.75" customHeight="1" thickBot="1" x14ac:dyDescent="0.3">
      <c r="A152" s="39">
        <v>142</v>
      </c>
      <c r="B152" s="40" t="s">
        <v>167</v>
      </c>
      <c r="C152" s="41" t="s">
        <v>26</v>
      </c>
      <c r="D152" s="232">
        <v>33</v>
      </c>
      <c r="E152" s="202" t="s">
        <v>353</v>
      </c>
      <c r="F152" s="233" t="s">
        <v>354</v>
      </c>
      <c r="G152" s="335" t="s">
        <v>822</v>
      </c>
      <c r="H152" s="187" t="s">
        <v>505</v>
      </c>
      <c r="I152" s="225">
        <v>1</v>
      </c>
      <c r="J152" s="225">
        <v>1</v>
      </c>
      <c r="K152" s="44">
        <v>41671</v>
      </c>
      <c r="L152" s="45">
        <v>41882</v>
      </c>
      <c r="M152" s="226">
        <f t="shared" si="6"/>
        <v>30.142857142857142</v>
      </c>
      <c r="N152" s="166">
        <v>1</v>
      </c>
      <c r="O152" s="63" t="s">
        <v>637</v>
      </c>
    </row>
    <row r="153" spans="1:15" ht="409.6" thickBot="1" x14ac:dyDescent="0.3">
      <c r="A153" s="39">
        <v>143</v>
      </c>
      <c r="B153" s="40" t="s">
        <v>168</v>
      </c>
      <c r="C153" s="41" t="s">
        <v>26</v>
      </c>
      <c r="D153" s="232">
        <v>33</v>
      </c>
      <c r="E153" s="202" t="s">
        <v>353</v>
      </c>
      <c r="F153" s="233" t="s">
        <v>354</v>
      </c>
      <c r="G153" s="335" t="s">
        <v>820</v>
      </c>
      <c r="H153" s="187" t="s">
        <v>503</v>
      </c>
      <c r="I153" s="225">
        <v>1</v>
      </c>
      <c r="J153" s="225">
        <v>1</v>
      </c>
      <c r="K153" s="44">
        <v>41821</v>
      </c>
      <c r="L153" s="45">
        <v>41882</v>
      </c>
      <c r="M153" s="226">
        <f t="shared" si="6"/>
        <v>8.7142857142857135</v>
      </c>
      <c r="N153" s="166">
        <v>1</v>
      </c>
      <c r="O153" s="227" t="s">
        <v>634</v>
      </c>
    </row>
    <row r="154" spans="1:15" ht="409.6" thickBot="1" x14ac:dyDescent="0.3">
      <c r="A154" s="39">
        <v>144</v>
      </c>
      <c r="B154" s="40" t="s">
        <v>169</v>
      </c>
      <c r="C154" s="41" t="s">
        <v>26</v>
      </c>
      <c r="D154" s="232">
        <v>33</v>
      </c>
      <c r="E154" s="202" t="s">
        <v>353</v>
      </c>
      <c r="F154" s="233" t="s">
        <v>354</v>
      </c>
      <c r="G154" s="335" t="s">
        <v>823</v>
      </c>
      <c r="H154" s="187" t="s">
        <v>506</v>
      </c>
      <c r="I154" s="225">
        <v>1</v>
      </c>
      <c r="J154" s="225">
        <v>1</v>
      </c>
      <c r="K154" s="44">
        <v>41654</v>
      </c>
      <c r="L154" s="45">
        <v>41685</v>
      </c>
      <c r="M154" s="226">
        <f t="shared" si="6"/>
        <v>4.4285714285714288</v>
      </c>
      <c r="N154" s="166">
        <v>1</v>
      </c>
      <c r="O154" s="63" t="s">
        <v>638</v>
      </c>
    </row>
    <row r="155" spans="1:15" ht="409.6" thickBot="1" x14ac:dyDescent="0.3">
      <c r="A155" s="39">
        <v>145</v>
      </c>
      <c r="B155" s="40" t="s">
        <v>170</v>
      </c>
      <c r="C155" s="41" t="s">
        <v>26</v>
      </c>
      <c r="D155" s="232">
        <v>33</v>
      </c>
      <c r="E155" s="202" t="s">
        <v>353</v>
      </c>
      <c r="F155" s="233" t="s">
        <v>354</v>
      </c>
      <c r="G155" s="337" t="s">
        <v>824</v>
      </c>
      <c r="H155" s="187" t="s">
        <v>507</v>
      </c>
      <c r="I155" s="225">
        <v>1</v>
      </c>
      <c r="J155" s="225">
        <v>1</v>
      </c>
      <c r="K155" s="44">
        <v>41671</v>
      </c>
      <c r="L155" s="45">
        <v>41912</v>
      </c>
      <c r="M155" s="226">
        <f t="shared" si="6"/>
        <v>34.428571428571431</v>
      </c>
      <c r="N155" s="166">
        <v>1</v>
      </c>
      <c r="O155" s="63" t="s">
        <v>639</v>
      </c>
    </row>
    <row r="156" spans="1:15" ht="15.75" customHeight="1" thickBot="1" x14ac:dyDescent="0.3">
      <c r="A156" s="39">
        <v>146</v>
      </c>
      <c r="B156" s="40" t="s">
        <v>171</v>
      </c>
      <c r="C156" s="41" t="s">
        <v>26</v>
      </c>
      <c r="D156" s="232">
        <v>34</v>
      </c>
      <c r="E156" s="202" t="s">
        <v>355</v>
      </c>
      <c r="F156" s="222" t="s">
        <v>356</v>
      </c>
      <c r="G156" s="335" t="s">
        <v>825</v>
      </c>
      <c r="H156" s="187" t="s">
        <v>508</v>
      </c>
      <c r="I156" s="225">
        <v>1</v>
      </c>
      <c r="J156" s="225">
        <v>1</v>
      </c>
      <c r="K156" s="44">
        <v>41671</v>
      </c>
      <c r="L156" s="45">
        <v>41790</v>
      </c>
      <c r="M156" s="226">
        <f t="shared" si="6"/>
        <v>17</v>
      </c>
      <c r="N156" s="166">
        <v>1</v>
      </c>
      <c r="O156" s="107" t="s">
        <v>700</v>
      </c>
    </row>
    <row r="157" spans="1:15" ht="348.75" thickBot="1" x14ac:dyDescent="0.3">
      <c r="A157" s="39">
        <v>147</v>
      </c>
      <c r="B157" s="40" t="s">
        <v>172</v>
      </c>
      <c r="C157" s="41" t="s">
        <v>26</v>
      </c>
      <c r="D157" s="232">
        <v>34</v>
      </c>
      <c r="E157" s="202" t="s">
        <v>355</v>
      </c>
      <c r="F157" s="222" t="s">
        <v>356</v>
      </c>
      <c r="G157" s="335" t="s">
        <v>820</v>
      </c>
      <c r="H157" s="187" t="s">
        <v>503</v>
      </c>
      <c r="I157" s="225">
        <v>1</v>
      </c>
      <c r="J157" s="225">
        <v>1</v>
      </c>
      <c r="K157" s="44">
        <v>41821</v>
      </c>
      <c r="L157" s="45">
        <v>41882</v>
      </c>
      <c r="M157" s="226">
        <f t="shared" si="6"/>
        <v>8.7142857142857135</v>
      </c>
      <c r="N157" s="166">
        <v>1</v>
      </c>
      <c r="O157" s="227" t="s">
        <v>634</v>
      </c>
    </row>
    <row r="158" spans="1:15" ht="15.75" customHeight="1" thickBot="1" x14ac:dyDescent="0.3">
      <c r="A158" s="39">
        <v>148</v>
      </c>
      <c r="B158" s="40" t="s">
        <v>173</v>
      </c>
      <c r="C158" s="41" t="s">
        <v>26</v>
      </c>
      <c r="D158" s="234">
        <v>35</v>
      </c>
      <c r="E158" s="233" t="s">
        <v>357</v>
      </c>
      <c r="F158" s="222" t="s">
        <v>358</v>
      </c>
      <c r="G158" s="327" t="s">
        <v>826</v>
      </c>
      <c r="H158" s="187" t="s">
        <v>509</v>
      </c>
      <c r="I158" s="235">
        <v>12</v>
      </c>
      <c r="J158" s="235">
        <v>12</v>
      </c>
      <c r="K158" s="44">
        <v>41654</v>
      </c>
      <c r="L158" s="45">
        <v>42019</v>
      </c>
      <c r="M158" s="166">
        <f t="shared" si="6"/>
        <v>52.142857142857146</v>
      </c>
      <c r="N158" s="166">
        <v>12</v>
      </c>
      <c r="O158" s="63" t="s">
        <v>640</v>
      </c>
    </row>
    <row r="159" spans="1:15" ht="252.75" thickBot="1" x14ac:dyDescent="0.3">
      <c r="A159" s="39">
        <v>149</v>
      </c>
      <c r="B159" s="40" t="s">
        <v>174</v>
      </c>
      <c r="C159" s="41" t="s">
        <v>26</v>
      </c>
      <c r="D159" s="234">
        <v>35</v>
      </c>
      <c r="E159" s="233" t="s">
        <v>357</v>
      </c>
      <c r="F159" s="222" t="s">
        <v>358</v>
      </c>
      <c r="G159" s="338" t="s">
        <v>827</v>
      </c>
      <c r="H159" s="236" t="s">
        <v>510</v>
      </c>
      <c r="I159" s="237">
        <v>1</v>
      </c>
      <c r="J159" s="237">
        <v>1</v>
      </c>
      <c r="K159" s="44">
        <v>41654</v>
      </c>
      <c r="L159" s="45">
        <v>41728</v>
      </c>
      <c r="M159" s="166">
        <f t="shared" si="6"/>
        <v>10.571428571428571</v>
      </c>
      <c r="N159" s="166">
        <v>1</v>
      </c>
      <c r="O159" s="63" t="s">
        <v>641</v>
      </c>
    </row>
    <row r="160" spans="1:15" ht="15.75" customHeight="1" thickBot="1" x14ac:dyDescent="0.3">
      <c r="A160" s="39">
        <v>150</v>
      </c>
      <c r="B160" s="40" t="s">
        <v>175</v>
      </c>
      <c r="C160" s="41" t="s">
        <v>26</v>
      </c>
      <c r="D160" s="238">
        <v>36</v>
      </c>
      <c r="E160" s="222" t="s">
        <v>359</v>
      </c>
      <c r="F160" s="233" t="s">
        <v>360</v>
      </c>
      <c r="G160" s="339" t="s">
        <v>828</v>
      </c>
      <c r="H160" s="63" t="s">
        <v>670</v>
      </c>
      <c r="I160" s="239">
        <v>1</v>
      </c>
      <c r="J160" s="218">
        <v>1</v>
      </c>
      <c r="K160" s="44">
        <v>41640</v>
      </c>
      <c r="L160" s="45">
        <v>41670</v>
      </c>
      <c r="M160" s="166">
        <f t="shared" si="6"/>
        <v>4.2857142857142856</v>
      </c>
      <c r="N160" s="166">
        <v>100</v>
      </c>
      <c r="O160" s="63" t="s">
        <v>642</v>
      </c>
    </row>
    <row r="161" spans="1:15" ht="153.75" thickBot="1" x14ac:dyDescent="0.3">
      <c r="A161" s="39">
        <v>151</v>
      </c>
      <c r="B161" s="40" t="s">
        <v>176</v>
      </c>
      <c r="C161" s="41" t="s">
        <v>26</v>
      </c>
      <c r="D161" s="238">
        <v>36</v>
      </c>
      <c r="E161" s="222" t="s">
        <v>359</v>
      </c>
      <c r="F161" s="233" t="s">
        <v>360</v>
      </c>
      <c r="G161" s="328" t="s">
        <v>829</v>
      </c>
      <c r="H161" s="63" t="s">
        <v>671</v>
      </c>
      <c r="I161" s="240">
        <v>12</v>
      </c>
      <c r="J161" s="218">
        <v>1</v>
      </c>
      <c r="K161" s="44">
        <v>41698</v>
      </c>
      <c r="L161" s="45">
        <v>42035</v>
      </c>
      <c r="M161" s="166">
        <f t="shared" si="6"/>
        <v>48.142857142857146</v>
      </c>
      <c r="N161" s="166">
        <v>12</v>
      </c>
      <c r="O161" s="63" t="s">
        <v>643</v>
      </c>
    </row>
    <row r="162" spans="1:15" ht="179.25" thickBot="1" x14ac:dyDescent="0.3">
      <c r="A162" s="39">
        <v>152</v>
      </c>
      <c r="B162" s="40" t="s">
        <v>177</v>
      </c>
      <c r="C162" s="41" t="s">
        <v>26</v>
      </c>
      <c r="D162" s="238">
        <v>36</v>
      </c>
      <c r="E162" s="222" t="s">
        <v>359</v>
      </c>
      <c r="F162" s="233" t="s">
        <v>360</v>
      </c>
      <c r="G162" s="327" t="s">
        <v>830</v>
      </c>
      <c r="H162" s="63" t="s">
        <v>672</v>
      </c>
      <c r="I162" s="240">
        <v>1</v>
      </c>
      <c r="J162" s="218">
        <v>1</v>
      </c>
      <c r="K162" s="44">
        <v>41666</v>
      </c>
      <c r="L162" s="45">
        <v>41675</v>
      </c>
      <c r="M162" s="166">
        <f t="shared" si="6"/>
        <v>1.2857142857142858</v>
      </c>
      <c r="N162" s="166">
        <v>1</v>
      </c>
      <c r="O162" s="63" t="s">
        <v>644</v>
      </c>
    </row>
    <row r="163" spans="1:15" ht="15.75" customHeight="1" thickBot="1" x14ac:dyDescent="0.3">
      <c r="A163" s="39">
        <v>153</v>
      </c>
      <c r="B163" s="40" t="s">
        <v>178</v>
      </c>
      <c r="C163" s="41" t="s">
        <v>26</v>
      </c>
      <c r="D163" s="232">
        <v>37</v>
      </c>
      <c r="E163" s="202" t="s">
        <v>361</v>
      </c>
      <c r="F163" s="233" t="s">
        <v>362</v>
      </c>
      <c r="G163" s="340" t="s">
        <v>831</v>
      </c>
      <c r="H163" s="187" t="s">
        <v>511</v>
      </c>
      <c r="I163" s="225">
        <v>1</v>
      </c>
      <c r="J163" s="225">
        <v>1</v>
      </c>
      <c r="K163" s="44">
        <v>41671</v>
      </c>
      <c r="L163" s="45">
        <v>41790</v>
      </c>
      <c r="M163" s="226">
        <f t="shared" si="6"/>
        <v>17</v>
      </c>
      <c r="N163" s="166">
        <v>1</v>
      </c>
      <c r="O163" s="63" t="s">
        <v>645</v>
      </c>
    </row>
    <row r="164" spans="1:15" ht="348.75" thickBot="1" x14ac:dyDescent="0.3">
      <c r="A164" s="39">
        <v>154</v>
      </c>
      <c r="B164" s="40" t="s">
        <v>179</v>
      </c>
      <c r="C164" s="41" t="s">
        <v>26</v>
      </c>
      <c r="D164" s="232">
        <v>37</v>
      </c>
      <c r="E164" s="202" t="s">
        <v>361</v>
      </c>
      <c r="F164" s="233" t="s">
        <v>362</v>
      </c>
      <c r="G164" s="335" t="s">
        <v>823</v>
      </c>
      <c r="H164" s="187" t="s">
        <v>506</v>
      </c>
      <c r="I164" s="225">
        <v>1</v>
      </c>
      <c r="J164" s="225">
        <v>1</v>
      </c>
      <c r="K164" s="44">
        <v>41654</v>
      </c>
      <c r="L164" s="45">
        <v>41685</v>
      </c>
      <c r="M164" s="226">
        <f t="shared" si="6"/>
        <v>4.4285714285714288</v>
      </c>
      <c r="N164" s="166">
        <v>100</v>
      </c>
      <c r="O164" s="63" t="s">
        <v>638</v>
      </c>
    </row>
    <row r="165" spans="1:15" ht="15.75" customHeight="1" thickBot="1" x14ac:dyDescent="0.3">
      <c r="A165" s="39">
        <v>155</v>
      </c>
      <c r="B165" s="40" t="s">
        <v>180</v>
      </c>
      <c r="C165" s="41" t="s">
        <v>26</v>
      </c>
      <c r="D165" s="232">
        <v>38</v>
      </c>
      <c r="E165" s="233" t="s">
        <v>363</v>
      </c>
      <c r="F165" s="233" t="s">
        <v>364</v>
      </c>
      <c r="G165" s="335" t="s">
        <v>822</v>
      </c>
      <c r="H165" s="187" t="s">
        <v>505</v>
      </c>
      <c r="I165" s="225">
        <v>1</v>
      </c>
      <c r="J165" s="225">
        <v>1</v>
      </c>
      <c r="K165" s="44">
        <v>41671</v>
      </c>
      <c r="L165" s="45">
        <v>41882</v>
      </c>
      <c r="M165" s="226">
        <f t="shared" si="6"/>
        <v>30.142857142857142</v>
      </c>
      <c r="N165" s="211">
        <v>1</v>
      </c>
      <c r="O165" s="63" t="s">
        <v>646</v>
      </c>
    </row>
    <row r="166" spans="1:15" ht="360.75" thickBot="1" x14ac:dyDescent="0.3">
      <c r="A166" s="39">
        <v>156</v>
      </c>
      <c r="B166" s="40" t="s">
        <v>181</v>
      </c>
      <c r="C166" s="41" t="s">
        <v>26</v>
      </c>
      <c r="D166" s="232">
        <v>38</v>
      </c>
      <c r="E166" s="233" t="s">
        <v>363</v>
      </c>
      <c r="F166" s="233" t="s">
        <v>364</v>
      </c>
      <c r="G166" s="335" t="s">
        <v>832</v>
      </c>
      <c r="H166" s="187" t="s">
        <v>503</v>
      </c>
      <c r="I166" s="225">
        <v>1</v>
      </c>
      <c r="J166" s="225">
        <v>1</v>
      </c>
      <c r="K166" s="44">
        <v>41821</v>
      </c>
      <c r="L166" s="45">
        <v>41882</v>
      </c>
      <c r="M166" s="226">
        <f t="shared" si="6"/>
        <v>8.7142857142857135</v>
      </c>
      <c r="N166" s="166">
        <v>1</v>
      </c>
      <c r="O166" s="63" t="s">
        <v>647</v>
      </c>
    </row>
    <row r="167" spans="1:15" ht="360.75" thickBot="1" x14ac:dyDescent="0.3">
      <c r="A167" s="39">
        <v>157</v>
      </c>
      <c r="B167" s="40" t="s">
        <v>182</v>
      </c>
      <c r="C167" s="41" t="s">
        <v>26</v>
      </c>
      <c r="D167" s="232">
        <v>38</v>
      </c>
      <c r="E167" s="233" t="s">
        <v>363</v>
      </c>
      <c r="F167" s="233" t="s">
        <v>364</v>
      </c>
      <c r="G167" s="335" t="s">
        <v>823</v>
      </c>
      <c r="H167" s="187" t="s">
        <v>506</v>
      </c>
      <c r="I167" s="241">
        <v>1</v>
      </c>
      <c r="J167" s="241">
        <v>1</v>
      </c>
      <c r="K167" s="44">
        <v>41654</v>
      </c>
      <c r="L167" s="45">
        <v>41685</v>
      </c>
      <c r="M167" s="226">
        <f t="shared" si="6"/>
        <v>4.4285714285714288</v>
      </c>
      <c r="N167" s="166">
        <v>1</v>
      </c>
      <c r="O167" s="63" t="s">
        <v>638</v>
      </c>
    </row>
    <row r="168" spans="1:15" ht="360.75" thickBot="1" x14ac:dyDescent="0.3">
      <c r="A168" s="39">
        <v>158</v>
      </c>
      <c r="B168" s="40" t="s">
        <v>183</v>
      </c>
      <c r="C168" s="41" t="s">
        <v>26</v>
      </c>
      <c r="D168" s="232">
        <v>38</v>
      </c>
      <c r="E168" s="233" t="s">
        <v>363</v>
      </c>
      <c r="F168" s="233" t="s">
        <v>364</v>
      </c>
      <c r="G168" s="335" t="s">
        <v>833</v>
      </c>
      <c r="H168" s="187" t="s">
        <v>512</v>
      </c>
      <c r="I168" s="225">
        <v>6</v>
      </c>
      <c r="J168" s="225">
        <v>6</v>
      </c>
      <c r="K168" s="44">
        <v>41671</v>
      </c>
      <c r="L168" s="45">
        <v>41790</v>
      </c>
      <c r="M168" s="226">
        <f t="shared" si="6"/>
        <v>17</v>
      </c>
      <c r="N168" s="166">
        <v>7</v>
      </c>
      <c r="O168" s="57" t="s">
        <v>648</v>
      </c>
    </row>
    <row r="169" spans="1:15" ht="409.6" thickBot="1" x14ac:dyDescent="0.3">
      <c r="A169" s="39">
        <v>159</v>
      </c>
      <c r="B169" s="40" t="s">
        <v>184</v>
      </c>
      <c r="C169" s="41" t="s">
        <v>26</v>
      </c>
      <c r="D169" s="242">
        <v>39</v>
      </c>
      <c r="E169" s="243" t="s">
        <v>365</v>
      </c>
      <c r="F169" s="161" t="s">
        <v>366</v>
      </c>
      <c r="G169" s="310" t="s">
        <v>834</v>
      </c>
      <c r="H169" s="244" t="s">
        <v>513</v>
      </c>
      <c r="I169" s="109">
        <v>1</v>
      </c>
      <c r="J169" s="109">
        <v>1</v>
      </c>
      <c r="K169" s="44">
        <v>41671</v>
      </c>
      <c r="L169" s="45">
        <v>41820</v>
      </c>
      <c r="M169" s="110">
        <f t="shared" si="6"/>
        <v>21.285714285714285</v>
      </c>
      <c r="N169" s="166">
        <v>1</v>
      </c>
      <c r="O169" s="107" t="s">
        <v>649</v>
      </c>
    </row>
    <row r="170" spans="1:15" ht="216.75" thickBot="1" x14ac:dyDescent="0.3">
      <c r="A170" s="39">
        <v>160</v>
      </c>
      <c r="B170" s="40" t="s">
        <v>185</v>
      </c>
      <c r="C170" s="41" t="s">
        <v>26</v>
      </c>
      <c r="D170" s="245">
        <v>40</v>
      </c>
      <c r="E170" s="246" t="s">
        <v>367</v>
      </c>
      <c r="F170" s="247" t="s">
        <v>368</v>
      </c>
      <c r="G170" s="341" t="s">
        <v>824</v>
      </c>
      <c r="H170" s="220" t="s">
        <v>507</v>
      </c>
      <c r="I170" s="241">
        <v>1</v>
      </c>
      <c r="J170" s="241">
        <v>1</v>
      </c>
      <c r="K170" s="44">
        <v>41671</v>
      </c>
      <c r="L170" s="45">
        <v>41912</v>
      </c>
      <c r="M170" s="226">
        <f>+(L170-K170)/7</f>
        <v>34.428571428571431</v>
      </c>
      <c r="N170" s="211">
        <v>1</v>
      </c>
      <c r="O170" s="107" t="s">
        <v>650</v>
      </c>
    </row>
    <row r="171" spans="1:15" ht="300.75" thickBot="1" x14ac:dyDescent="0.3">
      <c r="A171" s="39">
        <v>161</v>
      </c>
      <c r="B171" s="40" t="s">
        <v>186</v>
      </c>
      <c r="C171" s="41" t="s">
        <v>26</v>
      </c>
      <c r="D171" s="185">
        <v>41</v>
      </c>
      <c r="E171" s="248" t="s">
        <v>369</v>
      </c>
      <c r="F171" s="249" t="s">
        <v>370</v>
      </c>
      <c r="G171" s="342" t="s">
        <v>514</v>
      </c>
      <c r="H171" s="191" t="s">
        <v>514</v>
      </c>
      <c r="I171" s="164">
        <v>1</v>
      </c>
      <c r="J171" s="164">
        <v>1</v>
      </c>
      <c r="K171" s="44">
        <v>41671</v>
      </c>
      <c r="L171" s="45">
        <v>42035</v>
      </c>
      <c r="M171" s="250">
        <f>+(L171-K171)/7</f>
        <v>52</v>
      </c>
      <c r="N171" s="211">
        <v>1</v>
      </c>
      <c r="O171" s="63" t="s">
        <v>651</v>
      </c>
    </row>
    <row r="172" spans="1:15" ht="15.75" customHeight="1" thickBot="1" x14ac:dyDescent="0.3">
      <c r="A172" s="39">
        <v>162</v>
      </c>
      <c r="B172" s="40" t="s">
        <v>187</v>
      </c>
      <c r="C172" s="41" t="s">
        <v>26</v>
      </c>
      <c r="D172" s="194">
        <v>42</v>
      </c>
      <c r="E172" s="195" t="s">
        <v>371</v>
      </c>
      <c r="F172" s="196" t="s">
        <v>372</v>
      </c>
      <c r="G172" s="327" t="s">
        <v>835</v>
      </c>
      <c r="H172" s="188" t="s">
        <v>515</v>
      </c>
      <c r="I172" s="251">
        <v>1</v>
      </c>
      <c r="J172" s="251">
        <v>1</v>
      </c>
      <c r="K172" s="44">
        <v>41640</v>
      </c>
      <c r="L172" s="45">
        <v>41759</v>
      </c>
      <c r="M172" s="199">
        <f>ROUND(((L172-K172)/7),0)</f>
        <v>17</v>
      </c>
      <c r="N172" s="166">
        <v>1</v>
      </c>
      <c r="O172" s="63" t="s">
        <v>652</v>
      </c>
    </row>
    <row r="173" spans="1:15" ht="228.75" thickBot="1" x14ac:dyDescent="0.3">
      <c r="A173" s="39">
        <v>163</v>
      </c>
      <c r="B173" s="40" t="s">
        <v>188</v>
      </c>
      <c r="C173" s="41" t="s">
        <v>26</v>
      </c>
      <c r="D173" s="194">
        <v>42</v>
      </c>
      <c r="E173" s="195" t="s">
        <v>371</v>
      </c>
      <c r="F173" s="196" t="s">
        <v>372</v>
      </c>
      <c r="G173" s="343" t="s">
        <v>836</v>
      </c>
      <c r="H173" s="200" t="s">
        <v>516</v>
      </c>
      <c r="I173" s="251">
        <v>1</v>
      </c>
      <c r="J173" s="251">
        <v>1</v>
      </c>
      <c r="K173" s="44">
        <v>41760</v>
      </c>
      <c r="L173" s="45">
        <v>42124</v>
      </c>
      <c r="M173" s="199">
        <f>ROUND(((L173-K173)/7),0)</f>
        <v>52</v>
      </c>
      <c r="N173" s="166">
        <v>1</v>
      </c>
      <c r="O173" s="252" t="s">
        <v>653</v>
      </c>
    </row>
    <row r="174" spans="1:15" ht="15.75" customHeight="1" thickBot="1" x14ac:dyDescent="0.3">
      <c r="A174" s="39">
        <v>164</v>
      </c>
      <c r="B174" s="40" t="s">
        <v>189</v>
      </c>
      <c r="C174" s="41" t="s">
        <v>26</v>
      </c>
      <c r="D174" s="230">
        <v>43</v>
      </c>
      <c r="E174" s="233" t="s">
        <v>373</v>
      </c>
      <c r="F174" s="233" t="s">
        <v>374</v>
      </c>
      <c r="G174" s="335" t="s">
        <v>837</v>
      </c>
      <c r="H174" s="187" t="s">
        <v>517</v>
      </c>
      <c r="I174" s="210">
        <v>1</v>
      </c>
      <c r="J174" s="210">
        <v>1</v>
      </c>
      <c r="K174" s="44">
        <v>41654</v>
      </c>
      <c r="L174" s="45">
        <v>41685</v>
      </c>
      <c r="M174" s="229">
        <f>+(L174-K174)/7</f>
        <v>4.4285714285714288</v>
      </c>
      <c r="N174" s="166">
        <v>1</v>
      </c>
      <c r="O174" s="148" t="s">
        <v>701</v>
      </c>
    </row>
    <row r="175" spans="1:15" ht="348.75" thickBot="1" x14ac:dyDescent="0.3">
      <c r="A175" s="39">
        <v>165</v>
      </c>
      <c r="B175" s="40" t="s">
        <v>190</v>
      </c>
      <c r="C175" s="41" t="s">
        <v>26</v>
      </c>
      <c r="D175" s="230">
        <v>43</v>
      </c>
      <c r="E175" s="233" t="s">
        <v>373</v>
      </c>
      <c r="F175" s="233" t="s">
        <v>374</v>
      </c>
      <c r="G175" s="335" t="s">
        <v>838</v>
      </c>
      <c r="H175" s="187" t="s">
        <v>518</v>
      </c>
      <c r="I175" s="210">
        <v>29</v>
      </c>
      <c r="J175" s="210">
        <v>29</v>
      </c>
      <c r="K175" s="44">
        <v>41687</v>
      </c>
      <c r="L175" s="45">
        <v>42035</v>
      </c>
      <c r="M175" s="253">
        <f>(+L175-K175)/7</f>
        <v>49.714285714285715</v>
      </c>
      <c r="N175" s="166">
        <v>29</v>
      </c>
      <c r="O175" s="138" t="s">
        <v>654</v>
      </c>
    </row>
    <row r="176" spans="1:15" ht="409.6" thickBot="1" x14ac:dyDescent="0.3">
      <c r="A176" s="39">
        <v>166</v>
      </c>
      <c r="B176" s="40" t="s">
        <v>191</v>
      </c>
      <c r="C176" s="41" t="s">
        <v>26</v>
      </c>
      <c r="D176" s="230">
        <v>43</v>
      </c>
      <c r="E176" s="233" t="s">
        <v>373</v>
      </c>
      <c r="F176" s="233" t="s">
        <v>374</v>
      </c>
      <c r="G176" s="335" t="s">
        <v>839</v>
      </c>
      <c r="H176" s="187" t="s">
        <v>519</v>
      </c>
      <c r="I176" s="210">
        <v>35</v>
      </c>
      <c r="J176" s="210">
        <v>35</v>
      </c>
      <c r="K176" s="44">
        <v>41699</v>
      </c>
      <c r="L176" s="45">
        <v>42050</v>
      </c>
      <c r="M176" s="253">
        <f>(+L176-K176)/7</f>
        <v>50.142857142857146</v>
      </c>
      <c r="N176" s="166">
        <v>35</v>
      </c>
      <c r="O176" s="138" t="s">
        <v>655</v>
      </c>
    </row>
    <row r="177" spans="1:15" ht="409.6" thickBot="1" x14ac:dyDescent="0.3">
      <c r="A177" s="39">
        <v>167</v>
      </c>
      <c r="B177" s="40" t="s">
        <v>192</v>
      </c>
      <c r="C177" s="41" t="s">
        <v>26</v>
      </c>
      <c r="D177" s="254">
        <v>44</v>
      </c>
      <c r="E177" s="255" t="s">
        <v>375</v>
      </c>
      <c r="F177" s="256" t="s">
        <v>376</v>
      </c>
      <c r="G177" s="344" t="s">
        <v>840</v>
      </c>
      <c r="H177" s="257" t="s">
        <v>520</v>
      </c>
      <c r="I177" s="164">
        <v>1</v>
      </c>
      <c r="J177" s="164">
        <v>1</v>
      </c>
      <c r="K177" s="44">
        <v>41671</v>
      </c>
      <c r="L177" s="45">
        <v>41820</v>
      </c>
      <c r="M177" s="250">
        <f t="shared" ref="M177:M186" si="7">+(L177-K177)/7</f>
        <v>21.285714285714285</v>
      </c>
      <c r="N177" s="166">
        <v>1</v>
      </c>
      <c r="O177" s="107" t="s">
        <v>702</v>
      </c>
    </row>
    <row r="178" spans="1:15" ht="15.75" customHeight="1" thickBot="1" x14ac:dyDescent="0.3">
      <c r="A178" s="39">
        <v>168</v>
      </c>
      <c r="B178" s="40" t="s">
        <v>193</v>
      </c>
      <c r="C178" s="41" t="s">
        <v>26</v>
      </c>
      <c r="D178" s="212">
        <v>45</v>
      </c>
      <c r="E178" s="213" t="s">
        <v>377</v>
      </c>
      <c r="F178" s="197" t="s">
        <v>378</v>
      </c>
      <c r="G178" s="344" t="s">
        <v>841</v>
      </c>
      <c r="H178" s="164" t="s">
        <v>521</v>
      </c>
      <c r="I178" s="164">
        <v>1</v>
      </c>
      <c r="J178" s="164">
        <v>1</v>
      </c>
      <c r="K178" s="44">
        <v>41456</v>
      </c>
      <c r="L178" s="45">
        <v>41729</v>
      </c>
      <c r="M178" s="250">
        <f t="shared" si="7"/>
        <v>39</v>
      </c>
      <c r="N178" s="166">
        <v>1</v>
      </c>
      <c r="O178" s="107" t="s">
        <v>656</v>
      </c>
    </row>
    <row r="179" spans="1:15" ht="409.6" thickBot="1" x14ac:dyDescent="0.3">
      <c r="A179" s="39">
        <v>169</v>
      </c>
      <c r="B179" s="40" t="s">
        <v>194</v>
      </c>
      <c r="C179" s="41" t="s">
        <v>26</v>
      </c>
      <c r="D179" s="212">
        <v>45</v>
      </c>
      <c r="E179" s="213" t="s">
        <v>377</v>
      </c>
      <c r="F179" s="197" t="s">
        <v>378</v>
      </c>
      <c r="G179" s="344" t="s">
        <v>842</v>
      </c>
      <c r="H179" s="164" t="s">
        <v>522</v>
      </c>
      <c r="I179" s="164">
        <v>1</v>
      </c>
      <c r="J179" s="164">
        <v>1</v>
      </c>
      <c r="K179" s="44">
        <v>41730</v>
      </c>
      <c r="L179" s="45">
        <v>41759</v>
      </c>
      <c r="M179" s="250">
        <f t="shared" si="7"/>
        <v>4.1428571428571432</v>
      </c>
      <c r="N179" s="166">
        <v>1</v>
      </c>
      <c r="O179" s="85" t="s">
        <v>703</v>
      </c>
    </row>
    <row r="180" spans="1:15" ht="15.75" customHeight="1" thickBot="1" x14ac:dyDescent="0.3">
      <c r="A180" s="39">
        <v>170</v>
      </c>
      <c r="B180" s="40" t="s">
        <v>195</v>
      </c>
      <c r="C180" s="41" t="s">
        <v>26</v>
      </c>
      <c r="D180" s="258">
        <v>46</v>
      </c>
      <c r="E180" s="195" t="s">
        <v>379</v>
      </c>
      <c r="F180" s="196" t="s">
        <v>380</v>
      </c>
      <c r="G180" s="344" t="s">
        <v>843</v>
      </c>
      <c r="H180" s="164" t="s">
        <v>502</v>
      </c>
      <c r="I180" s="164">
        <v>1</v>
      </c>
      <c r="J180" s="164">
        <v>1</v>
      </c>
      <c r="K180" s="44">
        <v>41671</v>
      </c>
      <c r="L180" s="45">
        <v>41820</v>
      </c>
      <c r="M180" s="259">
        <f t="shared" si="7"/>
        <v>21.285714285714285</v>
      </c>
      <c r="N180" s="166">
        <v>1</v>
      </c>
      <c r="O180" s="107" t="s">
        <v>704</v>
      </c>
    </row>
    <row r="181" spans="1:15" ht="409.6" thickBot="1" x14ac:dyDescent="0.3">
      <c r="A181" s="39">
        <v>171</v>
      </c>
      <c r="B181" s="40" t="s">
        <v>196</v>
      </c>
      <c r="C181" s="41" t="s">
        <v>26</v>
      </c>
      <c r="D181" s="258">
        <v>46</v>
      </c>
      <c r="E181" s="195" t="s">
        <v>379</v>
      </c>
      <c r="F181" s="196" t="s">
        <v>380</v>
      </c>
      <c r="G181" s="344" t="s">
        <v>844</v>
      </c>
      <c r="H181" s="164" t="s">
        <v>522</v>
      </c>
      <c r="I181" s="164">
        <v>1</v>
      </c>
      <c r="J181" s="164">
        <v>1</v>
      </c>
      <c r="K181" s="44">
        <v>41821</v>
      </c>
      <c r="L181" s="45">
        <v>41851</v>
      </c>
      <c r="M181" s="259">
        <f t="shared" si="7"/>
        <v>4.2857142857142856</v>
      </c>
      <c r="N181" s="166">
        <v>1</v>
      </c>
      <c r="O181" s="260" t="s">
        <v>705</v>
      </c>
    </row>
    <row r="182" spans="1:15" ht="240.75" thickBot="1" x14ac:dyDescent="0.3">
      <c r="A182" s="39">
        <v>172</v>
      </c>
      <c r="B182" s="40" t="s">
        <v>197</v>
      </c>
      <c r="C182" s="41" t="s">
        <v>26</v>
      </c>
      <c r="D182" s="185">
        <v>47</v>
      </c>
      <c r="E182" s="187" t="s">
        <v>381</v>
      </c>
      <c r="F182" s="187" t="s">
        <v>382</v>
      </c>
      <c r="G182" s="345" t="s">
        <v>845</v>
      </c>
      <c r="H182" s="261" t="s">
        <v>523</v>
      </c>
      <c r="I182" s="210">
        <v>1</v>
      </c>
      <c r="J182" s="210">
        <v>1</v>
      </c>
      <c r="K182" s="44">
        <v>41640</v>
      </c>
      <c r="L182" s="45">
        <v>42004</v>
      </c>
      <c r="M182" s="250">
        <f t="shared" si="7"/>
        <v>52</v>
      </c>
      <c r="N182" s="166">
        <v>1</v>
      </c>
      <c r="O182" s="63" t="s">
        <v>657</v>
      </c>
    </row>
    <row r="183" spans="1:15" ht="144.75" thickBot="1" x14ac:dyDescent="0.3">
      <c r="A183" s="39">
        <v>173</v>
      </c>
      <c r="B183" s="40" t="s">
        <v>198</v>
      </c>
      <c r="C183" s="41" t="s">
        <v>26</v>
      </c>
      <c r="D183" s="262">
        <v>48</v>
      </c>
      <c r="E183" s="263" t="s">
        <v>383</v>
      </c>
      <c r="F183" s="220" t="s">
        <v>384</v>
      </c>
      <c r="G183" s="346" t="s">
        <v>846</v>
      </c>
      <c r="H183" s="264" t="s">
        <v>524</v>
      </c>
      <c r="I183" s="265">
        <v>1</v>
      </c>
      <c r="J183" s="265">
        <v>1</v>
      </c>
      <c r="K183" s="44">
        <v>41671</v>
      </c>
      <c r="L183" s="45">
        <v>42004</v>
      </c>
      <c r="M183" s="166">
        <f t="shared" si="7"/>
        <v>47.571428571428569</v>
      </c>
      <c r="N183" s="166">
        <v>1</v>
      </c>
      <c r="O183" s="266" t="s">
        <v>658</v>
      </c>
    </row>
    <row r="184" spans="1:15" ht="15.75" customHeight="1" thickBot="1" x14ac:dyDescent="0.3">
      <c r="A184" s="39">
        <v>174</v>
      </c>
      <c r="B184" s="40" t="s">
        <v>199</v>
      </c>
      <c r="C184" s="41" t="s">
        <v>26</v>
      </c>
      <c r="D184" s="194">
        <v>49</v>
      </c>
      <c r="E184" s="195" t="s">
        <v>385</v>
      </c>
      <c r="F184" s="196" t="s">
        <v>386</v>
      </c>
      <c r="G184" s="344" t="s">
        <v>847</v>
      </c>
      <c r="H184" s="164" t="s">
        <v>525</v>
      </c>
      <c r="I184" s="164">
        <v>1</v>
      </c>
      <c r="J184" s="164">
        <v>1</v>
      </c>
      <c r="K184" s="44">
        <v>41699</v>
      </c>
      <c r="L184" s="45">
        <v>42004</v>
      </c>
      <c r="M184" s="250">
        <f t="shared" si="7"/>
        <v>43.571428571428569</v>
      </c>
      <c r="N184" s="166">
        <v>1</v>
      </c>
      <c r="O184" s="63" t="s">
        <v>659</v>
      </c>
    </row>
    <row r="185" spans="1:15" ht="108.75" thickBot="1" x14ac:dyDescent="0.3">
      <c r="A185" s="39">
        <v>175</v>
      </c>
      <c r="B185" s="40" t="s">
        <v>200</v>
      </c>
      <c r="C185" s="41" t="s">
        <v>26</v>
      </c>
      <c r="D185" s="194">
        <v>49</v>
      </c>
      <c r="E185" s="195" t="s">
        <v>385</v>
      </c>
      <c r="F185" s="196" t="s">
        <v>386</v>
      </c>
      <c r="G185" s="344" t="s">
        <v>848</v>
      </c>
      <c r="H185" s="267" t="s">
        <v>526</v>
      </c>
      <c r="I185" s="221">
        <v>1</v>
      </c>
      <c r="J185" s="221">
        <v>1</v>
      </c>
      <c r="K185" s="44">
        <v>42005</v>
      </c>
      <c r="L185" s="45">
        <v>42124</v>
      </c>
      <c r="M185" s="268">
        <f t="shared" si="7"/>
        <v>17</v>
      </c>
      <c r="N185" s="166">
        <v>1</v>
      </c>
      <c r="O185" s="269" t="s">
        <v>660</v>
      </c>
    </row>
    <row r="186" spans="1:15" ht="132.75" thickBot="1" x14ac:dyDescent="0.3">
      <c r="A186" s="39">
        <v>176</v>
      </c>
      <c r="B186" s="40" t="s">
        <v>201</v>
      </c>
      <c r="C186" s="41" t="s">
        <v>26</v>
      </c>
      <c r="D186" s="270">
        <v>50</v>
      </c>
      <c r="E186" s="271" t="s">
        <v>387</v>
      </c>
      <c r="F186" s="271" t="s">
        <v>388</v>
      </c>
      <c r="G186" s="347" t="s">
        <v>849</v>
      </c>
      <c r="H186" s="272" t="s">
        <v>673</v>
      </c>
      <c r="I186" s="273">
        <v>1</v>
      </c>
      <c r="J186" s="273">
        <v>1</v>
      </c>
      <c r="K186" s="44">
        <v>41564</v>
      </c>
      <c r="L186" s="45">
        <v>41564</v>
      </c>
      <c r="M186" s="274">
        <f t="shared" si="7"/>
        <v>0</v>
      </c>
      <c r="N186" s="166">
        <v>1</v>
      </c>
      <c r="O186" s="275" t="s">
        <v>706</v>
      </c>
    </row>
    <row r="187" spans="1:15" ht="301.5" thickBot="1" x14ac:dyDescent="0.3">
      <c r="A187" s="39">
        <v>177</v>
      </c>
      <c r="B187" s="40" t="s">
        <v>202</v>
      </c>
      <c r="C187" s="41" t="s">
        <v>26</v>
      </c>
      <c r="D187" s="40"/>
      <c r="E187" s="4" t="s">
        <v>389</v>
      </c>
      <c r="F187" s="5" t="s">
        <v>390</v>
      </c>
      <c r="G187" s="348" t="s">
        <v>850</v>
      </c>
      <c r="H187" s="9" t="s">
        <v>674</v>
      </c>
      <c r="I187" s="9">
        <v>4</v>
      </c>
      <c r="J187" s="9">
        <v>4</v>
      </c>
      <c r="K187" s="44">
        <v>41820</v>
      </c>
      <c r="L187" s="45">
        <v>42004</v>
      </c>
      <c r="M187" s="9">
        <v>24</v>
      </c>
      <c r="N187" s="13">
        <v>4</v>
      </c>
      <c r="O187" s="29" t="s">
        <v>661</v>
      </c>
    </row>
    <row r="188" spans="1:15" ht="301.5" thickBot="1" x14ac:dyDescent="0.3">
      <c r="A188" s="39">
        <v>178</v>
      </c>
      <c r="B188" s="40" t="s">
        <v>203</v>
      </c>
      <c r="C188" s="41" t="s">
        <v>26</v>
      </c>
      <c r="D188" s="40"/>
      <c r="E188" s="4" t="s">
        <v>389</v>
      </c>
      <c r="F188" s="5" t="s">
        <v>390</v>
      </c>
      <c r="G188" s="349" t="s">
        <v>851</v>
      </c>
      <c r="H188" s="15" t="s">
        <v>479</v>
      </c>
      <c r="I188" s="15">
        <v>12</v>
      </c>
      <c r="J188" s="15">
        <v>12</v>
      </c>
      <c r="K188" s="44">
        <v>41820</v>
      </c>
      <c r="L188" s="45">
        <v>42185</v>
      </c>
      <c r="M188" s="16">
        <f>+(L188-K188)/7</f>
        <v>52.142857142857146</v>
      </c>
      <c r="N188" s="13">
        <v>12</v>
      </c>
      <c r="O188" s="30" t="s">
        <v>662</v>
      </c>
    </row>
    <row r="189" spans="1:15" ht="409.6" thickBot="1" x14ac:dyDescent="0.3">
      <c r="A189" s="39">
        <v>179</v>
      </c>
      <c r="B189" s="40" t="s">
        <v>204</v>
      </c>
      <c r="C189" s="41" t="s">
        <v>26</v>
      </c>
      <c r="D189" s="40"/>
      <c r="E189" s="6" t="s">
        <v>391</v>
      </c>
      <c r="F189" s="6" t="s">
        <v>392</v>
      </c>
      <c r="G189" s="349" t="s">
        <v>852</v>
      </c>
      <c r="H189" s="15" t="s">
        <v>431</v>
      </c>
      <c r="I189" s="15">
        <v>12</v>
      </c>
      <c r="J189" s="15">
        <v>12</v>
      </c>
      <c r="K189" s="44">
        <v>41791</v>
      </c>
      <c r="L189" s="45">
        <v>42094</v>
      </c>
      <c r="M189" s="15">
        <v>52</v>
      </c>
      <c r="N189" s="13">
        <v>12</v>
      </c>
      <c r="O189" s="31" t="s">
        <v>646</v>
      </c>
    </row>
    <row r="190" spans="1:15" ht="282" thickBot="1" x14ac:dyDescent="0.3">
      <c r="A190" s="39">
        <v>180</v>
      </c>
      <c r="B190" s="40" t="s">
        <v>205</v>
      </c>
      <c r="C190" s="41" t="s">
        <v>26</v>
      </c>
      <c r="D190" s="40"/>
      <c r="E190" s="7" t="s">
        <v>393</v>
      </c>
      <c r="F190" s="8" t="s">
        <v>394</v>
      </c>
      <c r="G190" s="350" t="s">
        <v>853</v>
      </c>
      <c r="H190" s="9" t="s">
        <v>675</v>
      </c>
      <c r="I190" s="17">
        <v>1</v>
      </c>
      <c r="J190" s="17">
        <v>1</v>
      </c>
      <c r="K190" s="44">
        <v>41793</v>
      </c>
      <c r="L190" s="45">
        <v>41881</v>
      </c>
      <c r="M190" s="17">
        <f>(L190-K190)/7</f>
        <v>12.571428571428571</v>
      </c>
      <c r="N190" s="13">
        <v>1</v>
      </c>
      <c r="O190" s="31" t="s">
        <v>663</v>
      </c>
    </row>
    <row r="191" spans="1:15" ht="409.6" thickBot="1" x14ac:dyDescent="0.3">
      <c r="A191" s="39">
        <v>181</v>
      </c>
      <c r="B191" s="40" t="s">
        <v>206</v>
      </c>
      <c r="C191" s="41" t="s">
        <v>26</v>
      </c>
      <c r="D191" s="40"/>
      <c r="E191" s="9" t="s">
        <v>395</v>
      </c>
      <c r="F191" s="10" t="s">
        <v>396</v>
      </c>
      <c r="G191" s="349" t="s">
        <v>854</v>
      </c>
      <c r="H191" s="15" t="s">
        <v>676</v>
      </c>
      <c r="I191" s="15">
        <v>1</v>
      </c>
      <c r="J191" s="15">
        <v>1</v>
      </c>
      <c r="K191" s="44">
        <v>42095</v>
      </c>
      <c r="L191" s="45">
        <v>42369</v>
      </c>
      <c r="M191" s="18">
        <f>(L191-K191)/7</f>
        <v>39.142857142857146</v>
      </c>
      <c r="N191" s="13">
        <v>0.4</v>
      </c>
      <c r="O191" s="30" t="s">
        <v>684</v>
      </c>
    </row>
    <row r="192" spans="1:15" ht="409.6" thickBot="1" x14ac:dyDescent="0.3">
      <c r="A192" s="39">
        <v>182</v>
      </c>
      <c r="B192" s="40" t="s">
        <v>207</v>
      </c>
      <c r="C192" s="41" t="s">
        <v>26</v>
      </c>
      <c r="D192" s="40"/>
      <c r="E192" s="9" t="s">
        <v>395</v>
      </c>
      <c r="F192" s="10" t="s">
        <v>396</v>
      </c>
      <c r="G192" s="351" t="s">
        <v>854</v>
      </c>
      <c r="H192" s="15" t="s">
        <v>502</v>
      </c>
      <c r="I192" s="15">
        <v>1</v>
      </c>
      <c r="J192" s="15">
        <v>1</v>
      </c>
      <c r="K192" s="44">
        <v>41851</v>
      </c>
      <c r="L192" s="45">
        <v>42369</v>
      </c>
      <c r="M192" s="18">
        <f>(L192-K192)/7</f>
        <v>74</v>
      </c>
      <c r="N192" s="13">
        <v>0.5</v>
      </c>
      <c r="O192" s="30" t="s">
        <v>684</v>
      </c>
    </row>
    <row r="193" spans="1:20" ht="409.6" thickBot="1" x14ac:dyDescent="0.3">
      <c r="A193" s="39">
        <v>183</v>
      </c>
      <c r="B193" s="40" t="s">
        <v>208</v>
      </c>
      <c r="C193" s="41" t="s">
        <v>26</v>
      </c>
      <c r="D193" s="40"/>
      <c r="E193" s="9" t="s">
        <v>395</v>
      </c>
      <c r="F193" s="10" t="s">
        <v>396</v>
      </c>
      <c r="G193" s="349" t="s">
        <v>854</v>
      </c>
      <c r="H193" s="15" t="s">
        <v>431</v>
      </c>
      <c r="I193" s="15">
        <v>1</v>
      </c>
      <c r="J193" s="15">
        <v>1</v>
      </c>
      <c r="K193" s="44">
        <v>42095</v>
      </c>
      <c r="L193" s="45">
        <v>42369</v>
      </c>
      <c r="M193" s="18">
        <f>(L193-K193)/7</f>
        <v>39.142857142857146</v>
      </c>
      <c r="N193" s="13">
        <v>0.5</v>
      </c>
      <c r="O193" s="30" t="s">
        <v>664</v>
      </c>
    </row>
    <row r="194" spans="1:20" ht="409.6" thickBot="1" x14ac:dyDescent="0.3">
      <c r="A194" s="39">
        <v>184</v>
      </c>
      <c r="B194" s="40" t="s">
        <v>209</v>
      </c>
      <c r="C194" s="41" t="s">
        <v>26</v>
      </c>
      <c r="D194" s="40"/>
      <c r="E194" s="9" t="s">
        <v>395</v>
      </c>
      <c r="F194" s="10" t="s">
        <v>396</v>
      </c>
      <c r="G194" s="350" t="s">
        <v>855</v>
      </c>
      <c r="H194" s="19" t="s">
        <v>677</v>
      </c>
      <c r="I194" s="19">
        <v>1</v>
      </c>
      <c r="J194" s="19">
        <v>1</v>
      </c>
      <c r="K194" s="44">
        <v>41821</v>
      </c>
      <c r="L194" s="45">
        <v>41912</v>
      </c>
      <c r="M194" s="19">
        <f>+(L194-K194)/7</f>
        <v>13</v>
      </c>
      <c r="N194" s="13">
        <v>1</v>
      </c>
      <c r="O194" s="32" t="s">
        <v>665</v>
      </c>
    </row>
    <row r="195" spans="1:20" ht="409.6" thickBot="1" x14ac:dyDescent="0.3">
      <c r="A195" s="39">
        <v>185</v>
      </c>
      <c r="B195" s="40" t="s">
        <v>210</v>
      </c>
      <c r="C195" s="41" t="s">
        <v>26</v>
      </c>
      <c r="D195" s="40"/>
      <c r="E195" s="9" t="s">
        <v>395</v>
      </c>
      <c r="F195" s="10" t="s">
        <v>396</v>
      </c>
      <c r="G195" s="350" t="s">
        <v>856</v>
      </c>
      <c r="H195" s="19" t="s">
        <v>678</v>
      </c>
      <c r="I195" s="19">
        <v>1</v>
      </c>
      <c r="J195" s="19">
        <v>1</v>
      </c>
      <c r="K195" s="44">
        <v>41821</v>
      </c>
      <c r="L195" s="45">
        <v>41912</v>
      </c>
      <c r="M195" s="19">
        <f>+(L195-K195)/7</f>
        <v>13</v>
      </c>
      <c r="N195" s="13">
        <v>1</v>
      </c>
      <c r="O195" s="33" t="s">
        <v>666</v>
      </c>
    </row>
    <row r="196" spans="1:20" ht="409.6" thickBot="1" x14ac:dyDescent="0.3">
      <c r="A196" s="39">
        <v>186</v>
      </c>
      <c r="B196" s="40" t="s">
        <v>211</v>
      </c>
      <c r="C196" s="41" t="s">
        <v>26</v>
      </c>
      <c r="D196" s="40"/>
      <c r="E196" s="11" t="s">
        <v>397</v>
      </c>
      <c r="F196" s="6" t="s">
        <v>398</v>
      </c>
      <c r="G196" s="352" t="s">
        <v>857</v>
      </c>
      <c r="H196" s="20" t="s">
        <v>431</v>
      </c>
      <c r="I196" s="20">
        <v>9</v>
      </c>
      <c r="J196" s="20">
        <v>9</v>
      </c>
      <c r="K196" s="44">
        <v>41699</v>
      </c>
      <c r="L196" s="45">
        <v>41704</v>
      </c>
      <c r="M196" s="22">
        <f>+(L196-K196)/30</f>
        <v>0.16666666666666666</v>
      </c>
      <c r="N196" s="15">
        <v>9</v>
      </c>
      <c r="O196" s="33" t="s">
        <v>707</v>
      </c>
    </row>
    <row r="197" spans="1:20" ht="409.6" thickBot="1" x14ac:dyDescent="0.3">
      <c r="A197" s="39">
        <v>187</v>
      </c>
      <c r="B197" s="40" t="s">
        <v>212</v>
      </c>
      <c r="C197" s="41" t="s">
        <v>26</v>
      </c>
      <c r="D197" s="40"/>
      <c r="E197" s="11" t="s">
        <v>397</v>
      </c>
      <c r="F197" s="6" t="s">
        <v>398</v>
      </c>
      <c r="G197" s="352" t="s">
        <v>858</v>
      </c>
      <c r="H197" s="20" t="s">
        <v>679</v>
      </c>
      <c r="I197" s="20">
        <v>9</v>
      </c>
      <c r="J197" s="20">
        <v>9</v>
      </c>
      <c r="K197" s="44">
        <v>41704</v>
      </c>
      <c r="L197" s="45">
        <v>41710</v>
      </c>
      <c r="M197" s="22">
        <f t="shared" ref="M197:M214" si="8">+(L197-K197)/30</f>
        <v>0.2</v>
      </c>
      <c r="N197" s="15">
        <v>9</v>
      </c>
      <c r="O197" s="33" t="s">
        <v>667</v>
      </c>
    </row>
    <row r="198" spans="1:20" ht="332.25" thickBot="1" x14ac:dyDescent="0.3">
      <c r="A198" s="39">
        <v>188</v>
      </c>
      <c r="B198" s="40" t="s">
        <v>213</v>
      </c>
      <c r="C198" s="41" t="s">
        <v>26</v>
      </c>
      <c r="D198" s="40"/>
      <c r="E198" s="11" t="s">
        <v>397</v>
      </c>
      <c r="F198" s="6" t="s">
        <v>398</v>
      </c>
      <c r="G198" s="353" t="s">
        <v>858</v>
      </c>
      <c r="H198" s="20" t="s">
        <v>680</v>
      </c>
      <c r="I198" s="24">
        <v>0.3</v>
      </c>
      <c r="J198" s="24">
        <v>0.3</v>
      </c>
      <c r="K198" s="44">
        <v>41710</v>
      </c>
      <c r="L198" s="45">
        <v>41729</v>
      </c>
      <c r="M198" s="22">
        <f t="shared" si="8"/>
        <v>0.6333333333333333</v>
      </c>
      <c r="N198" s="25">
        <v>0.34</v>
      </c>
      <c r="O198" s="33" t="s">
        <v>668</v>
      </c>
    </row>
    <row r="199" spans="1:20" ht="409.6" thickBot="1" x14ac:dyDescent="0.3">
      <c r="A199" s="39">
        <v>189</v>
      </c>
      <c r="B199" s="40" t="s">
        <v>214</v>
      </c>
      <c r="C199" s="41" t="s">
        <v>26</v>
      </c>
      <c r="D199" s="40"/>
      <c r="E199" s="11" t="s">
        <v>397</v>
      </c>
      <c r="F199" s="6" t="s">
        <v>398</v>
      </c>
      <c r="G199" s="353" t="s">
        <v>858</v>
      </c>
      <c r="H199" s="20" t="s">
        <v>681</v>
      </c>
      <c r="I199" s="24">
        <v>0.2</v>
      </c>
      <c r="J199" s="24">
        <v>0.2</v>
      </c>
      <c r="K199" s="44">
        <v>41710</v>
      </c>
      <c r="L199" s="45">
        <v>41729</v>
      </c>
      <c r="M199" s="22">
        <f t="shared" si="8"/>
        <v>0.6333333333333333</v>
      </c>
      <c r="N199" s="25">
        <v>0.28999999999999998</v>
      </c>
      <c r="O199" s="33" t="s">
        <v>708</v>
      </c>
    </row>
    <row r="200" spans="1:20" ht="409.6" thickBot="1" x14ac:dyDescent="0.3">
      <c r="A200" s="39">
        <v>190</v>
      </c>
      <c r="B200" s="40" t="s">
        <v>215</v>
      </c>
      <c r="C200" s="41" t="s">
        <v>26</v>
      </c>
      <c r="D200" s="40"/>
      <c r="E200" s="11" t="s">
        <v>397</v>
      </c>
      <c r="F200" s="6" t="s">
        <v>398</v>
      </c>
      <c r="G200" s="352" t="s">
        <v>859</v>
      </c>
      <c r="H200" s="20" t="s">
        <v>682</v>
      </c>
      <c r="I200" s="20">
        <v>5</v>
      </c>
      <c r="J200" s="20">
        <v>5</v>
      </c>
      <c r="K200" s="44">
        <v>41761</v>
      </c>
      <c r="L200" s="45">
        <v>41790</v>
      </c>
      <c r="M200" s="22">
        <f t="shared" si="8"/>
        <v>0.96666666666666667</v>
      </c>
      <c r="N200" s="15">
        <v>5</v>
      </c>
      <c r="O200" s="33" t="s">
        <v>709</v>
      </c>
    </row>
    <row r="201" spans="1:20" ht="255.75" thickBot="1" x14ac:dyDescent="0.3">
      <c r="A201" s="39">
        <v>191</v>
      </c>
      <c r="B201" s="40" t="s">
        <v>216</v>
      </c>
      <c r="C201" s="41" t="s">
        <v>26</v>
      </c>
      <c r="D201" s="40"/>
      <c r="E201" s="11" t="s">
        <v>397</v>
      </c>
      <c r="F201" s="6" t="s">
        <v>398</v>
      </c>
      <c r="G201" s="352" t="s">
        <v>860</v>
      </c>
      <c r="H201" s="20" t="s">
        <v>431</v>
      </c>
      <c r="I201" s="20">
        <v>10</v>
      </c>
      <c r="J201" s="20">
        <v>10</v>
      </c>
      <c r="K201" s="44">
        <v>41791</v>
      </c>
      <c r="L201" s="45">
        <v>41810</v>
      </c>
      <c r="M201" s="22">
        <f t="shared" si="8"/>
        <v>0.6333333333333333</v>
      </c>
      <c r="N201" s="26">
        <v>10</v>
      </c>
      <c r="O201" s="33" t="s">
        <v>669</v>
      </c>
    </row>
    <row r="202" spans="1:20" ht="409.6" thickBot="1" x14ac:dyDescent="0.3">
      <c r="A202" s="39">
        <v>202</v>
      </c>
      <c r="B202" s="40" t="s">
        <v>217</v>
      </c>
      <c r="C202" s="41" t="s">
        <v>26</v>
      </c>
      <c r="D202" s="40"/>
      <c r="E202" s="11" t="s">
        <v>397</v>
      </c>
      <c r="F202" s="6" t="s">
        <v>398</v>
      </c>
      <c r="G202" s="353" t="s">
        <v>861</v>
      </c>
      <c r="H202" s="20" t="s">
        <v>683</v>
      </c>
      <c r="I202" s="20">
        <f>39+4</f>
        <v>43</v>
      </c>
      <c r="J202" s="20">
        <f>39+4</f>
        <v>43</v>
      </c>
      <c r="K202" s="44">
        <v>41811</v>
      </c>
      <c r="L202" s="45">
        <v>42369</v>
      </c>
      <c r="M202" s="22">
        <f t="shared" si="8"/>
        <v>18.600000000000001</v>
      </c>
      <c r="N202" s="26">
        <v>28</v>
      </c>
      <c r="O202" s="34" t="s">
        <v>710</v>
      </c>
    </row>
    <row r="203" spans="1:20" ht="306.75" thickBot="1" x14ac:dyDescent="0.3">
      <c r="A203" s="39">
        <v>203</v>
      </c>
      <c r="B203" s="40" t="s">
        <v>218</v>
      </c>
      <c r="C203" s="41" t="s">
        <v>26</v>
      </c>
      <c r="D203" s="40"/>
      <c r="E203" s="11" t="s">
        <v>397</v>
      </c>
      <c r="F203" s="6" t="s">
        <v>398</v>
      </c>
      <c r="G203" s="353" t="s">
        <v>861</v>
      </c>
      <c r="H203" s="20" t="s">
        <v>683</v>
      </c>
      <c r="I203" s="20">
        <v>10</v>
      </c>
      <c r="J203" s="20">
        <v>10</v>
      </c>
      <c r="K203" s="44">
        <v>41811</v>
      </c>
      <c r="L203" s="45">
        <v>42369</v>
      </c>
      <c r="M203" s="22">
        <f t="shared" si="8"/>
        <v>18.600000000000001</v>
      </c>
      <c r="N203" s="26">
        <v>10</v>
      </c>
      <c r="O203" s="34" t="s">
        <v>711</v>
      </c>
    </row>
    <row r="204" spans="1:20" ht="255.75" thickBot="1" x14ac:dyDescent="0.3">
      <c r="A204" s="39">
        <v>204</v>
      </c>
      <c r="B204" s="40" t="s">
        <v>219</v>
      </c>
      <c r="C204" s="41" t="s">
        <v>26</v>
      </c>
      <c r="D204" s="40"/>
      <c r="E204" s="276" t="s">
        <v>399</v>
      </c>
      <c r="F204" s="277" t="s">
        <v>398</v>
      </c>
      <c r="G204" s="358" t="s">
        <v>861</v>
      </c>
      <c r="H204" s="20" t="s">
        <v>683</v>
      </c>
      <c r="I204" s="20">
        <v>7</v>
      </c>
      <c r="J204" s="20">
        <v>7</v>
      </c>
      <c r="K204" s="44">
        <v>41811</v>
      </c>
      <c r="L204" s="45">
        <v>42369</v>
      </c>
      <c r="M204" s="22">
        <f t="shared" si="8"/>
        <v>18.600000000000001</v>
      </c>
      <c r="N204" s="26">
        <v>6</v>
      </c>
      <c r="O204" s="34" t="s">
        <v>712</v>
      </c>
    </row>
    <row r="205" spans="1:20" ht="255.75" thickBot="1" x14ac:dyDescent="0.3">
      <c r="A205" s="39">
        <v>205</v>
      </c>
      <c r="B205" s="40" t="s">
        <v>220</v>
      </c>
      <c r="C205" s="41" t="s">
        <v>26</v>
      </c>
      <c r="D205" s="40"/>
      <c r="E205" s="276" t="s">
        <v>399</v>
      </c>
      <c r="F205" s="277" t="s">
        <v>398</v>
      </c>
      <c r="G205" s="353" t="s">
        <v>861</v>
      </c>
      <c r="H205" s="20" t="s">
        <v>683</v>
      </c>
      <c r="I205" s="20">
        <v>6</v>
      </c>
      <c r="J205" s="20">
        <v>6</v>
      </c>
      <c r="K205" s="44">
        <v>41811</v>
      </c>
      <c r="L205" s="45">
        <v>42369</v>
      </c>
      <c r="M205" s="22">
        <f t="shared" si="8"/>
        <v>18.600000000000001</v>
      </c>
      <c r="N205" s="26">
        <v>2</v>
      </c>
      <c r="O205" s="34" t="s">
        <v>713</v>
      </c>
    </row>
    <row r="206" spans="1:20" ht="281.25" thickBot="1" x14ac:dyDescent="0.3">
      <c r="A206" s="39">
        <v>206</v>
      </c>
      <c r="B206" s="40" t="s">
        <v>221</v>
      </c>
      <c r="C206" s="41" t="s">
        <v>26</v>
      </c>
      <c r="D206" s="40"/>
      <c r="E206" s="34" t="s">
        <v>399</v>
      </c>
      <c r="F206" s="14" t="s">
        <v>398</v>
      </c>
      <c r="G206" s="353" t="s">
        <v>861</v>
      </c>
      <c r="H206" s="20" t="s">
        <v>683</v>
      </c>
      <c r="I206" s="20">
        <v>4</v>
      </c>
      <c r="J206" s="20">
        <v>4</v>
      </c>
      <c r="K206" s="44">
        <v>41811</v>
      </c>
      <c r="L206" s="45">
        <v>42369</v>
      </c>
      <c r="M206" s="22">
        <f t="shared" si="8"/>
        <v>18.600000000000001</v>
      </c>
      <c r="N206" s="26">
        <v>4</v>
      </c>
      <c r="O206" s="34" t="s">
        <v>714</v>
      </c>
    </row>
    <row r="207" spans="1:20" ht="240.75" thickBot="1" x14ac:dyDescent="0.3">
      <c r="A207" s="39">
        <v>207</v>
      </c>
      <c r="B207" s="40" t="s">
        <v>222</v>
      </c>
      <c r="C207" s="41" t="s">
        <v>26</v>
      </c>
      <c r="D207" s="40"/>
      <c r="E207" s="196" t="s">
        <v>400</v>
      </c>
      <c r="F207" s="196" t="s">
        <v>401</v>
      </c>
      <c r="G207" s="353" t="s">
        <v>861</v>
      </c>
      <c r="H207" s="356" t="s">
        <v>863</v>
      </c>
      <c r="I207" s="278">
        <v>1</v>
      </c>
      <c r="J207" s="278">
        <v>1</v>
      </c>
      <c r="K207" s="44">
        <v>42095</v>
      </c>
      <c r="L207" s="45">
        <v>42154</v>
      </c>
      <c r="M207" s="22">
        <f t="shared" si="8"/>
        <v>1.9666666666666666</v>
      </c>
      <c r="N207" s="279">
        <v>1</v>
      </c>
      <c r="O207" s="280" t="s">
        <v>716</v>
      </c>
      <c r="Q207" s="27"/>
      <c r="R207" s="36"/>
      <c r="S207" s="37"/>
      <c r="T207" s="38" t="s">
        <v>715</v>
      </c>
    </row>
    <row r="208" spans="1:20" ht="240.75" thickBot="1" x14ac:dyDescent="0.3">
      <c r="A208" s="39">
        <v>208</v>
      </c>
      <c r="B208" s="40" t="s">
        <v>223</v>
      </c>
      <c r="C208" s="41" t="s">
        <v>26</v>
      </c>
      <c r="D208" s="40"/>
      <c r="E208" s="196" t="s">
        <v>400</v>
      </c>
      <c r="F208" s="196" t="s">
        <v>401</v>
      </c>
      <c r="G208" s="353" t="s">
        <v>861</v>
      </c>
      <c r="H208" s="356" t="s">
        <v>530</v>
      </c>
      <c r="I208" s="278">
        <v>1</v>
      </c>
      <c r="J208" s="278">
        <v>1</v>
      </c>
      <c r="K208" s="44">
        <v>42156</v>
      </c>
      <c r="L208" s="45">
        <v>42216</v>
      </c>
      <c r="M208" s="22">
        <f t="shared" si="8"/>
        <v>2</v>
      </c>
      <c r="N208" s="281">
        <v>0.8</v>
      </c>
      <c r="O208" s="280" t="s">
        <v>716</v>
      </c>
      <c r="Q208" s="27"/>
      <c r="R208" s="36"/>
      <c r="S208" s="37"/>
      <c r="T208" s="38" t="s">
        <v>715</v>
      </c>
    </row>
    <row r="209" spans="1:20" ht="240.75" thickBot="1" x14ac:dyDescent="0.3">
      <c r="A209" s="39">
        <v>209</v>
      </c>
      <c r="B209" s="40" t="s">
        <v>224</v>
      </c>
      <c r="C209" s="41" t="s">
        <v>26</v>
      </c>
      <c r="D209" s="40"/>
      <c r="E209" s="196" t="s">
        <v>400</v>
      </c>
      <c r="F209" s="196" t="s">
        <v>401</v>
      </c>
      <c r="G209" s="353" t="s">
        <v>861</v>
      </c>
      <c r="H209" s="356" t="s">
        <v>531</v>
      </c>
      <c r="I209" s="278">
        <v>1</v>
      </c>
      <c r="J209" s="278">
        <v>1</v>
      </c>
      <c r="K209" s="44">
        <v>42186</v>
      </c>
      <c r="L209" s="45">
        <v>42307</v>
      </c>
      <c r="M209" s="22">
        <f t="shared" si="8"/>
        <v>4.0333333333333332</v>
      </c>
      <c r="N209" s="281">
        <v>0.8</v>
      </c>
      <c r="O209" s="280" t="s">
        <v>716</v>
      </c>
      <c r="Q209" s="27"/>
      <c r="R209" s="36"/>
      <c r="S209" s="37"/>
      <c r="T209" s="38" t="s">
        <v>715</v>
      </c>
    </row>
    <row r="210" spans="1:20" ht="240.75" thickBot="1" x14ac:dyDescent="0.3">
      <c r="A210" s="39">
        <v>210</v>
      </c>
      <c r="B210" s="40" t="s">
        <v>225</v>
      </c>
      <c r="C210" s="41" t="s">
        <v>26</v>
      </c>
      <c r="D210" s="40"/>
      <c r="E210" s="282" t="s">
        <v>402</v>
      </c>
      <c r="F210" s="282" t="s">
        <v>403</v>
      </c>
      <c r="G210" s="353" t="s">
        <v>861</v>
      </c>
      <c r="H210" s="356" t="s">
        <v>532</v>
      </c>
      <c r="I210" s="283">
        <v>1</v>
      </c>
      <c r="J210" s="283">
        <v>1</v>
      </c>
      <c r="K210" s="44">
        <v>42037</v>
      </c>
      <c r="L210" s="45">
        <v>42051</v>
      </c>
      <c r="M210" s="22">
        <f t="shared" si="8"/>
        <v>0.46666666666666667</v>
      </c>
      <c r="N210" s="284">
        <v>1</v>
      </c>
      <c r="O210" s="280" t="s">
        <v>716</v>
      </c>
      <c r="Q210" s="28"/>
      <c r="R210" s="36"/>
      <c r="S210" s="37"/>
      <c r="T210" s="38" t="s">
        <v>715</v>
      </c>
    </row>
    <row r="211" spans="1:20" ht="240.75" thickBot="1" x14ac:dyDescent="0.3">
      <c r="A211" s="39">
        <v>211</v>
      </c>
      <c r="B211" s="40" t="s">
        <v>226</v>
      </c>
      <c r="C211" s="41" t="s">
        <v>26</v>
      </c>
      <c r="D211" s="40"/>
      <c r="E211" s="282" t="s">
        <v>402</v>
      </c>
      <c r="F211" s="282" t="s">
        <v>403</v>
      </c>
      <c r="G211" s="353" t="s">
        <v>861</v>
      </c>
      <c r="H211" s="357" t="s">
        <v>533</v>
      </c>
      <c r="I211" s="285">
        <v>1</v>
      </c>
      <c r="J211" s="285">
        <v>1</v>
      </c>
      <c r="K211" s="44">
        <v>42052</v>
      </c>
      <c r="L211" s="45">
        <v>42154</v>
      </c>
      <c r="M211" s="22">
        <f t="shared" si="8"/>
        <v>3.4</v>
      </c>
      <c r="N211" s="284">
        <v>1</v>
      </c>
      <c r="O211" s="280" t="s">
        <v>716</v>
      </c>
      <c r="Q211" s="28"/>
      <c r="R211" s="36"/>
      <c r="S211" s="37"/>
      <c r="T211" s="38" t="s">
        <v>715</v>
      </c>
    </row>
    <row r="212" spans="1:20" ht="240.75" thickBot="1" x14ac:dyDescent="0.3">
      <c r="A212" s="39">
        <v>212</v>
      </c>
      <c r="B212" s="40" t="s">
        <v>227</v>
      </c>
      <c r="C212" s="41" t="s">
        <v>26</v>
      </c>
      <c r="D212" s="40"/>
      <c r="E212" s="282" t="s">
        <v>402</v>
      </c>
      <c r="F212" s="282" t="s">
        <v>403</v>
      </c>
      <c r="G212" s="353" t="s">
        <v>861</v>
      </c>
      <c r="H212" s="357" t="s">
        <v>534</v>
      </c>
      <c r="I212" s="285">
        <v>1</v>
      </c>
      <c r="J212" s="285">
        <v>1</v>
      </c>
      <c r="K212" s="44">
        <v>42156</v>
      </c>
      <c r="L212" s="45">
        <v>42369</v>
      </c>
      <c r="M212" s="22">
        <f t="shared" si="8"/>
        <v>7.1</v>
      </c>
      <c r="N212" s="286">
        <v>0.2</v>
      </c>
      <c r="O212" s="280" t="s">
        <v>716</v>
      </c>
      <c r="Q212" s="28"/>
      <c r="R212" s="36"/>
      <c r="S212" s="37"/>
      <c r="T212" s="38" t="s">
        <v>715</v>
      </c>
    </row>
    <row r="213" spans="1:20" ht="240.75" thickBot="1" x14ac:dyDescent="0.3">
      <c r="A213" s="39">
        <v>213</v>
      </c>
      <c r="B213" s="40" t="s">
        <v>228</v>
      </c>
      <c r="C213" s="41" t="s">
        <v>26</v>
      </c>
      <c r="D213" s="40"/>
      <c r="E213" s="282" t="s">
        <v>402</v>
      </c>
      <c r="F213" s="282" t="s">
        <v>403</v>
      </c>
      <c r="G213" s="353" t="s">
        <v>861</v>
      </c>
      <c r="H213" s="357" t="s">
        <v>535</v>
      </c>
      <c r="I213" s="285">
        <v>1</v>
      </c>
      <c r="J213" s="285">
        <v>1</v>
      </c>
      <c r="K213" s="44">
        <v>42037</v>
      </c>
      <c r="L213" s="45">
        <v>42094</v>
      </c>
      <c r="M213" s="22">
        <f t="shared" si="8"/>
        <v>1.9</v>
      </c>
      <c r="N213" s="286">
        <v>1</v>
      </c>
      <c r="O213" s="280" t="s">
        <v>716</v>
      </c>
      <c r="Q213" s="28"/>
      <c r="R213" s="36"/>
      <c r="S213" s="37"/>
      <c r="T213" s="38" t="s">
        <v>715</v>
      </c>
    </row>
    <row r="214" spans="1:20" ht="108.75" thickBot="1" x14ac:dyDescent="0.3">
      <c r="A214" s="39">
        <v>214</v>
      </c>
      <c r="B214" s="40" t="s">
        <v>229</v>
      </c>
      <c r="C214" s="41" t="s">
        <v>26</v>
      </c>
      <c r="D214" s="40"/>
      <c r="E214" s="282" t="s">
        <v>402</v>
      </c>
      <c r="F214" s="282" t="s">
        <v>403</v>
      </c>
      <c r="G214" s="354" t="s">
        <v>862</v>
      </c>
      <c r="H214" s="357" t="s">
        <v>536</v>
      </c>
      <c r="I214" s="285">
        <v>1</v>
      </c>
      <c r="J214" s="285">
        <v>1</v>
      </c>
      <c r="K214" s="21">
        <v>41821</v>
      </c>
      <c r="L214" s="44">
        <v>42369</v>
      </c>
      <c r="M214" s="22">
        <f t="shared" si="8"/>
        <v>18.266666666666666</v>
      </c>
      <c r="N214" s="287">
        <v>0.1</v>
      </c>
      <c r="O214" s="280" t="s">
        <v>715</v>
      </c>
    </row>
    <row r="215" spans="1:20" x14ac:dyDescent="0.25">
      <c r="G215" s="354"/>
    </row>
    <row r="216" spans="1:20" ht="15.75" thickBot="1" x14ac:dyDescent="0.3">
      <c r="G216" s="355"/>
    </row>
    <row r="350905" spans="1:1" x14ac:dyDescent="0.25">
      <c r="A350905" t="s">
        <v>25</v>
      </c>
    </row>
    <row r="350906" spans="1:1" x14ac:dyDescent="0.25">
      <c r="A350906" t="s">
        <v>26</v>
      </c>
    </row>
  </sheetData>
  <mergeCells count="7">
    <mergeCell ref="D1:G1"/>
    <mergeCell ref="D2:G2"/>
    <mergeCell ref="B8:O8"/>
    <mergeCell ref="D11:D15"/>
    <mergeCell ref="E25:E26"/>
    <mergeCell ref="F25:F26"/>
    <mergeCell ref="D25:D26"/>
  </mergeCells>
  <dataValidations count="6">
    <dataValidation type="whole" operator="greaterThanOrEqual" allowBlank="1" showInputMessage="1" showErrorMessage="1" sqref="I34:J34 I31:J32 I11:J17 I19:J20 N11 N13 N34">
      <formula1>1</formula1>
    </dataValidation>
    <dataValidation type="date" operator="notEqual" allowBlank="1" showInputMessage="1" showErrorMessage="1" errorTitle="Entrada no válida" error="Por favor escriba una fecha válida (AAAA/MM/DD)" promptTitle="Ingrese una fecha (AAAA/MM/DD)" prompt="_x000a_Registre la FECHA PROGRAMADA para el inicio de la actividad._x000a_(FORMATO AAAA/MM/DD)" sqref="K54:K74">
      <formula1>-99</formula1>
    </dataValidation>
    <dataValidation type="date" operator="notEqual" allowBlank="1" showInputMessage="1" showErrorMessage="1" errorTitle="Entrada no válida" error="Por favor escriba una fecha válida (AAAA/MM/DD)" promptTitle="Ingrese una fecha (AAAA/MM/DD)" prompt="_x000a_Registre la FECHA PROGRAMADA para la terminación de la actividad._x000a_(FORMATO AAAA/MM/DD)" sqref="L54:L74">
      <formula1>-99</formula1>
    </dataValidation>
    <dataValidation type="decimal" operator="greaterThan" allowBlank="1" showInputMessage="1" showErrorMessage="1" sqref="N31:N32 N14:N15 N19:N20">
      <formula1>0</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14">
      <formula1>$A$350904:$A$350906</formula1>
    </dataValidation>
    <dataValidation type="textLength" allowBlank="1" showInputMessage="1" showErrorMessage="1" error="Escriba un texto _x000a_Maximo 390 Caracteres" promptTitle="Cualquier contenido_x000a_Maximo 390 Caracteres" prompt="_x000a_Registre DE MANERA BREVE la Unidad de Medida de la actividad._x000a_(Ej.: Informes, jornadas de capacitación, etc.)_x000a_(MÁX. 390 CARACTERES)" sqref="O57">
      <formula1>0</formula1>
      <formula2>390</formula2>
    </dataValidation>
  </dataValidations>
  <hyperlinks>
    <hyperlink ref="E187" location="_ftn1" display="_ftn1"/>
    <hyperlink ref="E188" location="_ftn1" display="_ftn1"/>
  </hyperlinks>
  <pageMargins left="0.7" right="0.7" top="0.75" bottom="0.75" header="0.3" footer="0.3"/>
  <drawing r:id="rId1"/>
  <legacyDrawing r:id="rId2"/>
  <oleObjects>
    <mc:AlternateContent xmlns:mc="http://schemas.openxmlformats.org/markup-compatibility/2006">
      <mc:Choice Requires="x14">
        <oleObject progId="Document" dvAspect="DVASPECT_ICON" shapeId="1035" r:id="rId3">
          <objectPr defaultSize="0" r:id="rId4">
            <anchor moveWithCells="1">
              <from>
                <xdr:col>14</xdr:col>
                <xdr:colOff>0</xdr:colOff>
                <xdr:row>168</xdr:row>
                <xdr:rowOff>4362450</xdr:rowOff>
              </from>
              <to>
                <xdr:col>14</xdr:col>
                <xdr:colOff>866775</xdr:colOff>
                <xdr:row>168</xdr:row>
                <xdr:rowOff>5010150</xdr:rowOff>
              </to>
            </anchor>
          </objectPr>
        </oleObject>
      </mc:Choice>
      <mc:Fallback>
        <oleObject progId="Document" dvAspect="DVASPECT_ICON" shapeId="1035" r:id="rId3"/>
      </mc:Fallback>
    </mc:AlternateContent>
    <mc:AlternateContent xmlns:mc="http://schemas.openxmlformats.org/markup-compatibility/2006">
      <mc:Choice Requires="x14">
        <oleObject progId="Document" dvAspect="DVASPECT_ICON" shapeId="1036" r:id="rId5">
          <objectPr defaultSize="0" r:id="rId4">
            <anchor moveWithCells="1">
              <from>
                <xdr:col>14</xdr:col>
                <xdr:colOff>19050</xdr:colOff>
                <xdr:row>169</xdr:row>
                <xdr:rowOff>2009775</xdr:rowOff>
              </from>
              <to>
                <xdr:col>14</xdr:col>
                <xdr:colOff>885825</xdr:colOff>
                <xdr:row>169</xdr:row>
                <xdr:rowOff>2657475</xdr:rowOff>
              </to>
            </anchor>
          </objectPr>
        </oleObject>
      </mc:Choice>
      <mc:Fallback>
        <oleObject progId="Document" dvAspect="DVASPECT_ICON" shapeId="1036"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Rodriguez Salcedo Nidia Fernanda</cp:lastModifiedBy>
  <dcterms:created xsi:type="dcterms:W3CDTF">2015-07-22T12:27:18Z</dcterms:created>
  <dcterms:modified xsi:type="dcterms:W3CDTF">2015-07-22T16:13:27Z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