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8"/>
  <workbookPr/>
  <mc:AlternateContent xmlns:mc="http://schemas.openxmlformats.org/markup-compatibility/2006">
    <mc:Choice Requires="x15">
      <x15ac:absPath xmlns:x15ac="http://schemas.microsoft.com/office/spreadsheetml/2010/11/ac" url="C:\Users\t_mannicchiarico\Desktop\MARCO FIDU\MARCO TDRs NUEVOS 2024\TDR OPCION CONVENIO ARIS\"/>
    </mc:Choice>
  </mc:AlternateContent>
  <xr:revisionPtr revIDLastSave="10" documentId="13_ncr:1_{D07AAA71-DBB1-4343-B550-116665E94AD2}" xr6:coauthVersionLast="47" xr6:coauthVersionMax="47" xr10:uidLastSave="{7C230012-1D0E-432C-80E6-7E7C7E49DC0B}"/>
  <bookViews>
    <workbookView xWindow="-120" yWindow="-120" windowWidth="20730" windowHeight="11040" xr2:uid="{C629654B-934C-4E20-95F3-5CBF25EC7428}"/>
  </bookViews>
  <sheets>
    <sheet name="ANEXO 07"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PJ50">#REF!</definedName>
    <definedName name="_____pj51">#REF!</definedName>
    <definedName name="____PJ50">#REF!</definedName>
    <definedName name="____pj51">#REF!</definedName>
    <definedName name="___EST12">#REF!</definedName>
    <definedName name="___PJ50">#REF!</definedName>
    <definedName name="___pj51">#REF!</definedName>
    <definedName name="__aiu2">[1]AIU!$J$105</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PJ50">#REF!</definedName>
    <definedName name="__pj51">#REF!</definedName>
    <definedName name="_aiu2">[1]AIU!$J$105</definedName>
    <definedName name="_APU221">#REF!</definedName>
    <definedName name="_APU465">[2]!absc</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PJ50">#REF!</definedName>
    <definedName name="_pj51">#REF!</definedName>
    <definedName name="a">#REF!</definedName>
    <definedName name="A_impresión_IM">#REF!</definedName>
    <definedName name="AAAA">#REF!</definedName>
    <definedName name="ab">#REF!</definedName>
    <definedName name="absc">#N/A</definedName>
    <definedName name="adoq">[2]!absc</definedName>
    <definedName name="alc">[3]!absc</definedName>
    <definedName name="AÑOWUIE">'[4]Res-Accide-10'!$R$2:$R$7</definedName>
    <definedName name="APU">[2]!absc</definedName>
    <definedName name="APU221.1">#REF!</definedName>
    <definedName name="APU221.2">#REF!</definedName>
    <definedName name="APUS">[5]APU!$K$3:$O$7859</definedName>
    <definedName name="Arial">#REF!</definedName>
    <definedName name="asdfñk">[6]!absc</definedName>
    <definedName name="auto1">#REF!</definedName>
    <definedName name="auto2">#REF!</definedName>
    <definedName name="b">#REF!</definedName>
    <definedName name="C_">#REF!</definedName>
    <definedName name="CANT">#REF!</definedName>
    <definedName name="CCCCCC">'[7]A. P. U.'!#REF!</definedName>
    <definedName name="ccto210">#REF!</definedName>
    <definedName name="Ciudades">[8]Insumos!$B$2:$B$2</definedName>
    <definedName name="clasificacion">[9]Listas!$H$2:$H$9</definedName>
    <definedName name="Concretos">[8]Insumos!#REF!</definedName>
    <definedName name="CONTRIBUTIVOS">[10]Hoja1!$J$4:$J$6</definedName>
    <definedName name="D">#REF!</definedName>
    <definedName name="_xlnm.Database">#REF!</definedName>
    <definedName name="DD">#REF!</definedName>
    <definedName name="dependencia">[9]Listas!$P$2:$P$159</definedName>
    <definedName name="destinacion">[9]Listas!$D$2:$D$4</definedName>
    <definedName name="diego">#REF!</definedName>
    <definedName name="diego1">#REF!</definedName>
    <definedName name="DOT_AMB">#REF!</definedName>
    <definedName name="e">#REF!</definedName>
    <definedName name="EPS">[11]Hoja1!$F$2:$F$50</definedName>
    <definedName name="EQUI">[12]EQUIPO!$B$2:$B$36</definedName>
    <definedName name="EQUIPO">#REF!</definedName>
    <definedName name="EQUIPO_1">[12]EQUIPO!$B$2:$D$36</definedName>
    <definedName name="ESTADO">[11]Hoja1!$B$2:$B$7</definedName>
    <definedName name="estrategias">[9]Listas!$M$2:$M$7</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3">'[13]COSTOS OFICINA'!#REF!</definedName>
    <definedName name="Excel_BuiltIn_Print_Titles_4">'[13]COSTOS CAMPAMENTO'!#REF!</definedName>
    <definedName name="EXCROC">'[14]Análisis de precios'!$H$52</definedName>
    <definedName name="fd">'[7]A. P. U.'!#REF!</definedName>
    <definedName name="Festivos">'[15]días habiles 2015'!$D$2:$D$21</definedName>
    <definedName name="Fin_de_semana">'[15]días habiles 2015'!$M$1:$M$2</definedName>
    <definedName name="financiacion">[9]Listas!$B$2:$B$10</definedName>
    <definedName name="GKJDGDIJZ">"Imagen 3"</definedName>
    <definedName name="GRUPO1">#REF!</definedName>
    <definedName name="GRUPO2">#REF!</definedName>
    <definedName name="HOJA1">#REF!</definedName>
    <definedName name="I">#REF!</definedName>
    <definedName name="IF">'[7]A. P. U.'!#REF!</definedName>
    <definedName name="inf">#REF!</definedName>
    <definedName name="INFG">#REF!</definedName>
    <definedName name="INSUMOS">[16]INSUMOS!$A$1:$A$859</definedName>
    <definedName name="INV_11">'[17]PR 1'!$A$2:$N$655</definedName>
    <definedName name="ITEM">#REF!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LICITACION">#REF!</definedName>
    <definedName name="LOCA">[2]!absc</definedName>
    <definedName name="LOCA1">[2]!absc</definedName>
    <definedName name="mac">#REF!</definedName>
    <definedName name="MAL">'[18]Estado Resumen'!#REF!&lt;2.5</definedName>
    <definedName name="MALO">'[19]ESTADO VÍA-CRIT.TECNICO'!#REF!&lt;2.5</definedName>
    <definedName name="MAT">#REF!</definedName>
    <definedName name="MATER">[12]MATERIAL!$B$3:$B$580</definedName>
    <definedName name="MATERIALES">[12]MATERIAL!$B$2:$D$580</definedName>
    <definedName name="NM">#REF!</definedName>
    <definedName name="NNN">[2]!absc</definedName>
    <definedName name="NOMBRE">#REF!</definedName>
    <definedName name="objetivo">[9]Listas!$N$2:$N$6</definedName>
    <definedName name="ooo">#REF!</definedName>
    <definedName name="pilar">[9]Listas!$L$2:$L$4</definedName>
    <definedName name="plan">[9]Listas!$K$2</definedName>
    <definedName name="politicas">[9]Listas!$O$2:$O$5</definedName>
    <definedName name="PRE">#REF!</definedName>
    <definedName name="presentacion">[9]Listas!$G$2:$G$4</definedName>
    <definedName name="_xlnm.Print_Area">#REF!</definedName>
    <definedName name="Print_Area_MI">#REF!</definedName>
    <definedName name="prioridad">[9]Listas!$F$2:$F$4</definedName>
    <definedName name="prueba">#REF!</definedName>
    <definedName name="PRUEBA2">#REF!</definedName>
    <definedName name="Q">#REF!</definedName>
    <definedName name="redes">[9]Listas!$C$2:$C$32</definedName>
    <definedName name="REG">'[18]Estado Resumen'!XFC1&gt;2.5</definedName>
    <definedName name="region">[9]Listas!$E$2:$E$9</definedName>
    <definedName name="REGULAR">'[19]ESTADO VÍA-CRIT.TECNICO'!XFC1&gt;2.5</definedName>
    <definedName name="rell">#REF!</definedName>
    <definedName name="RELLG">#REF!</definedName>
    <definedName name="rfref">#REF!</definedName>
    <definedName name="RUBRO_LEY">'[20]RUBRO LEY'!$A$2:$A$94</definedName>
    <definedName name="RUBRO_LEY2">'[20]RUBRO LEY'!$A$73:$A$94</definedName>
    <definedName name="rubros">[9]Listas!$R$2:$R$73</definedName>
    <definedName name="S">#REF!</definedName>
    <definedName name="sdf">#REF!</definedName>
    <definedName name="t">[2]!absc</definedName>
    <definedName name="TABLA">#REF!</definedName>
    <definedName name="tipo">[9]Listas!$J$2:$J$9</definedName>
    <definedName name="TITULO">#REF!</definedName>
    <definedName name="TOTAL">#REF!</definedName>
    <definedName name="TRAT">[21]desmonte!$E$48</definedName>
    <definedName name="U">#REF!</definedName>
    <definedName name="unidad">[9]Listas!$I$2:$I$19</definedName>
    <definedName name="Unidades">[22]Presup_Cancha!$J$14:$J$18</definedName>
    <definedName name="URB_RESUMEN">'[5]URB-RESUMEN'!$B$10:$H$288</definedName>
    <definedName name="v">#REF!</definedName>
    <definedName name="valor">[9]Listas!$Q$2:$Q$3</definedName>
    <definedName name="valor1">#REF!</definedName>
    <definedName name="valor2">#REF!</definedName>
    <definedName name="VALOR3">#REF!</definedName>
    <definedName name="VVV">#REF!</definedName>
    <definedName name="WER">'[4]Res-Accide-10'!$S$2:$S$7</definedName>
    <definedName name="WILSON">'[4]Res-Accide-10'!#REF!</definedName>
    <definedName name="WSERWEER">'[13]COSTOS OFICINA'!#REF!</definedName>
    <definedName name="XXXXXXXXXX">#REF!</definedName>
    <definedName name="XXXXXXXXXXXX">#REF!</definedName>
    <definedName name="z">#REF!</definedName>
    <definedName name="ZONA1_RESUMEN">'[5]ZONA1-RESUMEN'!$B$10:$H$903</definedName>
    <definedName name="ZONA2_RESUMEN">'[5]ZONA2-RESUMEN'!$B$10:$H$1048576</definedName>
    <definedName name="ZONA3_RESUMEN">'[5]ZONA3-RESUMEN'!$B$10:$H$580</definedName>
    <definedName name="ZZZZZZZZZZZ">'[7]A. P. 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2" l="1"/>
  <c r="J35" i="2"/>
  <c r="J34" i="2"/>
  <c r="J32" i="2"/>
  <c r="J30" i="2"/>
  <c r="J29" i="2"/>
  <c r="J28" i="2"/>
  <c r="J27" i="2"/>
  <c r="J26" i="2"/>
  <c r="J24" i="2"/>
  <c r="J23" i="2"/>
  <c r="J22" i="2"/>
  <c r="J21" i="2"/>
  <c r="J19" i="2"/>
  <c r="J18" i="2"/>
  <c r="J16" i="2"/>
  <c r="J15" i="2"/>
  <c r="J14" i="2"/>
  <c r="J13" i="2"/>
  <c r="J11" i="2"/>
  <c r="J10" i="2"/>
  <c r="J9" i="2"/>
  <c r="J8" i="2"/>
  <c r="I37" i="2"/>
  <c r="I33" i="2"/>
  <c r="I31" i="2"/>
  <c r="I25" i="2"/>
  <c r="I20" i="2"/>
  <c r="I17" i="2"/>
  <c r="I12" i="2"/>
  <c r="I7" i="2"/>
  <c r="J33" i="2"/>
  <c r="J31" i="2"/>
  <c r="J25" i="2"/>
  <c r="J20" i="2"/>
  <c r="J17" i="2"/>
  <c r="J12" i="2"/>
  <c r="J7" i="2"/>
  <c r="J37" i="2" s="1"/>
</calcChain>
</file>

<file path=xl/sharedStrings.xml><?xml version="1.0" encoding="utf-8"?>
<sst xmlns="http://schemas.openxmlformats.org/spreadsheetml/2006/main" count="92" uniqueCount="71">
  <si>
    <t>ANEXO 7 OFERTA ECONOMICA</t>
  </si>
  <si>
    <t>Dotación de mobiliarios educativos y elementos tecnológicos para la ciudadela universitaria del municipio de Segovia</t>
  </si>
  <si>
    <t>Ítem</t>
  </si>
  <si>
    <t>Descripción</t>
  </si>
  <si>
    <t>Unidad</t>
  </si>
  <si>
    <t>Cantidad</t>
  </si>
  <si>
    <t>Precios Techo unitarios (Incluido IVA)
NO MODIFICAR</t>
  </si>
  <si>
    <t>Precio Unitario</t>
  </si>
  <si>
    <t>IVA %</t>
  </si>
  <si>
    <t>IVA VALOR $</t>
  </si>
  <si>
    <t>Valor total ítem IVA incluido</t>
  </si>
  <si>
    <t>MESAS</t>
  </si>
  <si>
    <t>MJ01</t>
  </si>
  <si>
    <t>Compra e instalación de mesa de juntas sin conectividad para doce (12) personas, dimensiones (3,60m largo*1,40m ancho*0,73m alto) Superficie en aglomerado de 3 cm de espesor con acabado en laminado de alta presión F8, canto plano PVC termo fundido y balance en la parte inferior F6. Estructura en tubería 2" cuadrada en acero cold rolled calibre 16, travesaños bajo la superficie (en el perímetro y en el medio) en tubería metálica 2" en acero cold rolled calibre 16, acabado con pintura en polvo epoxi poliéster de aplicación electrostática. Debe incluir niveladores escualizables fabricados en polipropileno de alta densidad (Incluye todo lo necesario para su instalación y correcto funcionamiento).</t>
  </si>
  <si>
    <t>UND</t>
  </si>
  <si>
    <t>MC01</t>
  </si>
  <si>
    <t>Compra e instalación de mesa de reuniones cuadrada con niveladores escualizables para cuatro (4) personas, dimensiones (1,00m*1,00m*0,73m alto). Superficie en aglomerado de 3 cm de espesor con acabado en laminado de alta presión F8, canto plano PVC termo fundido  y balance en la parte inferior F6, soportes y enganches metálicos, estructura en acero cold rolled calibre 16 sección circular 3", base central soporte tipo araña cuatro (4) apoyos con niveladores escualizables. Acabado con pintura en polvo epoxi poliéster de aplicación electrostática. (Incluye todo lo necesario para su instalación y correcto funcionamiento).</t>
  </si>
  <si>
    <t>MRR01</t>
  </si>
  <si>
    <t>Compra e instalación de mesa de reuniones redonda con niveladores escualizables para cuatro (4) personas, dimensiones (1,00m diámetro*0,73m alto). Superficie en aglomerado de 3 cm de espesor con acabado en laminado de alta presión F8, canto plano PVC termo fundido  y balance en la parte inferior F6, soportes y enganches metálicos, estructura en acero cold rolled calibre 16 sección circular 3", base central soporte tipo araña con cuatro (4) apoyos. Debe incluir niveladores escualizables fabricados en polipropileno de alta densidad.  Acabado con pintura en polvo epoxi poliéster de aplicación electrostática. (Incluye todo lo necesario para su instalación y correcto funcionamiento).</t>
  </si>
  <si>
    <t>ME01</t>
  </si>
  <si>
    <t>Compra e instalación de mesa para estudio (6 estudiantes), sistema de estudiantes enfrentados, dimensiones (3,15m ancho*1,40m fondo*0,73m alto) ó similar. Superficies en aglomerado de 3cms de espesor con acabado en laminado de alta presión F8, canto plano PVC termo fundido  y balance en la parte inferior, pantalla divisoria en vidrio laminado 3+3 opalizado de 40 cm de altura desde la superficie. (3 de 1,05m longitud). Soportes y enganches metálicos apoyados sobre superficie que garanticen la estabilidad de la pieza. Estructura en tuberia 2" cuadrada en acero cold rolled calibre 16, travesaños en tubería metálica en acero cold rolled calibre 16, acabado con pintura en polvo epoxipoliéster de aplicación electrostática, incluye canaleta inferior y bajante para conexión eléctrica, de voz y datos, de dimensiones 12*5 con división intermedia a tope y pestañas de fijación hacia afuera, en acero cold rolled calibre 20 con acabado en pintura electrostática. Debe incluir niveladores escualizables fabricados en polipropileno de alta densidad (Incluye todo lo necesario para su instalación y correcto funcionamiento).</t>
  </si>
  <si>
    <t>PUESTOS Y SUPERFICIES DE TRABAJO</t>
  </si>
  <si>
    <t>STL01</t>
  </si>
  <si>
    <t>Compra e instalación de superficie de trabajo en L con conectividad, dimensiones externas (1,80m*1,50m largo*0,60m ancho*0,73m alto). Superficies en aglomerado de madera de 30mm de espesor con acabado en laminado de alta presión F8, canto en  PVC termo fundido  y balance en la parte inferior, incluye estructura de soporte y enganches metálicos. Estructura en tubería 2" cuadrada en acero cold rolled calibre 16, travesaños en tubería metálica en acero cold rolled calibre 16, acabado con pintura en polvo epoxi poliéster de aplicación electrostática. La soportería debe brindar la posibilidad de cableado, mediante tapas removibles que permiten conducir y ocultar los cables que van desde el piso a la bandeja porta cables o troquelada diseñada e incluida para tal uso y que deberá estar en la cara inferior de las superficies. Dicha bandeja debe tener troqueles universales para los tomas. Debe permitir la conducción de cables de red eléctrica y/o red estructurada, según el caso, en cold rolled calibre 18, con acabado en pintura electrostática según la configuración requerida. Soporte esquinero metálico en acero cold rolled con pintura en polvo epoxipoliester de aplicación electrostática y tapa pasacables superior, de acuerdo con el diseño y ubicación de la superficie. Debe incluir niveladores escualizables fabricados en polipropileno de alta densidad.(Incluye todo lo necesario para su instalación y correcto funcionamiento).</t>
  </si>
  <si>
    <t>ST01</t>
  </si>
  <si>
    <t>Compra e instalación de superficie de trabajo Lineal, dimensiones externas (Entre 0,81m y 0,90m largo y 0,70m profundidad*0,73m alto). Superficies en aglomerado de madera de 30mm de espesor con acabado en laminado de alta presión F8, canto en  PVC termo fundido  y balance en la parte inferior, incluye estructura de soporte y enganches metálicos. Estructura en tubería 2" cuadrada en acero cold rolled calibre 16, travesaños en tubería metálica en acero cold rolled calibre 16, acabado con pintura en polvo epoxi poliéster de aplicación electrostática, tapa pasacables superior, de acuerdo con el diseño y ubicación de la superficie. Debe incluir niveladores escualizables fabricados en polipropileno de alta densidad.(Incluye todo lo necesario para su instalación y correcto funcionamiento).</t>
  </si>
  <si>
    <t>ST03</t>
  </si>
  <si>
    <t>Compra e instalación de superficie de trabajo Lineal, dimensiones externas (Entre 1,01m y 1,10m largo y 0,70m profundidad*0,73m alto). Superficies en aglomerado de madera de 30mm de espesor con acabado en laminado de alta presión F8, canto en  PVC termo fundido  y balance en la parte inferior, incluye estructura de soporte y enganches metálicos. Estructura en tubería 2" cuadrada en acero cold rolled calibre 16, travesaños en tubería metálica en acero cold rolled calibre 16, acabado con pintura en polvo epoxi poliéster de aplicación electrostática. La soportería debe brindar la posibilidad de cableado, mediante tapas removibles que permiten conducir y ocultar los cables que van desde el piso a la bandeja porta cables o troquelada diseñada e incluida para tal uso y que deberá estar en la cara inferior de las superficies. Dicha bandeja debe tener troqueles universales para los tomas. Debe permitir la conducción de cables de red eléctrica y/o red estructurada, según el caso, en cold rolled calibre 18, con acabado en pintura electrostática según la configuración requerida. Tapa pasacables superior, de acuerdo con el diseño y ubicación de la superficie. Debe incluir niveladores escualizables fabricados en polipropileno de alta densidad. (Incluye todo lo necesario para su instalación y correcto funcionamiento).</t>
  </si>
  <si>
    <t>ST04</t>
  </si>
  <si>
    <t>Compra e instalación de superficie de trabajo Lineal, dimensiones externas (1,30m largo y 0,70m profundidad*0,73m alto). Superficies en aglomerado de madera de 30mm de espesor con acabado en laminado de alta presión F8, canto en  PVC termo fundido  y balance en la parte inferior, incluye estructura de soporte y enganches metálicos. Estructura en tubería 2" cuadrada en acero cold rolled calibre 16, travesaños en tubería metálica en acero cold rolled calibre 16, acabado con pintura en polvo epoxi poliéster de aplicación electrostática. La soportería debe brindar la posibilidad de cableado, mediante tapas removibles que permiten conducir y ocultar los cables que van desde el piso a la bandeja porta cables o troquelada diseñada e incluida para tal uso y que deberá estar en la cara inferior de las superficies. Dicha bandeja debe tener troqueles universales para los tomas. Debe permitir la conducción de cables de red eléctrica y/o red estructurada, según el caso, en cold rolled calibre 18, con acabado en pintura electrostática según la configuración requerida. Tapa pasacables superior, de acuerdo con el diseño y ubicación de la superficie. Debe incluir niveladores escualizables fabricados en polipropileno de alta densidad. (Incluye todo lo necesario para su instalación y correcto funcionamiento).</t>
  </si>
  <si>
    <t>ARCHIVADORES</t>
  </si>
  <si>
    <t>A01</t>
  </si>
  <si>
    <t>Compra e instalación de archivador 2X1 de pedestal (2 cajones personales y 1 cajón para carpetas) metálico en acero cold rolled cal 20",con pintura en polvo epoxi poliéster de aplicación electrostática, cerrado por sus seis (6) lados, rieles full extension para cajones, chapa de seguridad satinada, niveladores en polipropileno de alta densidad, sin rodachinas, color gris humo. Debe ir sin manijas (tipo full pull). Dimensiones (Entre 0,35m y 0,40m ancho*0,50m fondo*0,69m alto) ó similar. (Incluye todo lo necesario para su instalación y correcto funcionamiento).</t>
  </si>
  <si>
    <t>A02</t>
  </si>
  <si>
    <t>Compra e instalación de archivador doble (dos cajones),(almacenamiento lateral o vertical)metálico en acero cold rolled cal 20, almacenamiento autoportante, rieles full extensión, sistema antivolco, niveladores escualizables inyectados en polipropileno y chapa de seguridad satinada. Dimensiones (0,70m alto*0,50m fondo*0,90m ancho) ó similar. Color gris humo. (Incluye todo lo necesario para su instalación y correcto funcionamiento).</t>
  </si>
  <si>
    <t>ESTANTERIAS</t>
  </si>
  <si>
    <t>EMB01</t>
  </si>
  <si>
    <t>Compra e instalación de estantería metálica tipo biblioteca. Dimensiones (0,90m ancho*2,00m altura*0,30m fondo). Sin puerta y con parales laterales en cold rolled cal 16" troquelados horizontales de lado a lado donde entran los entrepaños metálicos removibles y graduables calibre 20", 6 niveles útiles, sin espaldar, la superficie inferior y la superfice superior de remate en lamina cold rolled cal 20", Acabado de todos los elementos que la conforman en pintura en polvo epoxi poliéster de aplicacion electrostática. Con sistema antivuelco, Con zocalo de 0.8cm en lámina cold rolled cal 20" (Incluye todo lo necesario para su instalación y correcto funcionamiento).</t>
  </si>
  <si>
    <t>EL01</t>
  </si>
  <si>
    <t>Compra e instalación de estantería de laboratorio en acero inoxidable. Dimensiones (1,20m ancho*1,75m altura*0,40m fondo). Estructura cuadrada de 2" y entrepaños en acero inoxidable 304/2b calibre 18. Barra antivuelco para reactivos de laboratorio en sección circular de 7/8"  en acero inoxidable 304/2b calibre 18. Remate de patas con niveladores de tornillo en acero inoxidable. Sistema de fijación en acero inoxidable. (Incluye todo lo necesario para su instalación y correcto funcionamiento).</t>
  </si>
  <si>
    <t>EM01</t>
  </si>
  <si>
    <t>Compra e instalación de estantería metálica. Dimensiones (0,90m ancho*2,00m altura*0,40m fondo).  Estructura en cold rolled cal 16" troquelados horizontales de lado a lado donde entran los entrepaños metálicos removibles y graduables calibre 20, 6 niveles útiles, sin espaldar, la superficie inferior y la superfice superior de remate en lamina cold rolled cal 20", Acabado de todos los elementos que la conforman en pintura en polvo epoxi poliéster de aplicacion electrostática. Con sistema antivuelco, el entrepaño inferior debe ir sepado del piso mínimo 5 cm (Incluye todo lo necesario para su instalación y correcto funcionamiento).</t>
  </si>
  <si>
    <t>MS01</t>
  </si>
  <si>
    <t>Compra e instalación de mueble de almacenamiento . Dimensiones (1,15m ancho*0,80m altura*0,40m fondo).  Superficies y entrepaños en acero inoxidable 304/2b calibre 20,Tiraderas en acero inxidable, puerta en acero inoxidable 304/2b calibre 20, con cerradura . Mirillas en vidrio templado 5 mm fijado en puertas. Sistema de fijación en acero inoxidable. (Incluye todo lo necesario para su instalación y correcto funcionamiento).</t>
  </si>
  <si>
    <t>SILLAS</t>
  </si>
  <si>
    <t>S01</t>
  </si>
  <si>
    <t>Compra e instalación de silla interlocutora, con cuatro (4) patas con deslizadores. Apilable, Asiento y espaldar en polipropileno inyectado, espaldar y asiento en concha, con asiento tapizado, acabado en tela antimanchas, antimicótica, antibacterial, antifúngica, ignífuga. Patas en tubería de acero diámetro 7/8” calibre 16, con soldadura. Acabado en pintura epoxipoliéster  aplicada electrostáticamente.  Asiento y espaldar separados en dos (2) bastidores independientes acoplados. (Incluye todo lo necesario para su correcto funcionamiento).</t>
  </si>
  <si>
    <t>S02</t>
  </si>
  <si>
    <t>Compra e instalación de silla operativa, giratoria sin brazos, espaldar medio,  graduable  en altura, contacto permanente, y neumática con cilindro a gas negro de graduación de altura con un rango de 9.0cm mínimo. Base en poliamida tipo estrella de cinco (5) apoyos, con rodachinas en nylon reforzado con fibra de vidrio especificadas para piso duro. Asiento y espaldar con espuma de poliuretano inyectado de alta densidad 60 para asiento y 30 para espaldar, y anti inflamable. Tapizado en tela antimanchas, antimicótica, antibacterial, antifúngica, ignífuga . (Incluye todo lo necesario para su correcto funcionamiento).</t>
  </si>
  <si>
    <t>SU01</t>
  </si>
  <si>
    <t>Compra e instalación de silla universitaria apilable. Asiento y espaldar en polipropileno inyectado de alto impacto. Estructura metálica de cuatro (4) apoyos en tubería cold rolled 7/8" calibre 16 con pintura electrostática negra. Los cuatro (4) apoyos con botas de polipropileno inyectado de alto impacto. Raqueta de escritura abatible en madera contrachapada espesor 15 mm, acabado en laminado de alta presión F8, canto en PVC y balance en la parte inferior. (Incluye todo lo necesario para su correcto funcionamiento).</t>
  </si>
  <si>
    <t>SB01</t>
  </si>
  <si>
    <t>Compra e instalación de silla tipo butaco para laboratorio, espaldar en poliuretano de piel integral de color negro unido al asiento graduable en profundidad por perilla. Platina en acero de 1/4 de pulgada conformada en frío. Sistema de graduación de altura por pistón neumático. Plato de soporte en acero tipo C.R Cal. 14 estampado; electrosoldado por MIG, pintura epoxipoliester. Apoyapié  graduable en altura . Base nylon reforzado con fibra de vidrio al 30%, con 5 aspas. Deslizadores fijos en polipropileno inyectado. Con ejes de acero. Acabado Asiento en poliuretano de piel integral color negro</t>
  </si>
  <si>
    <t>ALZ01</t>
  </si>
  <si>
    <t>Suministro, transporte e instalación de Módulo Vertical con Espaldar tipo Alcatraz cuatro (4) puestos. Incluye asiento y espaldar en perfiles de duraluminio satinado estructura interna en acero cold rolled Ø1" calibre 20 recubierta en pintura electrostática y perfiles ARQ001 de 2mm de espesor. Superficie en Acero Inoxidable T- 304 satinado calibre 20 sobre aglomerado especificado para intemperie en madera industrial Super T resistente a la humedad con orificio para parasol, de dimensiones 1.00m x 0.60m. Estructura en tubos de acero cold rolled Ø2" calibre 16 y Ø3/4" calibre 18 recubierta con pintura electrostática. Incluye también platinas de 10x10 cm para fijación de módulo con anclaje epóxico de alta adherencia entre módulo y superficie del piso, que garantice su correcta fijacion y estabilidad en el tiempo, estructura en tubos de acero colled rolled recubierta con pintura electrostática, para anclar a piso sobre platina de 10x10. Altura de superficie: 0,73 m, altura de asientos: 0,45 m.</t>
  </si>
  <si>
    <t>TABLEROS</t>
  </si>
  <si>
    <t>TB01</t>
  </si>
  <si>
    <t xml:space="preserve">Compra e instalación de superficie (tablero) en vidrio 6 mm templado con pelicula antireflejo.  con textura de cuadrícula. Contiene porta borrador en aluminio. Dimensiones (2,40 m de ancho*1,20m alto, instalado a 0,90m del piso) Cuerpos de soporte según sea necesario (Incluye todo lo necesario para su instalación y correcto funcionamiento). </t>
  </si>
  <si>
    <t>DIVISIONES</t>
  </si>
  <si>
    <t>DPT01</t>
  </si>
  <si>
    <t>Compra e instalación de división piso-techo: (Espesor 0,09m), (altura de 2,00m , divididos en 0,90m en módulos en lámina metálica y 0,50m en módulos de vidrio). Estructura en acero cold rolled calibre 18”, sistema de cremallera continua cada 2.5cm, marcos elaborados en lámina cold rolled calibre 16” con acabado en pintura electrostática, ensamble entre paneles a través de conectores universales. Doble zócalo para conducción de cableado horizontal y ductos para conducción vertical que garantice separación de redes eléctrica y de datos. Módulos de vidrio tempaldo 4mm. Sistema de nivelación (Incluye todo lo necesario para su instalación y correcto funcionamiento). Ver detalle de canaleta requerido por la División de Gestión Informática.</t>
  </si>
  <si>
    <t>DAP01</t>
  </si>
  <si>
    <t>Compra e instalación de división de puestos de trabajo y barra de atención en acabado en laminado de alta presión F8: (Espesor de mínimo 8cms), (altura de 0,90m en módulos en lámina metálica). Estructura en acero cold rolled calibre 18, sistema de cremallera continua cada 2.5cm, marcos elaborados en lámina cold rolled calibre 16 con acabado en pintura electrostática, ensamble entre paneles a través de conectores universales. Doble zócalo para conducción de cableado horizontal a traves de una bandeja portacables o troquelada y ductos para conducción vertical que garantice separación de redes eléctrica y de datos. Sistema de nivelación y superficie de atención en aglomerado de madera de 30mm de espesor con acabado en laminado de alta presión F8, canto plano PVC termo fundido y anclaje a la estructura por medio de platinas o pie amigos metálicos. (Incluye todo lo necesario para su instalación y correcto funcionamiento).</t>
  </si>
  <si>
    <t>VALOR TOTAL COSTOS DIRECTOS</t>
  </si>
  <si>
    <t>NOTA 1: Los items marcados como "NO MODIFICAR" no podran ser modificados</t>
  </si>
  <si>
    <t>NOTA 2: El valor total de la propuesta del proyecto debe incluir y discriminar el IVA, SO PENA DE RECHAZO. Se excluyen los ítems exentos de IVA. Discriminación se refiere a indicar de manera precisa el porcentaje aplicado a cada uno de los ítems incluidos en la propuesta.
En el caso de tener ítems exentos o excluidos, deberá aclararse e identificar los mismos en la propuesta. Se deberá suministrar para estos casos la certificación de la exención o exclusión. (Documento con la certificación bajo gravedad de juramento donde se indique que legislación vigente aplica).</t>
  </si>
  <si>
    <t>NOTA 3: Los valores unitarios ofertados consignados en el ofrecimiento económico (Anexo 7) no podrán superar los precios techo establecidos en el anexo. De igual manera no podrá modificar los ítems o referencias establecidas en los anexos publicados</t>
  </si>
  <si>
    <t>Firma Representante Proponente</t>
  </si>
  <si>
    <t>Nombre:</t>
  </si>
  <si>
    <t>Cedula:</t>
  </si>
  <si>
    <t>Oferente: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</si>
</sst>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quot;$&quot;\ * #,##0.00_-;_-&quot;$&quot;\ * &quot;-&quot;??_-;_-@_-"/>
    <numFmt numFmtId="165" formatCode="_-&quot;$&quot;* #,##0.00_-;\-&quot;$&quot;* #,##0.00_-;_-&quot;$&quot;* &quot;-&quot;??_-;_-@_-"/>
    <numFmt numFmtId="166" formatCode="_-&quot;$&quot;* #,##0_-;\-&quot;$&quot;* #,##0_-;_-&quot;$&quot;* &quot;-&quot;??_-;_-@_-"/>
    <numFmt numFmtId="167" formatCode="_-&quot;$&quot;* #,##0_-;\-&quot;$&quot;* #,##0_-;_-&quot;$&quot;* &quot;-&quot;_-;_-@_-"/>
    <numFmt numFmtId="168" formatCode="_(&quot;$&quot;\ * #,##0.00_);_(&quot;$&quot;\ * \(#,##0.00\);_(&quot;$&quot;\ * &quot;-&quot;??_);_(@_)"/>
  </numFmts>
  <fonts count="15">
    <font>
      <sz val="11"/>
      <color theme="1"/>
      <name val="Aptos Narrow"/>
      <family val="2"/>
      <scheme val="minor"/>
    </font>
    <font>
      <sz val="11"/>
      <color theme="1"/>
      <name val="Aptos Narrow"/>
      <family val="2"/>
      <scheme val="minor"/>
    </font>
    <font>
      <b/>
      <sz val="9"/>
      <color theme="1"/>
      <name val="Verdana"/>
      <family val="2"/>
    </font>
    <font>
      <sz val="8.25"/>
      <color rgb="FF000000"/>
      <name val="Arial"/>
      <family val="2"/>
    </font>
    <font>
      <b/>
      <sz val="9"/>
      <name val="Verdana"/>
      <family val="2"/>
    </font>
    <font>
      <sz val="11"/>
      <color indexed="8"/>
      <name val="Calibri"/>
      <family val="2"/>
    </font>
    <font>
      <sz val="10"/>
      <name val="Arial"/>
      <family val="2"/>
    </font>
    <font>
      <sz val="11"/>
      <color theme="1"/>
      <name val="Verdana"/>
      <family val="2"/>
    </font>
    <font>
      <sz val="11"/>
      <color theme="1" tint="0.499984740745262"/>
      <name val="Verdana"/>
      <family val="2"/>
    </font>
    <font>
      <sz val="8"/>
      <name val="Aptos Narrow"/>
      <family val="2"/>
      <scheme val="minor"/>
    </font>
    <font>
      <b/>
      <sz val="10"/>
      <name val="Verdana"/>
      <family val="2"/>
    </font>
    <font>
      <b/>
      <sz val="10"/>
      <color theme="1"/>
      <name val="Verdana"/>
      <family val="2"/>
    </font>
    <font>
      <sz val="10"/>
      <color theme="1"/>
      <name val="Verdana"/>
      <family val="2"/>
    </font>
    <font>
      <sz val="10"/>
      <name val="Verdana"/>
      <family val="2"/>
    </font>
    <font>
      <b/>
      <sz val="11"/>
      <name val="Verdana"/>
      <family val="2"/>
    </font>
  </fonts>
  <fills count="7">
    <fill>
      <patternFill patternType="none"/>
    </fill>
    <fill>
      <patternFill patternType="gray125"/>
    </fill>
    <fill>
      <patternFill patternType="solid">
        <fgColor rgb="FF92D050"/>
        <bgColor indexed="64"/>
      </patternFill>
    </fill>
    <fill>
      <patternFill patternType="solid">
        <fgColor theme="6" tint="0.59999389629810485"/>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5" tint="0.79998168889431442"/>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style="thin">
        <color auto="1"/>
      </bottom>
      <diagonal/>
    </border>
  </borders>
  <cellStyleXfs count="9">
    <xf numFmtId="0" fontId="0" fillId="0" borderId="0"/>
    <xf numFmtId="43" fontId="1" fillId="0" borderId="0" applyFont="0" applyFill="0" applyBorder="0" applyAlignment="0" applyProtection="0"/>
    <xf numFmtId="0" fontId="3" fillId="0" borderId="0"/>
    <xf numFmtId="165" fontId="1" fillId="0" borderId="0" applyFont="0" applyFill="0" applyBorder="0" applyAlignment="0" applyProtection="0"/>
    <xf numFmtId="167" fontId="1" fillId="0" borderId="0" applyFont="0" applyFill="0" applyBorder="0" applyAlignment="0" applyProtection="0"/>
    <xf numFmtId="168" fontId="5" fillId="0" borderId="0" applyFont="0" applyFill="0" applyBorder="0" applyAlignment="0" applyProtection="0"/>
    <xf numFmtId="0" fontId="6" fillId="0" borderId="0"/>
    <xf numFmtId="164" fontId="1" fillId="0" borderId="0" applyFont="0" applyFill="0" applyBorder="0" applyAlignment="0" applyProtection="0"/>
    <xf numFmtId="9" fontId="1" fillId="0" borderId="0" applyFont="0" applyFill="0" applyBorder="0" applyAlignment="0" applyProtection="0"/>
  </cellStyleXfs>
  <cellXfs count="70">
    <xf numFmtId="0" fontId="0" fillId="0" borderId="0" xfId="0"/>
    <xf numFmtId="0" fontId="7" fillId="0" borderId="0" xfId="0" applyFont="1"/>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5" xfId="0" applyFont="1" applyBorder="1" applyAlignment="1">
      <alignment horizontal="justify" vertical="center" wrapText="1"/>
    </xf>
    <xf numFmtId="0" fontId="11" fillId="0" borderId="14" xfId="0" applyFont="1" applyBorder="1" applyAlignment="1">
      <alignment vertical="center" wrapText="1"/>
    </xf>
    <xf numFmtId="166" fontId="11" fillId="0" borderId="13" xfId="0" applyNumberFormat="1" applyFont="1" applyBorder="1" applyAlignment="1">
      <alignment vertical="center" wrapText="1"/>
    </xf>
    <xf numFmtId="166" fontId="11" fillId="0" borderId="11" xfId="0" applyNumberFormat="1" applyFont="1" applyBorder="1" applyAlignment="1">
      <alignment vertical="center" wrapText="1"/>
    </xf>
    <xf numFmtId="0" fontId="11" fillId="4" borderId="12" xfId="0" applyFont="1" applyFill="1" applyBorder="1" applyAlignment="1">
      <alignment horizontal="center" vertical="center" wrapText="1"/>
    </xf>
    <xf numFmtId="0" fontId="11" fillId="4" borderId="5" xfId="0" applyFont="1" applyFill="1" applyBorder="1" applyAlignment="1">
      <alignment horizontal="justify" vertical="center" wrapText="1"/>
    </xf>
    <xf numFmtId="0" fontId="11" fillId="4" borderId="14" xfId="0" applyFont="1" applyFill="1" applyBorder="1" applyAlignment="1">
      <alignment vertical="center" wrapText="1"/>
    </xf>
    <xf numFmtId="166" fontId="11" fillId="4" borderId="13" xfId="0" applyNumberFormat="1" applyFont="1" applyFill="1" applyBorder="1" applyAlignment="1">
      <alignment vertical="center" wrapText="1"/>
    </xf>
    <xf numFmtId="166" fontId="11" fillId="4" borderId="5" xfId="0" applyNumberFormat="1" applyFont="1" applyFill="1" applyBorder="1" applyAlignment="1">
      <alignment vertical="center" wrapText="1"/>
    </xf>
    <xf numFmtId="0" fontId="13" fillId="0" borderId="5" xfId="0" applyFont="1" applyBorder="1" applyAlignment="1">
      <alignment horizontal="justify" vertical="center" wrapText="1"/>
    </xf>
    <xf numFmtId="0" fontId="12" fillId="0" borderId="5" xfId="0" applyFont="1" applyBorder="1" applyAlignment="1">
      <alignment horizontal="center" vertical="center" wrapText="1"/>
    </xf>
    <xf numFmtId="43" fontId="12" fillId="0" borderId="5" xfId="1" applyFont="1" applyFill="1" applyBorder="1" applyAlignment="1">
      <alignment horizontal="center" vertical="center" wrapText="1"/>
    </xf>
    <xf numFmtId="166" fontId="12" fillId="0" borderId="5" xfId="0" applyNumberFormat="1" applyFont="1" applyBorder="1" applyAlignment="1">
      <alignment horizontal="center" vertical="center" wrapText="1"/>
    </xf>
    <xf numFmtId="0" fontId="11" fillId="4" borderId="4" xfId="0" applyFont="1" applyFill="1" applyBorder="1" applyAlignment="1">
      <alignment horizontal="center" vertical="center" wrapText="1"/>
    </xf>
    <xf numFmtId="0" fontId="10" fillId="4" borderId="5" xfId="0" applyFont="1" applyFill="1" applyBorder="1" applyAlignment="1">
      <alignment horizontal="justify" vertical="center" wrapText="1"/>
    </xf>
    <xf numFmtId="0" fontId="12" fillId="4" borderId="5" xfId="0" applyFont="1" applyFill="1" applyBorder="1" applyAlignment="1">
      <alignment horizontal="center" vertical="center" wrapText="1"/>
    </xf>
    <xf numFmtId="43" fontId="12" fillId="4" borderId="5" xfId="1" applyFont="1" applyFill="1" applyBorder="1" applyAlignment="1">
      <alignment horizontal="center" vertical="center" wrapText="1"/>
    </xf>
    <xf numFmtId="166" fontId="12" fillId="4" borderId="5" xfId="0" applyNumberFormat="1" applyFont="1" applyFill="1" applyBorder="1" applyAlignment="1">
      <alignment horizontal="center" vertical="center" wrapText="1"/>
    </xf>
    <xf numFmtId="166" fontId="12" fillId="4" borderId="5" xfId="3" applyNumberFormat="1" applyFont="1" applyFill="1" applyBorder="1" applyAlignment="1">
      <alignment horizontal="left" vertical="center" wrapText="1"/>
    </xf>
    <xf numFmtId="0" fontId="7" fillId="0" borderId="18" xfId="0" applyFont="1" applyBorder="1"/>
    <xf numFmtId="0" fontId="7" fillId="0" borderId="19" xfId="0" applyFont="1" applyBorder="1"/>
    <xf numFmtId="0" fontId="7" fillId="0" borderId="20" xfId="0" applyFont="1" applyBorder="1"/>
    <xf numFmtId="0" fontId="7" fillId="0" borderId="17" xfId="0" applyFont="1" applyBorder="1"/>
    <xf numFmtId="0" fontId="7" fillId="0" borderId="15" xfId="0" applyFont="1" applyBorder="1"/>
    <xf numFmtId="0" fontId="7" fillId="0" borderId="21" xfId="0" applyFont="1" applyBorder="1"/>
    <xf numFmtId="0" fontId="7" fillId="0" borderId="22" xfId="0" applyFont="1" applyBorder="1"/>
    <xf numFmtId="0" fontId="7" fillId="0" borderId="16" xfId="0" applyFont="1" applyBorder="1"/>
    <xf numFmtId="0" fontId="11" fillId="0" borderId="4" xfId="0" applyFont="1" applyBorder="1" applyAlignment="1">
      <alignment horizontal="center" vertical="center" wrapText="1"/>
    </xf>
    <xf numFmtId="166" fontId="11" fillId="0" borderId="26" xfId="0" applyNumberFormat="1" applyFont="1" applyBorder="1" applyAlignment="1">
      <alignment vertical="center" wrapText="1"/>
    </xf>
    <xf numFmtId="0" fontId="13" fillId="0" borderId="27" xfId="0" applyFont="1" applyBorder="1" applyAlignment="1">
      <alignment vertical="center"/>
    </xf>
    <xf numFmtId="0" fontId="12" fillId="0" borderId="9" xfId="0" applyFont="1" applyBorder="1" applyAlignment="1">
      <alignment vertical="center"/>
    </xf>
    <xf numFmtId="0" fontId="11" fillId="6" borderId="11" xfId="0" applyFont="1" applyFill="1" applyBorder="1" applyAlignment="1">
      <alignment horizontal="center" vertical="center" wrapText="1"/>
    </xf>
    <xf numFmtId="1" fontId="12" fillId="0" borderId="5" xfId="1" applyNumberFormat="1" applyFont="1" applyFill="1" applyBorder="1" applyAlignment="1">
      <alignment horizontal="center" vertical="center" wrapText="1"/>
    </xf>
    <xf numFmtId="0" fontId="11" fillId="6" borderId="14" xfId="0" applyFont="1" applyFill="1" applyBorder="1" applyAlignment="1">
      <alignment vertical="center" wrapText="1"/>
    </xf>
    <xf numFmtId="164" fontId="12" fillId="6" borderId="5" xfId="7" applyFont="1" applyFill="1" applyBorder="1" applyAlignment="1">
      <alignment horizontal="center" vertical="center" wrapText="1"/>
    </xf>
    <xf numFmtId="164" fontId="12" fillId="0" borderId="5" xfId="7" applyFont="1" applyBorder="1" applyAlignment="1">
      <alignment horizontal="center" vertical="center" wrapText="1"/>
    </xf>
    <xf numFmtId="164" fontId="12" fillId="0" borderId="5" xfId="7" applyFont="1" applyFill="1" applyBorder="1" applyAlignment="1">
      <alignment horizontal="left" vertical="center" wrapText="1"/>
    </xf>
    <xf numFmtId="9" fontId="12" fillId="0" borderId="5" xfId="8" applyFont="1" applyBorder="1" applyAlignment="1">
      <alignment horizontal="center" vertical="center" wrapText="1"/>
    </xf>
    <xf numFmtId="164" fontId="10" fillId="5" borderId="2" xfId="7" applyFont="1" applyFill="1" applyBorder="1" applyAlignment="1">
      <alignment vertical="center"/>
    </xf>
    <xf numFmtId="0" fontId="7" fillId="0" borderId="0" xfId="6" applyFont="1" applyAlignment="1">
      <alignment vertical="center"/>
    </xf>
    <xf numFmtId="0" fontId="8" fillId="0" borderId="0" xfId="6" applyFont="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8"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12" xfId="0" applyFont="1" applyBorder="1" applyAlignment="1">
      <alignment horizontal="left" vertical="center" wrapText="1"/>
    </xf>
    <xf numFmtId="0" fontId="13" fillId="0" borderId="14" xfId="0" applyFont="1" applyBorder="1" applyAlignment="1">
      <alignment horizontal="left" vertical="center" wrapText="1"/>
    </xf>
    <xf numFmtId="0" fontId="13" fillId="0" borderId="29" xfId="0" applyFont="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14" fillId="0" borderId="7" xfId="2" applyFont="1" applyBorder="1" applyAlignment="1">
      <alignment horizontal="center" vertical="center" wrapText="1"/>
    </xf>
    <xf numFmtId="0" fontId="14" fillId="0" borderId="8" xfId="2" applyFont="1" applyBorder="1" applyAlignment="1">
      <alignment horizontal="center" vertical="center" wrapText="1"/>
    </xf>
    <xf numFmtId="0" fontId="10" fillId="5" borderId="24" xfId="0" applyFont="1" applyFill="1" applyBorder="1" applyAlignment="1">
      <alignment horizontal="right" vertical="center"/>
    </xf>
    <xf numFmtId="0" fontId="10" fillId="5" borderId="25" xfId="0" applyFont="1" applyFill="1" applyBorder="1" applyAlignment="1">
      <alignment horizontal="right" vertical="center"/>
    </xf>
    <xf numFmtId="0" fontId="10" fillId="5" borderId="23" xfId="0" applyFont="1" applyFill="1" applyBorder="1" applyAlignment="1">
      <alignment horizontal="right" vertical="center"/>
    </xf>
    <xf numFmtId="0" fontId="13" fillId="0" borderId="4" xfId="0" applyFont="1" applyBorder="1" applyAlignment="1">
      <alignment horizontal="left" vertical="center" wrapText="1"/>
    </xf>
    <xf numFmtId="0" fontId="13" fillId="0" borderId="5" xfId="0" applyFont="1" applyBorder="1" applyAlignment="1">
      <alignment horizontal="left" vertical="center"/>
    </xf>
    <xf numFmtId="0" fontId="13" fillId="0" borderId="6" xfId="0" applyFont="1" applyBorder="1" applyAlignment="1">
      <alignment horizontal="left" vertical="center"/>
    </xf>
  </cellXfs>
  <cellStyles count="9">
    <cellStyle name="Comma" xfId="1" builtinId="3"/>
    <cellStyle name="Currency" xfId="7" builtinId="4"/>
    <cellStyle name="Moneda [0] 2" xfId="4" xr:uid="{E6B4E6DC-F622-4118-9BE3-41D83C0B9F63}"/>
    <cellStyle name="Moneda 10" xfId="5" xr:uid="{DC304E4D-99A3-4A03-81DB-B045B012A95F}"/>
    <cellStyle name="Moneda 2" xfId="3" xr:uid="{C8D7A4A9-28FC-4337-9C35-107F320D85D3}"/>
    <cellStyle name="Normal" xfId="0" builtinId="0"/>
    <cellStyle name="Normal 2" xfId="6" xr:uid="{973EA02D-643B-445A-89D2-D6712CEB184E}"/>
    <cellStyle name="Normal 4" xfId="2" xr:uid="{1F05E565-3DC6-47B1-8475-E6EA6E096ADA}"/>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customXml" Target="../customXml/item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142874</xdr:rowOff>
    </xdr:from>
    <xdr:to>
      <xdr:col>2</xdr:col>
      <xdr:colOff>2676525</xdr:colOff>
      <xdr:row>0</xdr:row>
      <xdr:rowOff>702643</xdr:rowOff>
    </xdr:to>
    <xdr:pic>
      <xdr:nvPicPr>
        <xdr:cNvPr id="2" name="WordPictureWatermark1">
          <a:extLst>
            <a:ext uri="{FF2B5EF4-FFF2-40B4-BE49-F238E27FC236}">
              <a16:creationId xmlns:a16="http://schemas.microsoft.com/office/drawing/2014/main" id="{CE8FA276-86E7-473E-AF77-51186E8D0EA4}"/>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272" r="74640" b="89299"/>
        <a:stretch/>
      </xdr:blipFill>
      <xdr:spPr bwMode="auto">
        <a:xfrm>
          <a:off x="447675" y="142874"/>
          <a:ext cx="3190875" cy="5597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resupuesto%20Construcci&#243;n%20Puente%20Peatonal%20Manita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agrobetania365-my.sharepoint.com/Users/rbenavidesa/Downloads/Beneficiarios%20febrero%20de%20202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agrobetania365-my.sharepoint.com/Users/rcarrillop/Downloads/consumo%2016012019%20CONSULTA%20ADRES%2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agrobetania365-my.sharepoint.com/Users/jhonatanmauricio/Downloads/F:/VILLA%20TAKOA/Presupuesto/APUS%20VILLA%20TAKO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MATRIZ%20PARA%20EL%20CALCULO%20DEL%20AIU%2020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resupuesto%20remoci&#243;n%20de%20derrumb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agrobetania365-my.sharepoint.com/Users/jmperez/Documents/TECNICA/DEPORTE%20Y%20RECREACION/02%20ESTANDARIZADO%20POLIDEPORTIVO/05%20HOJA%20CALCULO%20ESTANDARIZADO/PRESUPUESTO%20DEL%20POLIDEPORTIVO%20COMPLETO.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agrobetania365-my.sharepoint.com/Users/crs/Dropbox/PENSILVANIA%202018/BASE%20DE%20DATOS/Copia%20de%20BASE%20DE%20DATOS%20APU'S%20(4)%20(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2103mar%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EST.V&#205;A%20CRITERIO%20TECNICO%2090BLB.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EST.V&#205;A%20CRITERIO%20TECNIC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CCIDENTES%20DE%201995%20-%20199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Users\mcastaneda\AppData\Local\Microsoft\Windows\Temporary%20Internet%20Files\Content.Outlook\2BUZ9XDK\Anexo%20M.I.-%20PLANTILLA%20MDA-V2_TRASLADOS%20APE%20FEB_20.XLSM-%20-%2026_02_2015%20-.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PUNITARIOS%20PARA%20241201%202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agrobetania365-my.sharepoint.com/Users/jmperez/Documents/TECNICA/DEPORTE%20Y%20RECREACION/02%20ESTANDARIZADO%20POLIDEPORTIVO/Presupuesto_750%20_Baja_Suelo%20AB%20actualizado%202015%20con%20ICC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20%20aaInformaci&#243;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cc%20Ago-Se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agrobetania365-my.sharepoint.com/Users/ojimenezr/Downloads/EB-ASO-SPC-PPTO-PP-V3.1%202023b.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20%20aaInformaci&#243;n%20GRUPO"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_mannicchiarico/Desktop/MARCO%20FIDU/MARCO%20TDRs%20NUEVOS%202024/TDR%20GLA%2050%20SIERRACOL/GLA%2050_03%20EJECUTOR%20DOT-OBRA/Analisis%20de%20Precios%20Unitarios%20ASTR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agrobetania365-my.sharepoint.com/Users/crs/Dropbox/MEJORA%20SEDE%20BOMBEROS%20LA%20MERCED/puesto%20de%20Bomberos%20La%20Merced/Base%20de%20Datos%20Consorcio%20Consult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sena4.sharepoint.com/borrar/lineamientos%20plan%20de%20acci&#243;n%202020&#9830;/proyectos/ForBPSProyPrev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os febrero 2020"/>
      <sheetName val="PERSIONAL ACTIVO"/>
      <sheetName val="Hoja1"/>
      <sheetName val="beneficiarios_febrero_2020"/>
      <sheetName val="PERSIONAL_ACTIVO"/>
    </sheetNames>
    <sheetDataSet>
      <sheetData sheetId="0"/>
      <sheetData sheetId="1"/>
      <sheetData sheetId="2"/>
      <sheetData sheetId="3"/>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os"/>
      <sheetName val="Hoja1"/>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O"/>
      <sheetName val="MATERIAL"/>
    </sheetNames>
    <sheetDataSet>
      <sheetData sheetId="0" refreshError="1"/>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FACTOR PRESTACIONAL 2009"/>
      <sheetName val="HISTORICO"/>
      <sheetName val="SALARIO CELADOR 2008"/>
      <sheetName val="TARIFAS REGISTRO DISTRITAL 2009"/>
      <sheetName val="COSTOS OFICINA"/>
      <sheetName val="COSTOS CAMPAMENTO"/>
      <sheetName val="EQUIPO"/>
      <sheetName val="MATERIAL"/>
      <sheetName val="Presup_Cancha"/>
    </sheetNames>
    <sheetDataSet>
      <sheetData sheetId="0"/>
      <sheetData sheetId="1" refreshError="1"/>
      <sheetData sheetId="2" refreshError="1"/>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s>
    <sheetDataSet>
      <sheetData sheetId="0"/>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aCCIDENTES%20DE%201995%20-%2019"/>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7"/>
      <sheetName val="RUBRO LEY"/>
      <sheetName val="CENTROS EN REGIONALES"/>
      <sheetName val="DEPENDENCIAS"/>
      <sheetName val="DATOS"/>
      <sheetName val="Ejemplo"/>
      <sheetName val="RUBROS Y DEPENDENCIAS"/>
      <sheetName val="PLANTILLA"/>
      <sheetName val="Hoja1"/>
      <sheetName val="Hoja3"/>
      <sheetName val="Hoja2"/>
      <sheetName val="OPCIONES DE RESPUESTA "/>
      <sheetName val="RUBRO_LEY"/>
      <sheetName val="CENTROS_EN_REGIONALES"/>
      <sheetName val="RUBROS_Y_DEPENDENCIAS"/>
      <sheetName val="OPCIONES_DE_RESPUESTA_"/>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sheetData sheetId="13"/>
      <sheetData sheetId="14"/>
      <sheetData sheetId="1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monte"/>
      <sheetName val="ESCARIFICACION"/>
    </sheetNames>
    <sheetDataSet>
      <sheetData sheetId="0" refreshError="1"/>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_Cancha"/>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a%20%20aaInformaci%C3%B3n"/>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GENERAL"/>
      <sheetName val="PROG Y FLUJO DE INVERSIÓN"/>
      <sheetName val="PROGRAMACION DE OBRA"/>
      <sheetName val="ZONA1-RESUMEN"/>
      <sheetName val="ZONA1-CANT"/>
      <sheetName val="ZONA2-RESUMEN"/>
      <sheetName val="ZONA2-CANT"/>
      <sheetName val="ZONA3-RESUMEN"/>
      <sheetName val="ZONA3-CANT"/>
      <sheetName val="URB-RESUMEN"/>
      <sheetName val="URB-CANT"/>
      <sheetName val="PANELES SOLARES"/>
      <sheetName val="ACOMETIDA GAS"/>
      <sheetName val="APU"/>
      <sheetName val="AIU"/>
      <sheetName val="INSUMOS"/>
      <sheetName val="Sheet7"/>
      <sheetName val="FM"/>
      <sheetName val="INTERVENTORIA"/>
      <sheetName val="GERENCIA"/>
      <sheetName val="CANT BASE ESTRUCTURA"/>
      <sheetName val="CANT BASE ACABADOS"/>
      <sheetName val="DOTACION_SENA_PENSILVANIA"/>
      <sheetName val="Sheet1"/>
    </sheetNames>
    <sheetDataSet>
      <sheetData sheetId="0" refreshError="1"/>
      <sheetData sheetId="1" refreshError="1"/>
      <sheetData sheetId="2" refreshError="1"/>
      <sheetData sheetId="3"/>
      <sheetData sheetId="4" refreshError="1"/>
      <sheetData sheetId="5"/>
      <sheetData sheetId="6" refreshError="1"/>
      <sheetData sheetId="7"/>
      <sheetData sheetId="8" refreshError="1"/>
      <sheetData sheetId="9"/>
      <sheetData sheetId="10" refreshError="1"/>
      <sheetData sheetId="11" refreshError="1"/>
      <sheetData sheetId="12" refreshError="1"/>
      <sheetData sheetId="13"/>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 val="a%20%20aaInformaci%C3%B3n%20GRU"/>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ART"/>
      <sheetName val="A. P. U."/>
      <sheetName val="Listado"/>
      <sheetName val="PPTOS"/>
      <sheetName val="Borrable"/>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entificación"/>
      <sheetName val="Actividades"/>
      <sheetName val="Financiación"/>
      <sheetName val="Listas"/>
    </sheetNames>
    <sheetDataSet>
      <sheetData sheetId="0"/>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EC853-3449-45A5-9CB9-7679F7F1A92D}">
  <dimension ref="B1:J50"/>
  <sheetViews>
    <sheetView tabSelected="1" topLeftCell="C1" workbookViewId="0">
      <selection activeCell="C8" sqref="C8"/>
    </sheetView>
  </sheetViews>
  <sheetFormatPr defaultColWidth="11.42578125" defaultRowHeight="14.25"/>
  <cols>
    <col min="1" max="1" width="6.7109375" style="1" customWidth="1"/>
    <col min="2" max="2" width="8.5703125" style="1" customWidth="1"/>
    <col min="3" max="3" width="73.7109375" style="1" customWidth="1"/>
    <col min="4" max="4" width="10.140625" style="1" customWidth="1"/>
    <col min="5" max="5" width="11" style="1" customWidth="1"/>
    <col min="6" max="6" width="19.5703125" style="1" customWidth="1"/>
    <col min="7" max="9" width="16" style="1" customWidth="1"/>
    <col min="10" max="10" width="21.28515625" style="1" bestFit="1" customWidth="1"/>
    <col min="11" max="16384" width="11.42578125" style="1"/>
  </cols>
  <sheetData>
    <row r="1" spans="2:10" ht="57.75" customHeight="1" thickBot="1"/>
    <row r="2" spans="2:10">
      <c r="B2" s="58" t="s">
        <v>0</v>
      </c>
      <c r="C2" s="59"/>
      <c r="D2" s="59"/>
      <c r="E2" s="59"/>
      <c r="F2" s="59"/>
      <c r="G2" s="59"/>
      <c r="H2" s="59"/>
      <c r="I2" s="59"/>
      <c r="J2" s="59"/>
    </row>
    <row r="3" spans="2:10" ht="15.75" customHeight="1">
      <c r="B3" s="60"/>
      <c r="C3" s="61"/>
      <c r="D3" s="61"/>
      <c r="E3" s="61"/>
      <c r="F3" s="61"/>
      <c r="G3" s="61"/>
      <c r="H3" s="61"/>
      <c r="I3" s="61"/>
      <c r="J3" s="61"/>
    </row>
    <row r="4" spans="2:10" ht="30" customHeight="1" thickBot="1">
      <c r="B4" s="62" t="s">
        <v>1</v>
      </c>
      <c r="C4" s="63"/>
      <c r="D4" s="63"/>
      <c r="E4" s="63"/>
      <c r="F4" s="63"/>
      <c r="G4" s="63"/>
      <c r="H4" s="63"/>
      <c r="I4" s="63"/>
      <c r="J4" s="63"/>
    </row>
    <row r="5" spans="2:10" ht="51">
      <c r="B5" s="2" t="s">
        <v>2</v>
      </c>
      <c r="C5" s="3" t="s">
        <v>3</v>
      </c>
      <c r="D5" s="3" t="s">
        <v>4</v>
      </c>
      <c r="E5" s="3" t="s">
        <v>5</v>
      </c>
      <c r="F5" s="36" t="s">
        <v>6</v>
      </c>
      <c r="G5" s="3" t="s">
        <v>7</v>
      </c>
      <c r="H5" s="3" t="s">
        <v>8</v>
      </c>
      <c r="I5" s="3" t="s">
        <v>9</v>
      </c>
      <c r="J5" s="3" t="s">
        <v>10</v>
      </c>
    </row>
    <row r="6" spans="2:10">
      <c r="B6" s="4"/>
      <c r="C6" s="5"/>
      <c r="D6" s="6"/>
      <c r="E6" s="6"/>
      <c r="F6" s="6"/>
      <c r="G6" s="7"/>
      <c r="H6" s="33"/>
      <c r="I6" s="33"/>
      <c r="J6" s="8"/>
    </row>
    <row r="7" spans="2:10">
      <c r="B7" s="9"/>
      <c r="C7" s="10" t="s">
        <v>11</v>
      </c>
      <c r="D7" s="11"/>
      <c r="E7" s="11"/>
      <c r="F7" s="38"/>
      <c r="G7" s="12"/>
      <c r="H7" s="12"/>
      <c r="I7" s="13">
        <f>SUM(I8:I11)</f>
        <v>0</v>
      </c>
      <c r="J7" s="13">
        <f>SUM(J8:J11)</f>
        <v>26328658.369999997</v>
      </c>
    </row>
    <row r="8" spans="2:10" ht="133.5" customHeight="1">
      <c r="B8" s="32" t="s">
        <v>12</v>
      </c>
      <c r="C8" s="14" t="s">
        <v>13</v>
      </c>
      <c r="D8" s="15" t="s">
        <v>14</v>
      </c>
      <c r="E8" s="37">
        <v>1</v>
      </c>
      <c r="F8" s="39">
        <v>6869637.9499999993</v>
      </c>
      <c r="G8" s="40"/>
      <c r="H8" s="42"/>
      <c r="I8" s="40"/>
      <c r="J8" s="41">
        <f>+F8*E8</f>
        <v>6869637.9499999993</v>
      </c>
    </row>
    <row r="9" spans="2:10" ht="126.75" customHeight="1">
      <c r="B9" s="32" t="s">
        <v>15</v>
      </c>
      <c r="C9" s="14" t="s">
        <v>16</v>
      </c>
      <c r="D9" s="15" t="s">
        <v>14</v>
      </c>
      <c r="E9" s="37">
        <v>5</v>
      </c>
      <c r="F9" s="39">
        <v>1656602.5699999998</v>
      </c>
      <c r="G9" s="40"/>
      <c r="H9" s="42"/>
      <c r="I9" s="40"/>
      <c r="J9" s="41">
        <f t="shared" ref="J9:J11" si="0">+F9*E9</f>
        <v>8283012.8499999996</v>
      </c>
    </row>
    <row r="10" spans="2:10" ht="133.5" customHeight="1">
      <c r="B10" s="32" t="s">
        <v>17</v>
      </c>
      <c r="C10" s="14" t="s">
        <v>18</v>
      </c>
      <c r="D10" s="15" t="s">
        <v>14</v>
      </c>
      <c r="E10" s="37">
        <v>2</v>
      </c>
      <c r="F10" s="39">
        <v>1334387.46</v>
      </c>
      <c r="G10" s="40"/>
      <c r="H10" s="42"/>
      <c r="I10" s="40"/>
      <c r="J10" s="41">
        <f t="shared" si="0"/>
        <v>2668774.92</v>
      </c>
    </row>
    <row r="11" spans="2:10" ht="189">
      <c r="B11" s="32" t="s">
        <v>19</v>
      </c>
      <c r="C11" s="14" t="s">
        <v>20</v>
      </c>
      <c r="D11" s="15" t="s">
        <v>14</v>
      </c>
      <c r="E11" s="37">
        <v>1</v>
      </c>
      <c r="F11" s="39">
        <v>8507232.6500000004</v>
      </c>
      <c r="G11" s="40"/>
      <c r="H11" s="42"/>
      <c r="I11" s="40"/>
      <c r="J11" s="41">
        <f t="shared" si="0"/>
        <v>8507232.6500000004</v>
      </c>
    </row>
    <row r="12" spans="2:10">
      <c r="B12" s="9"/>
      <c r="C12" s="10" t="s">
        <v>21</v>
      </c>
      <c r="D12" s="11"/>
      <c r="E12" s="11"/>
      <c r="F12" s="11"/>
      <c r="G12" s="12"/>
      <c r="H12" s="12"/>
      <c r="I12" s="13">
        <f>SUM(I13:I16)</f>
        <v>0</v>
      </c>
      <c r="J12" s="13">
        <f>SUM(J13:J16)</f>
        <v>84310312.379999995</v>
      </c>
    </row>
    <row r="13" spans="2:10" ht="252">
      <c r="B13" s="32" t="s">
        <v>22</v>
      </c>
      <c r="C13" s="14" t="s">
        <v>23</v>
      </c>
      <c r="D13" s="15" t="s">
        <v>14</v>
      </c>
      <c r="E13" s="37">
        <v>4</v>
      </c>
      <c r="F13" s="39">
        <v>2568454.35</v>
      </c>
      <c r="G13" s="40"/>
      <c r="H13" s="42"/>
      <c r="I13" s="40"/>
      <c r="J13" s="41">
        <f t="shared" ref="J13:J16" si="1">+F13*E13</f>
        <v>10273817.4</v>
      </c>
    </row>
    <row r="14" spans="2:10" ht="138.75">
      <c r="B14" s="32" t="s">
        <v>24</v>
      </c>
      <c r="C14" s="14" t="s">
        <v>25</v>
      </c>
      <c r="D14" s="15" t="s">
        <v>14</v>
      </c>
      <c r="E14" s="37">
        <v>12</v>
      </c>
      <c r="F14" s="39">
        <v>1341889.22</v>
      </c>
      <c r="G14" s="40"/>
      <c r="H14" s="42"/>
      <c r="I14" s="40"/>
      <c r="J14" s="41">
        <f t="shared" si="1"/>
        <v>16102670.640000001</v>
      </c>
    </row>
    <row r="15" spans="2:10" ht="226.5">
      <c r="B15" s="32" t="s">
        <v>26</v>
      </c>
      <c r="C15" s="14" t="s">
        <v>27</v>
      </c>
      <c r="D15" s="15" t="s">
        <v>14</v>
      </c>
      <c r="E15" s="37">
        <v>30</v>
      </c>
      <c r="F15" s="39">
        <v>1505332.15</v>
      </c>
      <c r="G15" s="40"/>
      <c r="H15" s="42"/>
      <c r="I15" s="40"/>
      <c r="J15" s="41">
        <f t="shared" si="1"/>
        <v>45159964.5</v>
      </c>
    </row>
    <row r="16" spans="2:10" ht="226.5">
      <c r="B16" s="32" t="s">
        <v>28</v>
      </c>
      <c r="C16" s="14" t="s">
        <v>29</v>
      </c>
      <c r="D16" s="15" t="s">
        <v>14</v>
      </c>
      <c r="E16" s="37">
        <v>8</v>
      </c>
      <c r="F16" s="39">
        <v>1596732.48</v>
      </c>
      <c r="G16" s="40"/>
      <c r="H16" s="42"/>
      <c r="I16" s="40"/>
      <c r="J16" s="41">
        <f t="shared" si="1"/>
        <v>12773859.84</v>
      </c>
    </row>
    <row r="17" spans="2:10">
      <c r="B17" s="9"/>
      <c r="C17" s="10" t="s">
        <v>30</v>
      </c>
      <c r="D17" s="11"/>
      <c r="E17" s="11"/>
      <c r="F17" s="11"/>
      <c r="G17" s="12"/>
      <c r="H17" s="12"/>
      <c r="I17" s="13">
        <f>SUM(I18:I19)</f>
        <v>0</v>
      </c>
      <c r="J17" s="13">
        <f>SUM(J18:J19)</f>
        <v>19539910.669999998</v>
      </c>
    </row>
    <row r="18" spans="2:10" ht="100.5">
      <c r="B18" s="32" t="s">
        <v>31</v>
      </c>
      <c r="C18" s="14" t="s">
        <v>32</v>
      </c>
      <c r="D18" s="15" t="s">
        <v>14</v>
      </c>
      <c r="E18" s="37">
        <v>12</v>
      </c>
      <c r="F18" s="39">
        <v>965773.05999999994</v>
      </c>
      <c r="G18" s="40"/>
      <c r="H18" s="42"/>
      <c r="I18" s="40"/>
      <c r="J18" s="41">
        <f t="shared" ref="J18:J19" si="2">+F18*E18</f>
        <v>11589276.719999999</v>
      </c>
    </row>
    <row r="19" spans="2:10" ht="88.5">
      <c r="B19" s="32" t="s">
        <v>33</v>
      </c>
      <c r="C19" s="14" t="s">
        <v>34</v>
      </c>
      <c r="D19" s="15" t="s">
        <v>14</v>
      </c>
      <c r="E19" s="37">
        <v>5</v>
      </c>
      <c r="F19" s="39">
        <v>1590126.79</v>
      </c>
      <c r="G19" s="40"/>
      <c r="H19" s="42"/>
      <c r="I19" s="40"/>
      <c r="J19" s="41">
        <f t="shared" si="2"/>
        <v>7950633.9500000002</v>
      </c>
    </row>
    <row r="20" spans="2:10">
      <c r="B20" s="9"/>
      <c r="C20" s="10" t="s">
        <v>35</v>
      </c>
      <c r="D20" s="11"/>
      <c r="E20" s="11"/>
      <c r="F20" s="11"/>
      <c r="G20" s="12"/>
      <c r="H20" s="12"/>
      <c r="I20" s="13">
        <f>SUM(I21:I24)</f>
        <v>0</v>
      </c>
      <c r="J20" s="13">
        <f>SUM(J21:J24)</f>
        <v>77283307.639999986</v>
      </c>
    </row>
    <row r="21" spans="2:10" ht="113.25">
      <c r="B21" s="32" t="s">
        <v>36</v>
      </c>
      <c r="C21" s="14" t="s">
        <v>37</v>
      </c>
      <c r="D21" s="15" t="s">
        <v>14</v>
      </c>
      <c r="E21" s="37">
        <v>31</v>
      </c>
      <c r="F21" s="39">
        <v>1522100.44</v>
      </c>
      <c r="G21" s="40"/>
      <c r="H21" s="42"/>
      <c r="I21" s="40"/>
      <c r="J21" s="41">
        <f t="shared" ref="J21:J24" si="3">+F21*E21</f>
        <v>47185113.640000001</v>
      </c>
    </row>
    <row r="22" spans="2:10" ht="88.5">
      <c r="B22" s="32" t="s">
        <v>38</v>
      </c>
      <c r="C22" s="14" t="s">
        <v>39</v>
      </c>
      <c r="D22" s="15" t="s">
        <v>14</v>
      </c>
      <c r="E22" s="37">
        <v>4</v>
      </c>
      <c r="F22" s="39">
        <v>3676165.8499999996</v>
      </c>
      <c r="G22" s="40"/>
      <c r="H22" s="42"/>
      <c r="I22" s="40"/>
      <c r="J22" s="41">
        <f t="shared" si="3"/>
        <v>14704663.399999999</v>
      </c>
    </row>
    <row r="23" spans="2:10" ht="113.25">
      <c r="B23" s="32" t="s">
        <v>40</v>
      </c>
      <c r="C23" s="14" t="s">
        <v>41</v>
      </c>
      <c r="D23" s="15" t="s">
        <v>14</v>
      </c>
      <c r="E23" s="37">
        <v>6</v>
      </c>
      <c r="F23" s="39">
        <v>1528493.1199999999</v>
      </c>
      <c r="G23" s="40"/>
      <c r="H23" s="42"/>
      <c r="I23" s="40"/>
      <c r="J23" s="41">
        <f t="shared" si="3"/>
        <v>9170958.7199999988</v>
      </c>
    </row>
    <row r="24" spans="2:10" ht="75.75">
      <c r="B24" s="32" t="s">
        <v>42</v>
      </c>
      <c r="C24" s="14" t="s">
        <v>43</v>
      </c>
      <c r="D24" s="15" t="s">
        <v>14</v>
      </c>
      <c r="E24" s="37">
        <v>2</v>
      </c>
      <c r="F24" s="39">
        <v>3111285.94</v>
      </c>
      <c r="G24" s="40"/>
      <c r="H24" s="42"/>
      <c r="I24" s="40"/>
      <c r="J24" s="41">
        <f t="shared" si="3"/>
        <v>6222571.8799999999</v>
      </c>
    </row>
    <row r="25" spans="2:10">
      <c r="B25" s="18"/>
      <c r="C25" s="19" t="s">
        <v>44</v>
      </c>
      <c r="D25" s="20"/>
      <c r="E25" s="21"/>
      <c r="F25" s="21"/>
      <c r="G25" s="22"/>
      <c r="H25" s="22"/>
      <c r="I25" s="23">
        <f>SUM(I26:I30)</f>
        <v>0</v>
      </c>
      <c r="J25" s="23">
        <f>SUM(J26:J30)</f>
        <v>277444296.91999996</v>
      </c>
    </row>
    <row r="26" spans="2:10" ht="111" customHeight="1">
      <c r="B26" s="32" t="s">
        <v>45</v>
      </c>
      <c r="C26" s="14" t="s">
        <v>46</v>
      </c>
      <c r="D26" s="15" t="s">
        <v>14</v>
      </c>
      <c r="E26" s="37">
        <v>94</v>
      </c>
      <c r="F26" s="39">
        <v>345542.68</v>
      </c>
      <c r="G26" s="40"/>
      <c r="H26" s="42"/>
      <c r="I26" s="40"/>
      <c r="J26" s="41">
        <f t="shared" ref="J26:J30" si="4">+F26*E26</f>
        <v>32481011.919999998</v>
      </c>
    </row>
    <row r="27" spans="2:10" ht="119.25" customHeight="1">
      <c r="B27" s="32" t="s">
        <v>47</v>
      </c>
      <c r="C27" s="14" t="s">
        <v>48</v>
      </c>
      <c r="D27" s="15" t="s">
        <v>14</v>
      </c>
      <c r="E27" s="37">
        <v>12</v>
      </c>
      <c r="F27" s="39">
        <v>730068.57</v>
      </c>
      <c r="G27" s="40"/>
      <c r="H27" s="42"/>
      <c r="I27" s="40"/>
      <c r="J27" s="41">
        <f t="shared" si="4"/>
        <v>8760822.8399999999</v>
      </c>
    </row>
    <row r="28" spans="2:10" ht="107.25" customHeight="1">
      <c r="B28" s="32" t="s">
        <v>49</v>
      </c>
      <c r="C28" s="14" t="s">
        <v>50</v>
      </c>
      <c r="D28" s="15" t="s">
        <v>14</v>
      </c>
      <c r="E28" s="37">
        <v>300</v>
      </c>
      <c r="F28" s="39">
        <v>624923.74</v>
      </c>
      <c r="G28" s="40"/>
      <c r="H28" s="42"/>
      <c r="I28" s="40"/>
      <c r="J28" s="41">
        <f t="shared" si="4"/>
        <v>187477122</v>
      </c>
    </row>
    <row r="29" spans="2:10" ht="119.25" customHeight="1">
      <c r="B29" s="32" t="s">
        <v>51</v>
      </c>
      <c r="C29" s="14" t="s">
        <v>52</v>
      </c>
      <c r="D29" s="15" t="s">
        <v>14</v>
      </c>
      <c r="E29" s="37">
        <v>36</v>
      </c>
      <c r="F29" s="39">
        <v>617269.65999999992</v>
      </c>
      <c r="G29" s="40"/>
      <c r="H29" s="42"/>
      <c r="I29" s="40"/>
      <c r="J29" s="41">
        <f t="shared" si="4"/>
        <v>22221707.759999998</v>
      </c>
    </row>
    <row r="30" spans="2:10" ht="183" customHeight="1">
      <c r="B30" s="32" t="s">
        <v>53</v>
      </c>
      <c r="C30" s="14" t="s">
        <v>54</v>
      </c>
      <c r="D30" s="15" t="s">
        <v>14</v>
      </c>
      <c r="E30" s="37">
        <v>10</v>
      </c>
      <c r="F30" s="39">
        <v>2650363.2399999998</v>
      </c>
      <c r="G30" s="40"/>
      <c r="H30" s="42"/>
      <c r="I30" s="40"/>
      <c r="J30" s="41">
        <f t="shared" si="4"/>
        <v>26503632.399999999</v>
      </c>
    </row>
    <row r="31" spans="2:10">
      <c r="B31" s="18"/>
      <c r="C31" s="19" t="s">
        <v>55</v>
      </c>
      <c r="D31" s="20"/>
      <c r="E31" s="21"/>
      <c r="F31" s="21"/>
      <c r="G31" s="22"/>
      <c r="H31" s="22"/>
      <c r="I31" s="22">
        <f>I32</f>
        <v>0</v>
      </c>
      <c r="J31" s="23">
        <f>J32</f>
        <v>33960892.349999994</v>
      </c>
    </row>
    <row r="32" spans="2:10" ht="63">
      <c r="B32" s="32" t="s">
        <v>56</v>
      </c>
      <c r="C32" s="14" t="s">
        <v>57</v>
      </c>
      <c r="D32" s="15" t="s">
        <v>14</v>
      </c>
      <c r="E32" s="37">
        <v>15</v>
      </c>
      <c r="F32" s="39">
        <v>2264059.4899999998</v>
      </c>
      <c r="G32" s="40"/>
      <c r="H32" s="42"/>
      <c r="I32" s="40"/>
      <c r="J32" s="41">
        <f>+F32*E32</f>
        <v>33960892.349999994</v>
      </c>
    </row>
    <row r="33" spans="2:10">
      <c r="B33" s="18"/>
      <c r="C33" s="19" t="s">
        <v>58</v>
      </c>
      <c r="D33" s="20"/>
      <c r="E33" s="21"/>
      <c r="F33" s="21"/>
      <c r="G33" s="22"/>
      <c r="H33" s="22"/>
      <c r="I33" s="23">
        <f>SUM(I34:I35)</f>
        <v>0</v>
      </c>
      <c r="J33" s="23">
        <f>SUM(J34:J35)</f>
        <v>6196551.5</v>
      </c>
    </row>
    <row r="34" spans="2:10" ht="138.75">
      <c r="B34" s="32" t="s">
        <v>59</v>
      </c>
      <c r="C34" s="14" t="s">
        <v>60</v>
      </c>
      <c r="D34" s="15" t="s">
        <v>14</v>
      </c>
      <c r="E34" s="37">
        <v>2</v>
      </c>
      <c r="F34" s="39">
        <v>2107995.75</v>
      </c>
      <c r="G34" s="40"/>
      <c r="H34" s="42"/>
      <c r="I34" s="40"/>
      <c r="J34" s="41">
        <f t="shared" ref="J34:J36" si="5">+F34*E34</f>
        <v>4215991.5</v>
      </c>
    </row>
    <row r="35" spans="2:10" ht="163.5">
      <c r="B35" s="32" t="s">
        <v>61</v>
      </c>
      <c r="C35" s="14" t="s">
        <v>62</v>
      </c>
      <c r="D35" s="15" t="s">
        <v>14</v>
      </c>
      <c r="E35" s="37">
        <v>1</v>
      </c>
      <c r="F35" s="39">
        <v>1980560</v>
      </c>
      <c r="G35" s="40"/>
      <c r="H35" s="42"/>
      <c r="I35" s="40"/>
      <c r="J35" s="41">
        <f t="shared" si="5"/>
        <v>1980560</v>
      </c>
    </row>
    <row r="36" spans="2:10">
      <c r="B36" s="32"/>
      <c r="C36" s="14"/>
      <c r="D36" s="15"/>
      <c r="E36" s="16"/>
      <c r="F36" s="16"/>
      <c r="G36" s="17"/>
      <c r="H36" s="17"/>
      <c r="I36" s="17"/>
      <c r="J36" s="41">
        <f t="shared" si="5"/>
        <v>0</v>
      </c>
    </row>
    <row r="37" spans="2:10" ht="15" customHeight="1">
      <c r="B37" s="64" t="s">
        <v>63</v>
      </c>
      <c r="C37" s="65"/>
      <c r="D37" s="65"/>
      <c r="E37" s="65"/>
      <c r="F37" s="65"/>
      <c r="G37" s="65"/>
      <c r="H37" s="66"/>
      <c r="I37" s="43">
        <f>I7+I12+I17+I20+I25+I31+I33</f>
        <v>0</v>
      </c>
      <c r="J37" s="43">
        <f>J7+J12+J17+J20+J25+J31+J33</f>
        <v>525063929.82999992</v>
      </c>
    </row>
    <row r="38" spans="2:10" ht="15.75" customHeight="1" thickBot="1">
      <c r="B38" s="49"/>
      <c r="C38" s="50"/>
      <c r="D38" s="50"/>
      <c r="E38" s="50"/>
      <c r="F38" s="50"/>
      <c r="G38" s="50"/>
      <c r="H38" s="51"/>
      <c r="I38" s="34"/>
      <c r="J38" s="35"/>
    </row>
    <row r="39" spans="2:10" ht="25.5" customHeight="1">
      <c r="B39" s="52" t="s">
        <v>64</v>
      </c>
      <c r="C39" s="53"/>
      <c r="D39" s="53"/>
      <c r="E39" s="53"/>
      <c r="F39" s="53"/>
      <c r="G39" s="53"/>
      <c r="H39" s="53"/>
      <c r="I39" s="53"/>
      <c r="J39" s="54"/>
    </row>
    <row r="40" spans="2:10" ht="70.5" customHeight="1">
      <c r="B40" s="67" t="s">
        <v>65</v>
      </c>
      <c r="C40" s="68"/>
      <c r="D40" s="68"/>
      <c r="E40" s="68"/>
      <c r="F40" s="68"/>
      <c r="G40" s="68"/>
      <c r="H40" s="68"/>
      <c r="I40" s="68"/>
      <c r="J40" s="69"/>
    </row>
    <row r="41" spans="2:10" ht="32.25" customHeight="1">
      <c r="B41" s="55" t="s">
        <v>66</v>
      </c>
      <c r="C41" s="56"/>
      <c r="D41" s="56"/>
      <c r="E41" s="56"/>
      <c r="F41" s="56"/>
      <c r="G41" s="56"/>
      <c r="H41" s="56"/>
      <c r="I41" s="56"/>
      <c r="J41" s="57"/>
    </row>
    <row r="42" spans="2:10" ht="15.75" customHeight="1" thickBot="1">
      <c r="B42" s="46"/>
      <c r="C42" s="47"/>
      <c r="D42" s="47"/>
      <c r="E42" s="47"/>
      <c r="F42" s="47"/>
      <c r="G42" s="47"/>
      <c r="H42" s="47"/>
      <c r="I42" s="47"/>
      <c r="J42" s="48"/>
    </row>
    <row r="43" spans="2:10" ht="28.5" customHeight="1">
      <c r="B43" s="24"/>
      <c r="C43" s="25"/>
      <c r="D43" s="25"/>
      <c r="E43" s="25"/>
      <c r="F43" s="25"/>
      <c r="G43" s="25"/>
      <c r="H43" s="25"/>
      <c r="I43" s="25"/>
      <c r="J43" s="26"/>
    </row>
    <row r="44" spans="2:10">
      <c r="B44" s="27"/>
      <c r="D44" s="44" t="s">
        <v>67</v>
      </c>
      <c r="E44" s="44"/>
      <c r="F44" s="44"/>
      <c r="J44" s="28"/>
    </row>
    <row r="45" spans="2:10">
      <c r="B45" s="27"/>
      <c r="D45" s="45" t="s">
        <v>68</v>
      </c>
      <c r="J45" s="28"/>
    </row>
    <row r="46" spans="2:10">
      <c r="B46" s="27"/>
      <c r="D46" s="45" t="s">
        <v>69</v>
      </c>
      <c r="J46" s="28"/>
    </row>
    <row r="47" spans="2:10">
      <c r="B47" s="27"/>
      <c r="D47" s="45" t="s">
        <v>70</v>
      </c>
      <c r="J47" s="28"/>
    </row>
    <row r="48" spans="2:10" ht="15" thickBot="1">
      <c r="B48" s="29"/>
      <c r="C48" s="30"/>
      <c r="D48" s="30"/>
      <c r="E48" s="30"/>
      <c r="F48" s="30"/>
      <c r="G48" s="30"/>
      <c r="H48" s="30"/>
      <c r="I48" s="30"/>
      <c r="J48" s="31"/>
    </row>
    <row r="50" spans="3:3" ht="15">
      <c r="C50"/>
    </row>
  </sheetData>
  <mergeCells count="9">
    <mergeCell ref="B42:J42"/>
    <mergeCell ref="B38:H38"/>
    <mergeCell ref="B39:J39"/>
    <mergeCell ref="B41:J41"/>
    <mergeCell ref="B2:J2"/>
    <mergeCell ref="B3:J3"/>
    <mergeCell ref="B4:J4"/>
    <mergeCell ref="B37:H37"/>
    <mergeCell ref="B40:J40"/>
  </mergeCells>
  <phoneticPr fontId="9"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44186328644E40A6277D784062BB8B" ma:contentTypeVersion="15" ma:contentTypeDescription="Crear nuevo documento." ma:contentTypeScope="" ma:versionID="a898a7dbcad077bb7b0199907884b25e">
  <xsd:schema xmlns:xsd="http://www.w3.org/2001/XMLSchema" xmlns:xs="http://www.w3.org/2001/XMLSchema" xmlns:p="http://schemas.microsoft.com/office/2006/metadata/properties" xmlns:ns2="7f9fe6a9-d72a-4b48-8a53-4c5124e1bb55" xmlns:ns3="2a402d46-15e8-4907-9220-a173efc0b1f9" targetNamespace="http://schemas.microsoft.com/office/2006/metadata/properties" ma:root="true" ma:fieldsID="54c2ceecc9f9e0752ed8ad8153fa1105" ns2:_="" ns3:_="">
    <xsd:import namespace="7f9fe6a9-d72a-4b48-8a53-4c5124e1bb55"/>
    <xsd:import namespace="2a402d46-15e8-4907-9220-a173efc0b1f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9fe6a9-d72a-4b48-8a53-4c5124e1bb5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7b8651d0-d84c-4458-8f0b-634dada0deef}" ma:internalName="TaxCatchAll" ma:showField="CatchAllData" ma:web="7f9fe6a9-d72a-4b48-8a53-4c5124e1bb5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a402d46-15e8-4907-9220-a173efc0b1f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Flow_SignoffStatus" ma:index="22" nillable="true" ma:displayName="Estado de aprobación" ma:internalName="Estado_x0020_de_x0020_aprobaci_x00f3_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9fe6a9-d72a-4b48-8a53-4c5124e1bb55" xsi:nil="true"/>
    <lcf76f155ced4ddcb4097134ff3c332f xmlns="2a402d46-15e8-4907-9220-a173efc0b1f9">
      <Terms xmlns="http://schemas.microsoft.com/office/infopath/2007/PartnerControls"/>
    </lcf76f155ced4ddcb4097134ff3c332f>
    <_Flow_SignoffStatus xmlns="2a402d46-15e8-4907-9220-a173efc0b1f9" xsi:nil="true"/>
  </documentManagement>
</p:properties>
</file>

<file path=customXml/itemProps1.xml><?xml version="1.0" encoding="utf-8"?>
<ds:datastoreItem xmlns:ds="http://schemas.openxmlformats.org/officeDocument/2006/customXml" ds:itemID="{0EBB1493-E353-4D42-A1EA-A6A8594CBB74}"/>
</file>

<file path=customXml/itemProps2.xml><?xml version="1.0" encoding="utf-8"?>
<ds:datastoreItem xmlns:ds="http://schemas.openxmlformats.org/officeDocument/2006/customXml" ds:itemID="{79C446A0-EDC9-4A88-90E8-E6C4C4E45547}"/>
</file>

<file path=customXml/itemProps3.xml><?xml version="1.0" encoding="utf-8"?>
<ds:datastoreItem xmlns:ds="http://schemas.openxmlformats.org/officeDocument/2006/customXml" ds:itemID="{8A85D53D-8C99-4BCB-AF3E-0CB6464A3AF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Annicchiarico Plata Marco Tulio</dc:creator>
  <cp:keywords/>
  <dc:description/>
  <cp:lastModifiedBy>gerencia@advancecolombiaaci.com</cp:lastModifiedBy>
  <cp:revision/>
  <dcterms:created xsi:type="dcterms:W3CDTF">2024-11-13T15:20:08Z</dcterms:created>
  <dcterms:modified xsi:type="dcterms:W3CDTF">2025-02-03T15:35:14Z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0x0101000F44186328644E40A6277D784062BB8B</vt:lpwstr>
  </property>
  <property fmtid="{D5CDD505-2E9C-101B-9397-08002B2CF9AE}" pid="3" name="MediaServiceImageTags">
    <vt:lpwstr/>
  </property>
</Properties>
</file>