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RICARDO\Downloads\"/>
    </mc:Choice>
  </mc:AlternateContent>
  <xr:revisionPtr revIDLastSave="7" documentId="8_{838FD40D-5A01-4CE9-BCB7-E537FE0EA8CA}" xr6:coauthVersionLast="47" xr6:coauthVersionMax="47" xr10:uidLastSave="{C1AF5B72-8B71-4759-BC57-8A2AB70D3058}"/>
  <bookViews>
    <workbookView xWindow="-108" yWindow="-108" windowWidth="23256" windowHeight="12456" xr2:uid="{CB5668EF-0DF7-4E83-BD13-870D8CD6B8DD}"/>
  </bookViews>
  <sheets>
    <sheet name="Anexo 7 Desglose of. económic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9" i="1" l="1"/>
  <c r="G66" i="1"/>
  <c r="G98" i="1"/>
  <c r="G100" i="1" s="1"/>
  <c r="G93" i="1"/>
  <c r="G94" i="1"/>
  <c r="G95" i="1"/>
  <c r="G92" i="1"/>
  <c r="G96" i="1" s="1"/>
  <c r="G86" i="1"/>
  <c r="G85" i="1"/>
  <c r="G84" i="1"/>
  <c r="G87" i="1" s="1"/>
  <c r="G80" i="1"/>
  <c r="G79" i="1"/>
  <c r="G75" i="1"/>
  <c r="G77" i="1"/>
  <c r="G73" i="1"/>
  <c r="G82" i="1" s="1"/>
  <c r="G69" i="1"/>
  <c r="G67" i="1"/>
  <c r="G62" i="1"/>
  <c r="G64" i="1" s="1"/>
  <c r="F56" i="1"/>
  <c r="F54" i="1"/>
  <c r="F53" i="1"/>
  <c r="F52" i="1"/>
  <c r="F51" i="1"/>
  <c r="F58" i="1" s="1"/>
  <c r="F48" i="1"/>
  <c r="F49" i="1" s="1"/>
  <c r="F44" i="1"/>
  <c r="F45" i="1"/>
  <c r="F43" i="1"/>
  <c r="F46" i="1" s="1"/>
  <c r="F40" i="1"/>
  <c r="F38" i="1"/>
  <c r="F39" i="1"/>
  <c r="F37" i="1"/>
  <c r="F30" i="1"/>
  <c r="F31" i="1"/>
  <c r="F32" i="1"/>
  <c r="F33" i="1"/>
  <c r="F29" i="1"/>
  <c r="F26" i="1"/>
  <c r="F24" i="1"/>
  <c r="F22" i="1"/>
  <c r="F21" i="1"/>
  <c r="F34" i="1" s="1"/>
  <c r="F16" i="1"/>
  <c r="F18" i="1"/>
  <c r="F13" i="1"/>
  <c r="F14" i="1"/>
  <c r="F15" i="1"/>
  <c r="F12" i="1"/>
  <c r="F7" i="1"/>
  <c r="F8" i="1"/>
  <c r="F9" i="1"/>
  <c r="F6" i="1"/>
  <c r="F10" i="1" s="1"/>
  <c r="F41" i="1" l="1"/>
  <c r="G101" i="1"/>
  <c r="G71" i="1"/>
  <c r="F19" i="1"/>
  <c r="G88" i="1" s="1"/>
  <c r="G102" i="1" s="1"/>
  <c r="G105" i="1" l="1"/>
  <c r="G104" i="1"/>
  <c r="G103" i="1"/>
  <c r="G107" i="1" s="1"/>
</calcChain>
</file>

<file path=xl/sharedStrings.xml><?xml version="1.0" encoding="utf-8"?>
<sst xmlns="http://schemas.openxmlformats.org/spreadsheetml/2006/main" count="163" uniqueCount="102">
  <si>
    <t>PRESUPUESTO GENERAL OBRAS</t>
  </si>
  <si>
    <t>ITEM</t>
  </si>
  <si>
    <t>DESCRIPCIÓN</t>
  </si>
  <si>
    <t>UNIDAD</t>
  </si>
  <si>
    <t>CANT.</t>
  </si>
  <si>
    <t xml:space="preserve"> VLR. UNIT. </t>
  </si>
  <si>
    <t>VLR./TOTAL</t>
  </si>
  <si>
    <t>A</t>
  </si>
  <si>
    <t>MEJORAMIENTO DE VÍA PAVIMENTO RÍGIDO MR40 -  ALCANTARILLADO</t>
  </si>
  <si>
    <t>CRA 4ª ENTRE CALLES 5ª Y 6ª</t>
  </si>
  <si>
    <t>PRELIMINARES</t>
  </si>
  <si>
    <t>ROCERÍA Y LIMPIEZA</t>
  </si>
  <si>
    <t>M2</t>
  </si>
  <si>
    <t>LOCALIZACIÓN Y REPLANTEO VÍAS URBANAS</t>
  </si>
  <si>
    <t>CAMPAMENTO E INSTALACIONES PROVISIONALES</t>
  </si>
  <si>
    <t>UND</t>
  </si>
  <si>
    <t>CERRAMIENTO TELA FIB.TEJIDA H=2.10M-SINB</t>
  </si>
  <si>
    <t>ML</t>
  </si>
  <si>
    <t>SUB TOTAL</t>
  </si>
  <si>
    <t>2  ESTRUCTURA - ESTABILIZACIÓN</t>
  </si>
  <si>
    <t>CONFIGURACIÓN Y NIVELACION TERRENO</t>
  </si>
  <si>
    <t>EXCAVACIÓN A MAQUINA(CAJEO) [SR]</t>
  </si>
  <si>
    <t>M3</t>
  </si>
  <si>
    <t>CONFORM. COMPACT. SUBBASE CBR=95% URBANA</t>
  </si>
  <si>
    <t>MEJORAMIENTO DE SUBBASE MATERIAL IMPORTADO</t>
  </si>
  <si>
    <t>SUMINISTRO E INSTALACIÓN EMULSION ANIÓNICA POLIMÉRICA SOILTECH MKII ESTABILIZACIÓN CAPA TRATADA DE ESPESOR E=30CM,  INCLUYE APLICACIÓN</t>
  </si>
  <si>
    <t>ACARREO MATERIAL PETREO.VOL.COMPACT</t>
  </si>
  <si>
    <t>M3K</t>
  </si>
  <si>
    <t>3        VÍA CONCRETO PREMEZCLADO 3500 PSI Y ANDEN 3000 PSI</t>
  </si>
  <si>
    <t>DEMOLICIÓN DE ANDEN E=0.10</t>
  </si>
  <si>
    <t>EXCAVACIÓN EN CONGLOMERADO BAJO CUALQUIER GRADO DE HUMEDAD DE 0 A 2; INCLUYE MANO DE OBRA Y HERRAMIENTAS ANDEN</t>
  </si>
  <si>
    <t>RELLENO ROCAMUERTA COMPACT-RANA</t>
  </si>
  <si>
    <t>RETIRO DE ESCOMBROS Y MATERIAL DE EXCAVACION CON CARGUE EN VOLQUETA A MANO HASTA 15 KM - INCLUYE ACARREO. (MAYOR O IGUAL DE 5 M3)</t>
  </si>
  <si>
    <t>ANDEN CONCRETO 10CM 3000 PSI 15X30</t>
  </si>
  <si>
    <t>MALLA ELECTROSOLDADA 4MM C/15X15</t>
  </si>
  <si>
    <t>KG</t>
  </si>
  <si>
    <t>SARDINEL 15x30 CM 3000 PSI</t>
  </si>
  <si>
    <t>PAV.CONCRET. PREMEZCLADO MR 40 INCLUYE ACELERANTE</t>
  </si>
  <si>
    <t>ACERO REFUERZO Fy=4200 kg/cm2</t>
  </si>
  <si>
    <t>4 4,1</t>
  </si>
  <si>
    <t>ALCANTARILLADO SERVICIOS PRELIMINARES</t>
  </si>
  <si>
    <t>SEÑALES Y PROTECCIONES</t>
  </si>
  <si>
    <t>GBL</t>
  </si>
  <si>
    <t>LOCALIZACIÓN Y REPLANTEO (INCLUYE PLANO RECORD)</t>
  </si>
  <si>
    <t>BARRICADAS</t>
  </si>
  <si>
    <t>BARRERAS DE CINTAS PLÁSTICAS REFLECTIVAS</t>
  </si>
  <si>
    <t>5        ROTURA DE PAVIMENTOS Y ANDENES</t>
  </si>
  <si>
    <t>ROTURA DE CALZADA EN CONCRETO, ESPESOR MEDIO DE 0,25 M</t>
  </si>
  <si>
    <t>ROTURA DE ANDEN EN CONCRETO DE 10 CM DE ESPESOR</t>
  </si>
  <si>
    <t>CORTE DE PAVIMENTO CON CORTADORA Y DISCO DIAMANTADO</t>
  </si>
  <si>
    <t>6        EXCAVACIÓN</t>
  </si>
  <si>
    <t>EXCAVACIÓN EN CONGLOMERADO BAJO CUALQUIER GRADO DE HUMEDAD DE 0 A 2; INCLUYE MANO DE OBRA Y HERRAMIENTAS.</t>
  </si>
  <si>
    <t>7 7,1</t>
  </si>
  <si>
    <t>RELLENOS</t>
  </si>
  <si>
    <t>RELLENO TIPO 1.   RELLENO CON MATERIAL DE PRÉSTAMO TRITURADO 3/4" PARA CIMENTACIÓN DE TUBERÍA</t>
  </si>
  <si>
    <t>RELLENO TIPO 2A.   RELLENO CON MATERIAL DE PRESTAMO (MATERIAL GRANULAR) COMPACTADO CON EQUIPO (INCLUYE ALQUILER DEL EQUIPO).</t>
  </si>
  <si>
    <t>RELLENO TIPO 2B.   RELLENO CON MATERIAL DE PRESTAMO (MATERIAL GRANULAR) COMPACTADO CON EQUIPO (INCLUYE ALQUILER DEL EQUIPO).</t>
  </si>
  <si>
    <t>RELLENO TIPO 3.   RELLENO CON MATERIAL SELECCIONADO DE LA EXCAVACION COMPACTADO CON EQUIPO. (INCLUYE EQUIPO)</t>
  </si>
  <si>
    <t>RELLENO TIPO 5.   RELLENO CON MATERIAL DE BASE COMPACTADO AL 100% DEL PROCTOR MODIFICADO (INCLUYE MAQUINARIA Y PRUEBAS DE CALIDAD)</t>
  </si>
  <si>
    <t>8 8,1</t>
  </si>
  <si>
    <t>RETIRO DE SOBRANTES Y DISPOSICIÓN DE MATERIALES</t>
  </si>
  <si>
    <t>9 9,1</t>
  </si>
  <si>
    <t>OBRAS VARIAS Y MISCELÁNEOS</t>
  </si>
  <si>
    <t>EMBOQUILLAMIENTO TUBERIA MAYOR A 12"</t>
  </si>
  <si>
    <t>CAMARA DE CONCRETO TIPO B ALTURA MAXIMA DE 1,5 M, INCLUYE LA CORONA ( NO INCLUYE TAPA, EXCAVACION Y RELLENO)</t>
  </si>
  <si>
    <t>CAJA DE INSPECCION CONCRETO 3000 PSI DE 0,60M X 0,60M X 0,10M HASTA 1,0M DE PROFUNDIDAD (INCLUYE TAPA)</t>
  </si>
  <si>
    <t>10 10,1</t>
  </si>
  <si>
    <t>INSTALACIÓN  Y SUMINISTRO DE TUBERÍAS CON SUS RESPECTIVOS ACCESORIOS</t>
  </si>
  <si>
    <t>SUMINISTRO Y INSTALACION TUBERIA PVC ALCANTARILLADO DE Φ 160MM S8 NORMA ASTM F794</t>
  </si>
  <si>
    <t>SUMINISTRO Y INSTALACION TUBERIA PVC ALCANTARILLADO DE Φ 250MM S8 NORMA ASTM F794</t>
  </si>
  <si>
    <t>SUMINISTRO Y INSTALACION TUBERIA PVC ALCANTARILLADO DE Φ 315MM S8 NORMA ASTM F794</t>
  </si>
  <si>
    <t>SUMINISTRO Y INSTALACION  CODO 45 SANITARIO</t>
  </si>
  <si>
    <t>SUMINISTRO Y INSTALACION KIT SILLAS YEE 10"X 6"  O 12"X6 (INCLUYE TODOS LOS MATERIALES Y HERRAMIENTAS NECESARIAS</t>
  </si>
  <si>
    <t>RECONSTRUCCION DE PAVIMIENTO Y ANDEN</t>
  </si>
  <si>
    <t>S.T.C PAVIMENTO DE ANDEN DE CONCRETO DE 2500 PSI, DE 10 CM DE ESPESOR.</t>
  </si>
  <si>
    <t>RECONSTRUCCION DE ANDEN DE CONCRETO DE 2500 PSI, DE 10 CM DE ESPESOR</t>
  </si>
  <si>
    <t>SUMIDERO DOBLE TIPO B</t>
  </si>
  <si>
    <t>M2 UND</t>
  </si>
  <si>
    <t>TOTAL COSTOS FIJOS A</t>
  </si>
  <si>
    <t>B</t>
  </si>
  <si>
    <t>MANTENIMIENTO  PERIÓDICO EN 13 CUADRASUBICADAS EN EL SECTOR DE LA GALERÍA JOSÉ HILARIO LÓPEZ - DISTRITO ESPECIAL DE BUENAVENTURA : CRA. 8 ENTRE CALLES 1A Y 2, CRA. 8 ENTRE CALLES 1A Y 2 SUR, CALLE 2 SUR ENTRE CALLE 1A SUR Y CRA. 8, CARRERA 9 ENTRE CALLE 2 Y CALLE 4, CALLE 2 SUR ENTRE CRA. 8A Y CRA. 8B, CRA. 8B ENTRE CALLES 1 Y 1ª,  CALLE 1 ENTRE CRA 8B Y CRA 9, CRA. 9 ENTRE CALLES 1 SUR Y 2 SUR, CALLE 2 SUR ENTRE CRA. 9 Y CALLE 1 SUR, CRA. 9 ENTRE CALLE 1A Y CALLE 2 SUR, CALLE 1A ENTRE CRAS. 9 Y 10, CRA. 9 ENTRES CALLES 1A Y 2, CALLE 1ª ENTRE CARRERAS 8 Y 9.</t>
  </si>
  <si>
    <t xml:space="preserve">DESCRIPCIÓN               </t>
  </si>
  <si>
    <t>VLR. UNIT.</t>
  </si>
  <si>
    <t xml:space="preserve"> V/TOTAL </t>
  </si>
  <si>
    <t>LOCALIZACIÓN, REPLANTEO Y REPLANTEO MEDICIÓN DE DAÑOS</t>
  </si>
  <si>
    <t>LIMPIEZA DE DAÑOS Y SUPERFICIES DESGASTADAS.</t>
  </si>
  <si>
    <t>SEÑALIZACIÓN VIAL PREVENTIVA</t>
  </si>
  <si>
    <t>MANTENIMIENTO SOSTENIBLE RUTINARIO Y/O PERIÓDICO DE LAS VÍAS URBANAS</t>
  </si>
  <si>
    <t>MEZCLA EN FRIO RELLENO DE SUPERFICIE DE MANTENIMIENTO CAPA RODADURA Y APLICACIÓN</t>
  </si>
  <si>
    <t>TOTAL COSTOS FIJOS B</t>
  </si>
  <si>
    <t>TOTAL COSTOS A+B</t>
  </si>
  <si>
    <t>ADMINISTRACIÓN</t>
  </si>
  <si>
    <t>15.14%</t>
  </si>
  <si>
    <t>IMPREVISTOS</t>
  </si>
  <si>
    <t>5.00%</t>
  </si>
  <si>
    <t>UTILIDAD</t>
  </si>
  <si>
    <t>10.00%</t>
  </si>
  <si>
    <t>AIU</t>
  </si>
  <si>
    <t>30.14%</t>
  </si>
  <si>
    <t>TOTAL COSTOS INDIRECTOS</t>
  </si>
  <si>
    <t>IVA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</si>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</sst>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5DFB4"/>
        <bgColor indexed="64"/>
      </patternFill>
    </fill>
    <fill>
      <patternFill patternType="solid">
        <fgColor rgb="FFBCD5E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EEAF6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5" borderId="5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 wrapText="1"/>
    </xf>
    <xf numFmtId="0" fontId="0" fillId="0" borderId="18" xfId="0" applyBorder="1"/>
    <xf numFmtId="0" fontId="1" fillId="0" borderId="18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8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left" vertical="center" wrapText="1" indent="1"/>
    </xf>
    <xf numFmtId="0" fontId="1" fillId="2" borderId="18" xfId="0" applyFont="1" applyFill="1" applyBorder="1" applyAlignment="1">
      <alignment horizontal="justify" vertical="center" wrapText="1"/>
    </xf>
    <xf numFmtId="0" fontId="1" fillId="0" borderId="18" xfId="0" applyFont="1" applyBorder="1" applyAlignment="1">
      <alignment horizontal="left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6" borderId="12" xfId="0" applyFont="1" applyFill="1" applyBorder="1" applyAlignment="1">
      <alignment horizontal="right" vertical="center" wrapText="1"/>
    </xf>
    <xf numFmtId="0" fontId="1" fillId="6" borderId="13" xfId="0" applyFont="1" applyFill="1" applyBorder="1" applyAlignment="1">
      <alignment horizontal="right" vertical="center" wrapText="1"/>
    </xf>
    <xf numFmtId="0" fontId="1" fillId="6" borderId="14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2" borderId="18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6" borderId="12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5" borderId="8" xfId="0" applyFont="1" applyFill="1" applyBorder="1" applyAlignment="1">
      <alignment vertical="center" wrapText="1"/>
    </xf>
    <xf numFmtId="0" fontId="1" fillId="5" borderId="5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horizontal="right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0C66B-8FF2-4899-9053-B05106FC9411}">
  <dimension ref="A1:H109"/>
  <sheetViews>
    <sheetView tabSelected="1" topLeftCell="A43" zoomScale="90" zoomScaleNormal="90" workbookViewId="0">
      <selection activeCell="J108" sqref="J108"/>
    </sheetView>
  </sheetViews>
  <sheetFormatPr defaultColWidth="11.42578125" defaultRowHeight="14.45"/>
  <cols>
    <col min="1" max="1" width="13.28515625" customWidth="1"/>
    <col min="2" max="2" width="49.42578125" customWidth="1"/>
    <col min="3" max="3" width="26.28515625" customWidth="1"/>
    <col min="4" max="4" width="14.42578125" style="11" customWidth="1"/>
  </cols>
  <sheetData>
    <row r="1" spans="1:7" ht="15" thickBot="1">
      <c r="A1" s="1"/>
    </row>
    <row r="2" spans="1:7" ht="15" thickBot="1">
      <c r="A2" s="43" t="s">
        <v>0</v>
      </c>
      <c r="B2" s="44"/>
      <c r="C2" s="44"/>
      <c r="D2" s="44"/>
      <c r="E2" s="44"/>
      <c r="F2" s="44"/>
      <c r="G2" s="45"/>
    </row>
    <row r="3" spans="1:7" ht="15.6" thickTop="1" thickBot="1">
      <c r="A3" s="12" t="s">
        <v>1</v>
      </c>
      <c r="B3" s="5" t="s">
        <v>2</v>
      </c>
      <c r="C3" s="5" t="s">
        <v>3</v>
      </c>
      <c r="D3" s="13" t="s">
        <v>4</v>
      </c>
      <c r="E3" s="5" t="s">
        <v>5</v>
      </c>
      <c r="F3" s="46" t="s">
        <v>6</v>
      </c>
      <c r="G3" s="47"/>
    </row>
    <row r="4" spans="1:7" ht="28.9">
      <c r="A4" s="25" t="s">
        <v>7</v>
      </c>
      <c r="B4" s="26" t="s">
        <v>8</v>
      </c>
      <c r="C4" s="48" t="s">
        <v>9</v>
      </c>
      <c r="D4" s="49"/>
      <c r="E4" s="49"/>
      <c r="F4" s="49"/>
      <c r="G4" s="50"/>
    </row>
    <row r="5" spans="1:7">
      <c r="A5" s="24">
        <v>1</v>
      </c>
      <c r="B5" s="36" t="s">
        <v>10</v>
      </c>
      <c r="C5" s="36"/>
      <c r="D5" s="36"/>
      <c r="E5" s="36"/>
      <c r="F5" s="36"/>
      <c r="G5" s="36"/>
    </row>
    <row r="6" spans="1:7">
      <c r="A6" s="24">
        <v>1.1000000000000001</v>
      </c>
      <c r="B6" s="23" t="s">
        <v>11</v>
      </c>
      <c r="C6" s="24" t="s">
        <v>12</v>
      </c>
      <c r="D6" s="24">
        <v>270</v>
      </c>
      <c r="E6" s="23"/>
      <c r="F6" s="41">
        <f>ROUND(D6*E6,2)</f>
        <v>0</v>
      </c>
      <c r="G6" s="41"/>
    </row>
    <row r="7" spans="1:7">
      <c r="A7" s="24">
        <v>1.2</v>
      </c>
      <c r="B7" s="23" t="s">
        <v>13</v>
      </c>
      <c r="C7" s="24" t="s">
        <v>12</v>
      </c>
      <c r="D7" s="24">
        <v>270</v>
      </c>
      <c r="E7" s="27"/>
      <c r="F7" s="41">
        <f t="shared" ref="F7:F9" si="0">ROUND(D7*E7,2)</f>
        <v>0</v>
      </c>
      <c r="G7" s="41"/>
    </row>
    <row r="8" spans="1:7">
      <c r="A8" s="24">
        <v>1.3</v>
      </c>
      <c r="B8" s="23" t="s">
        <v>14</v>
      </c>
      <c r="C8" s="24" t="s">
        <v>15</v>
      </c>
      <c r="D8" s="24">
        <v>1</v>
      </c>
      <c r="E8" s="23"/>
      <c r="F8" s="41">
        <f t="shared" si="0"/>
        <v>0</v>
      </c>
      <c r="G8" s="41"/>
    </row>
    <row r="9" spans="1:7">
      <c r="A9" s="24">
        <v>1.4</v>
      </c>
      <c r="B9" s="23" t="s">
        <v>16</v>
      </c>
      <c r="C9" s="24" t="s">
        <v>17</v>
      </c>
      <c r="D9" s="24">
        <v>125</v>
      </c>
      <c r="E9" s="23"/>
      <c r="F9" s="41">
        <f t="shared" si="0"/>
        <v>0</v>
      </c>
      <c r="G9" s="41"/>
    </row>
    <row r="10" spans="1:7">
      <c r="A10" s="23"/>
      <c r="B10" s="28" t="s">
        <v>18</v>
      </c>
      <c r="C10" s="23"/>
      <c r="D10" s="24"/>
      <c r="E10" s="23"/>
      <c r="F10" s="42">
        <f>SUM(F6:G9)</f>
        <v>0</v>
      </c>
      <c r="G10" s="42"/>
    </row>
    <row r="11" spans="1:7" ht="18" customHeight="1">
      <c r="A11" s="36" t="s">
        <v>19</v>
      </c>
      <c r="B11" s="36"/>
      <c r="C11" s="36"/>
      <c r="D11" s="36"/>
      <c r="E11" s="36"/>
      <c r="F11" s="36"/>
      <c r="G11" s="36"/>
    </row>
    <row r="12" spans="1:7">
      <c r="A12" s="24">
        <v>2.1</v>
      </c>
      <c r="B12" s="23" t="s">
        <v>20</v>
      </c>
      <c r="C12" s="24" t="s">
        <v>12</v>
      </c>
      <c r="D12" s="24">
        <v>255.1</v>
      </c>
      <c r="E12" s="23"/>
      <c r="F12" s="41">
        <f>ROUND(D12*E12,2)</f>
        <v>0</v>
      </c>
      <c r="G12" s="41"/>
    </row>
    <row r="13" spans="1:7">
      <c r="A13" s="24">
        <v>2.2000000000000002</v>
      </c>
      <c r="B13" s="23" t="s">
        <v>21</v>
      </c>
      <c r="C13" s="24" t="s">
        <v>22</v>
      </c>
      <c r="D13" s="24">
        <v>89.29</v>
      </c>
      <c r="E13" s="23"/>
      <c r="F13" s="41">
        <f t="shared" ref="F13:F15" si="1">ROUND(D13*E13,2)</f>
        <v>0</v>
      </c>
      <c r="G13" s="41"/>
    </row>
    <row r="14" spans="1:7">
      <c r="A14" s="24">
        <v>2.2999999999999998</v>
      </c>
      <c r="B14" s="23" t="s">
        <v>23</v>
      </c>
      <c r="C14" s="24" t="s">
        <v>12</v>
      </c>
      <c r="D14" s="24">
        <v>255.1</v>
      </c>
      <c r="E14" s="23"/>
      <c r="F14" s="41">
        <f t="shared" si="1"/>
        <v>0</v>
      </c>
      <c r="G14" s="41"/>
    </row>
    <row r="15" spans="1:7">
      <c r="A15" s="24">
        <v>2.4</v>
      </c>
      <c r="B15" s="23" t="s">
        <v>24</v>
      </c>
      <c r="C15" s="24" t="s">
        <v>22</v>
      </c>
      <c r="D15" s="24">
        <v>19.13</v>
      </c>
      <c r="E15" s="23"/>
      <c r="F15" s="41">
        <f t="shared" si="1"/>
        <v>0</v>
      </c>
      <c r="G15" s="41"/>
    </row>
    <row r="16" spans="1:7" ht="43.5" customHeight="1">
      <c r="A16" s="51">
        <v>2.5</v>
      </c>
      <c r="B16" s="36" t="s">
        <v>25</v>
      </c>
      <c r="C16" s="51" t="s">
        <v>22</v>
      </c>
      <c r="D16" s="51">
        <v>38.270000000000003</v>
      </c>
      <c r="E16" s="52"/>
      <c r="F16" s="41">
        <f>ROUND(D12*E12,2)</f>
        <v>0</v>
      </c>
      <c r="G16" s="41"/>
    </row>
    <row r="17" spans="1:7">
      <c r="A17" s="51"/>
      <c r="B17" s="36"/>
      <c r="C17" s="51"/>
      <c r="D17" s="51"/>
      <c r="E17" s="52"/>
      <c r="F17" s="41"/>
      <c r="G17" s="41"/>
    </row>
    <row r="18" spans="1:7">
      <c r="A18" s="24">
        <v>2.6</v>
      </c>
      <c r="B18" s="23" t="s">
        <v>26</v>
      </c>
      <c r="C18" s="24" t="s">
        <v>27</v>
      </c>
      <c r="D18" s="24">
        <v>38.270000000000003</v>
      </c>
      <c r="E18" s="23"/>
      <c r="F18" s="41">
        <f>ROUND(D18*E18,2)</f>
        <v>0</v>
      </c>
      <c r="G18" s="41"/>
    </row>
    <row r="19" spans="1:7">
      <c r="A19" s="23"/>
      <c r="B19" s="28" t="s">
        <v>18</v>
      </c>
      <c r="C19" s="23"/>
      <c r="D19" s="24"/>
      <c r="E19" s="23"/>
      <c r="F19" s="42">
        <f>SUM(F12:G18)</f>
        <v>0</v>
      </c>
      <c r="G19" s="42"/>
    </row>
    <row r="20" spans="1:7" ht="27" customHeight="1">
      <c r="A20" s="36" t="s">
        <v>28</v>
      </c>
      <c r="B20" s="36"/>
      <c r="C20" s="36"/>
      <c r="D20" s="36"/>
      <c r="E20" s="36"/>
      <c r="F20" s="36"/>
      <c r="G20" s="36"/>
    </row>
    <row r="21" spans="1:7">
      <c r="A21" s="24">
        <v>3.1</v>
      </c>
      <c r="B21" s="23" t="s">
        <v>29</v>
      </c>
      <c r="C21" s="51" t="s">
        <v>12</v>
      </c>
      <c r="D21" s="24">
        <v>13</v>
      </c>
      <c r="E21" s="23"/>
      <c r="F21" s="41">
        <f>ROUND(D21*E21,2)</f>
        <v>0</v>
      </c>
      <c r="G21" s="41"/>
    </row>
    <row r="22" spans="1:7" ht="43.5" customHeight="1">
      <c r="A22" s="51">
        <v>3.2</v>
      </c>
      <c r="B22" s="36" t="s">
        <v>30</v>
      </c>
      <c r="C22" s="51"/>
      <c r="D22" s="51">
        <v>11.1</v>
      </c>
      <c r="E22" s="41"/>
      <c r="F22" s="41">
        <f>ROUND(D22*E22,2)</f>
        <v>0</v>
      </c>
      <c r="G22" s="41"/>
    </row>
    <row r="23" spans="1:7">
      <c r="A23" s="51"/>
      <c r="B23" s="36"/>
      <c r="C23" s="51"/>
      <c r="D23" s="51"/>
      <c r="E23" s="41"/>
      <c r="F23" s="41"/>
      <c r="G23" s="41"/>
    </row>
    <row r="24" spans="1:7" ht="20.25" customHeight="1">
      <c r="A24" s="51">
        <v>3.3</v>
      </c>
      <c r="B24" s="41" t="s">
        <v>31</v>
      </c>
      <c r="C24" s="51" t="s">
        <v>22</v>
      </c>
      <c r="D24" s="51">
        <v>11.16</v>
      </c>
      <c r="E24" s="41"/>
      <c r="F24" s="41">
        <f>ROUND(D24*I28,2)</f>
        <v>0</v>
      </c>
      <c r="G24" s="41"/>
    </row>
    <row r="25" spans="1:7">
      <c r="A25" s="51"/>
      <c r="B25" s="41"/>
      <c r="C25" s="51"/>
      <c r="D25" s="51"/>
      <c r="E25" s="41"/>
      <c r="F25" s="41"/>
      <c r="G25" s="41"/>
    </row>
    <row r="26" spans="1:7" ht="28.9" customHeight="1">
      <c r="A26" s="51">
        <v>3.4</v>
      </c>
      <c r="B26" s="36" t="s">
        <v>32</v>
      </c>
      <c r="C26" s="51" t="s">
        <v>22</v>
      </c>
      <c r="D26" s="51">
        <v>70.16</v>
      </c>
      <c r="E26" s="52"/>
      <c r="F26" s="41">
        <f>ROUND(D26*E26,2)</f>
        <v>0</v>
      </c>
      <c r="G26" s="41"/>
    </row>
    <row r="27" spans="1:7">
      <c r="A27" s="51"/>
      <c r="B27" s="36"/>
      <c r="C27" s="51"/>
      <c r="D27" s="51"/>
      <c r="E27" s="52"/>
      <c r="F27" s="41"/>
      <c r="G27" s="41"/>
    </row>
    <row r="28" spans="1:7">
      <c r="A28" s="51"/>
      <c r="B28" s="36"/>
      <c r="C28" s="51"/>
      <c r="D28" s="51"/>
      <c r="E28" s="52"/>
      <c r="F28" s="41"/>
      <c r="G28" s="41"/>
    </row>
    <row r="29" spans="1:7">
      <c r="A29" s="24">
        <v>3.5</v>
      </c>
      <c r="B29" s="23" t="s">
        <v>33</v>
      </c>
      <c r="C29" s="24" t="s">
        <v>12</v>
      </c>
      <c r="D29" s="24">
        <v>111.4</v>
      </c>
      <c r="E29" s="23"/>
      <c r="F29" s="41">
        <f>ROUND(D29*E29,2)</f>
        <v>0</v>
      </c>
      <c r="G29" s="41"/>
    </row>
    <row r="30" spans="1:7">
      <c r="A30" s="24">
        <v>3.6</v>
      </c>
      <c r="B30" s="23" t="s">
        <v>34</v>
      </c>
      <c r="C30" s="24" t="s">
        <v>35</v>
      </c>
      <c r="D30" s="24">
        <v>145.86000000000001</v>
      </c>
      <c r="E30" s="23"/>
      <c r="F30" s="41">
        <f t="shared" ref="F30:F33" si="2">ROUND(D30*E30,2)</f>
        <v>0</v>
      </c>
      <c r="G30" s="41"/>
    </row>
    <row r="31" spans="1:7">
      <c r="A31" s="24">
        <v>3.7</v>
      </c>
      <c r="B31" s="23" t="s">
        <v>36</v>
      </c>
      <c r="C31" s="24" t="s">
        <v>22</v>
      </c>
      <c r="D31" s="24">
        <v>4.92</v>
      </c>
      <c r="E31" s="23"/>
      <c r="F31" s="41">
        <f t="shared" si="2"/>
        <v>0</v>
      </c>
      <c r="G31" s="41"/>
    </row>
    <row r="32" spans="1:7" ht="28.9">
      <c r="A32" s="24">
        <v>3.8</v>
      </c>
      <c r="B32" s="23" t="s">
        <v>37</v>
      </c>
      <c r="C32" s="24" t="s">
        <v>22</v>
      </c>
      <c r="D32" s="24">
        <v>51.02</v>
      </c>
      <c r="E32" s="23"/>
      <c r="F32" s="41">
        <f t="shared" si="2"/>
        <v>0</v>
      </c>
      <c r="G32" s="41"/>
    </row>
    <row r="33" spans="1:7">
      <c r="A33" s="24">
        <v>3.9</v>
      </c>
      <c r="B33" s="23" t="s">
        <v>38</v>
      </c>
      <c r="C33" s="24" t="s">
        <v>35</v>
      </c>
      <c r="D33" s="24">
        <v>230</v>
      </c>
      <c r="E33" s="23"/>
      <c r="F33" s="41">
        <f t="shared" si="2"/>
        <v>0</v>
      </c>
      <c r="G33" s="41"/>
    </row>
    <row r="34" spans="1:7">
      <c r="A34" s="23"/>
      <c r="B34" s="23"/>
      <c r="C34" s="23"/>
      <c r="D34" s="24"/>
      <c r="E34" s="23"/>
      <c r="F34" s="42">
        <f>SUM(F21:G33)</f>
        <v>0</v>
      </c>
      <c r="G34" s="42"/>
    </row>
    <row r="35" spans="1:7">
      <c r="A35" s="24" t="s">
        <v>39</v>
      </c>
      <c r="B35" s="53" t="s">
        <v>40</v>
      </c>
      <c r="C35" s="53"/>
      <c r="D35" s="53"/>
      <c r="E35" s="53"/>
      <c r="F35" s="53"/>
      <c r="G35" s="53"/>
    </row>
    <row r="36" spans="1:7">
      <c r="A36" s="24">
        <v>4.2</v>
      </c>
      <c r="B36" s="36" t="s">
        <v>41</v>
      </c>
      <c r="C36" s="36"/>
      <c r="D36" s="36"/>
      <c r="E36" s="36"/>
      <c r="F36" s="36"/>
      <c r="G36" s="36"/>
    </row>
    <row r="37" spans="1:7">
      <c r="A37" s="24">
        <v>4.3</v>
      </c>
      <c r="B37" s="23" t="s">
        <v>14</v>
      </c>
      <c r="C37" s="24" t="s">
        <v>42</v>
      </c>
      <c r="D37" s="24">
        <v>1</v>
      </c>
      <c r="E37" s="23"/>
      <c r="F37" s="41">
        <f t="shared" ref="F37" si="3">ROUND(D37*E37,2)</f>
        <v>0</v>
      </c>
      <c r="G37" s="41"/>
    </row>
    <row r="38" spans="1:7">
      <c r="A38" s="24">
        <v>4.4000000000000004</v>
      </c>
      <c r="B38" s="23" t="s">
        <v>43</v>
      </c>
      <c r="C38" s="24" t="s">
        <v>42</v>
      </c>
      <c r="D38" s="24">
        <v>1</v>
      </c>
      <c r="E38" s="23"/>
      <c r="F38" s="41">
        <f t="shared" ref="F38:F39" si="4">ROUND(D38*E38,2)</f>
        <v>0</v>
      </c>
      <c r="G38" s="41"/>
    </row>
    <row r="39" spans="1:7">
      <c r="A39" s="24">
        <v>4.5</v>
      </c>
      <c r="B39" s="23" t="s">
        <v>44</v>
      </c>
      <c r="C39" s="24" t="s">
        <v>15</v>
      </c>
      <c r="D39" s="24">
        <v>1</v>
      </c>
      <c r="E39" s="23"/>
      <c r="F39" s="41">
        <f t="shared" si="4"/>
        <v>0</v>
      </c>
      <c r="G39" s="41"/>
    </row>
    <row r="40" spans="1:7">
      <c r="A40" s="24">
        <v>4.5999999999999996</v>
      </c>
      <c r="B40" s="23" t="s">
        <v>45</v>
      </c>
      <c r="C40" s="24" t="s">
        <v>17</v>
      </c>
      <c r="D40" s="24">
        <v>100</v>
      </c>
      <c r="E40" s="23"/>
      <c r="F40" s="41">
        <f t="shared" ref="F40" si="5">ROUND(D40*E40,2)</f>
        <v>0</v>
      </c>
      <c r="G40" s="41"/>
    </row>
    <row r="41" spans="1:7">
      <c r="A41" s="23"/>
      <c r="B41" s="28" t="s">
        <v>18</v>
      </c>
      <c r="C41" s="23"/>
      <c r="D41" s="24"/>
      <c r="E41" s="23"/>
      <c r="F41" s="42">
        <f>SUM(F37:G40)</f>
        <v>0</v>
      </c>
      <c r="G41" s="42"/>
    </row>
    <row r="42" spans="1:7" ht="18" customHeight="1">
      <c r="A42" s="36" t="s">
        <v>46</v>
      </c>
      <c r="B42" s="36"/>
      <c r="C42" s="36"/>
      <c r="D42" s="36"/>
      <c r="E42" s="36"/>
      <c r="F42" s="36"/>
      <c r="G42" s="36"/>
    </row>
    <row r="43" spans="1:7" ht="28.9">
      <c r="A43" s="24">
        <v>5.0999999999999996</v>
      </c>
      <c r="B43" s="23" t="s">
        <v>47</v>
      </c>
      <c r="C43" s="24" t="s">
        <v>22</v>
      </c>
      <c r="D43" s="24">
        <v>0.6</v>
      </c>
      <c r="E43" s="23"/>
      <c r="F43" s="41">
        <f>ROUND(D43*E43,2)</f>
        <v>0</v>
      </c>
      <c r="G43" s="41"/>
    </row>
    <row r="44" spans="1:7" ht="31.9" customHeight="1">
      <c r="A44" s="24">
        <v>5.2</v>
      </c>
      <c r="B44" s="23" t="s">
        <v>48</v>
      </c>
      <c r="C44" s="24" t="s">
        <v>12</v>
      </c>
      <c r="D44" s="24">
        <v>2</v>
      </c>
      <c r="E44" s="23"/>
      <c r="F44" s="41">
        <f t="shared" ref="F44:F45" si="6">ROUND(D44*E44,2)</f>
        <v>0</v>
      </c>
      <c r="G44" s="41"/>
    </row>
    <row r="45" spans="1:7" ht="28.9">
      <c r="A45" s="24">
        <v>5.3</v>
      </c>
      <c r="B45" s="23" t="s">
        <v>49</v>
      </c>
      <c r="C45" s="24" t="s">
        <v>17</v>
      </c>
      <c r="D45" s="24">
        <v>5</v>
      </c>
      <c r="E45" s="23"/>
      <c r="F45" s="41">
        <f t="shared" si="6"/>
        <v>0</v>
      </c>
      <c r="G45" s="41"/>
    </row>
    <row r="46" spans="1:7">
      <c r="A46" s="23"/>
      <c r="B46" s="28" t="s">
        <v>18</v>
      </c>
      <c r="C46" s="23"/>
      <c r="D46" s="24"/>
      <c r="E46" s="23"/>
      <c r="F46" s="42">
        <f>SUM(F43:G45)</f>
        <v>0</v>
      </c>
      <c r="G46" s="42"/>
    </row>
    <row r="47" spans="1:7" ht="15" customHeight="1">
      <c r="A47" s="36" t="s">
        <v>50</v>
      </c>
      <c r="B47" s="36"/>
      <c r="C47" s="36"/>
      <c r="D47" s="36"/>
      <c r="E47" s="36"/>
      <c r="F47" s="36"/>
      <c r="G47" s="36"/>
    </row>
    <row r="48" spans="1:7" ht="43.15">
      <c r="A48" s="24">
        <v>6.1</v>
      </c>
      <c r="B48" s="23" t="s">
        <v>51</v>
      </c>
      <c r="C48" s="24" t="s">
        <v>22</v>
      </c>
      <c r="D48" s="24">
        <v>73</v>
      </c>
      <c r="E48" s="23"/>
      <c r="F48" s="41">
        <f t="shared" ref="F48" si="7">ROUND(D48*E48,2)</f>
        <v>0</v>
      </c>
      <c r="G48" s="41"/>
    </row>
    <row r="49" spans="1:8">
      <c r="A49" s="23"/>
      <c r="B49" s="28" t="s">
        <v>18</v>
      </c>
      <c r="C49" s="23"/>
      <c r="D49" s="24"/>
      <c r="E49" s="23"/>
      <c r="F49" s="42">
        <f>SUM(F48)</f>
        <v>0</v>
      </c>
      <c r="G49" s="42"/>
    </row>
    <row r="50" spans="1:8">
      <c r="A50" s="51" t="s">
        <v>52</v>
      </c>
      <c r="B50" s="36" t="s">
        <v>53</v>
      </c>
      <c r="C50" s="36"/>
      <c r="D50" s="36"/>
      <c r="E50" s="36"/>
      <c r="F50" s="36"/>
      <c r="G50" s="36"/>
    </row>
    <row r="51" spans="1:8" ht="43.15">
      <c r="A51" s="51"/>
      <c r="B51" s="23" t="s">
        <v>54</v>
      </c>
      <c r="C51" s="24" t="s">
        <v>22</v>
      </c>
      <c r="D51" s="24">
        <v>5.84</v>
      </c>
      <c r="E51" s="29"/>
      <c r="F51" s="41">
        <f t="shared" ref="F51" si="8">ROUND(D51*E51,2)</f>
        <v>0</v>
      </c>
      <c r="G51" s="41"/>
    </row>
    <row r="52" spans="1:8" ht="43.15">
      <c r="A52" s="24">
        <v>7.2</v>
      </c>
      <c r="B52" s="23" t="s">
        <v>55</v>
      </c>
      <c r="C52" s="24" t="s">
        <v>22</v>
      </c>
      <c r="D52" s="24">
        <v>30</v>
      </c>
      <c r="E52" s="29"/>
      <c r="F52" s="41">
        <f t="shared" ref="F52" si="9">ROUND(D52*E52,2)</f>
        <v>0</v>
      </c>
      <c r="G52" s="41"/>
    </row>
    <row r="53" spans="1:8" ht="43.15">
      <c r="A53" s="24">
        <v>7.3</v>
      </c>
      <c r="B53" s="23" t="s">
        <v>56</v>
      </c>
      <c r="C53" s="24" t="s">
        <v>22</v>
      </c>
      <c r="D53" s="24">
        <v>3.09</v>
      </c>
      <c r="E53" s="23"/>
      <c r="F53" s="41">
        <f>ROUND(D53*E53,2)</f>
        <v>0</v>
      </c>
      <c r="G53" s="41"/>
    </row>
    <row r="54" spans="1:8" ht="43.5" customHeight="1">
      <c r="A54" s="51">
        <v>7.4</v>
      </c>
      <c r="B54" s="36" t="s">
        <v>57</v>
      </c>
      <c r="C54" s="51" t="s">
        <v>22</v>
      </c>
      <c r="D54" s="51">
        <v>30.66</v>
      </c>
      <c r="E54" s="41"/>
      <c r="F54" s="41">
        <f>ROUND(D54*E54,2)</f>
        <v>0</v>
      </c>
      <c r="G54" s="41"/>
    </row>
    <row r="55" spans="1:8">
      <c r="A55" s="51"/>
      <c r="B55" s="36"/>
      <c r="C55" s="51"/>
      <c r="D55" s="51"/>
      <c r="E55" s="41"/>
      <c r="F55" s="41"/>
      <c r="G55" s="41"/>
    </row>
    <row r="56" spans="1:8" ht="43.5" customHeight="1">
      <c r="A56" s="51">
        <v>7.5</v>
      </c>
      <c r="B56" s="36" t="s">
        <v>58</v>
      </c>
      <c r="C56" s="51" t="s">
        <v>22</v>
      </c>
      <c r="D56" s="51">
        <v>3.5</v>
      </c>
      <c r="E56" s="52"/>
      <c r="F56" s="41">
        <f>ROUND(D56*E56,2)</f>
        <v>0</v>
      </c>
      <c r="G56" s="41"/>
    </row>
    <row r="57" spans="1:8">
      <c r="A57" s="51"/>
      <c r="B57" s="36"/>
      <c r="C57" s="51"/>
      <c r="D57" s="51"/>
      <c r="E57" s="52"/>
      <c r="F57" s="41"/>
      <c r="G57" s="41"/>
    </row>
    <row r="58" spans="1:8" ht="41.25" customHeight="1">
      <c r="A58" s="23"/>
      <c r="B58" s="28" t="s">
        <v>18</v>
      </c>
      <c r="C58" s="23"/>
      <c r="D58" s="24"/>
      <c r="E58" s="23"/>
      <c r="F58" s="54">
        <f>SUM(F51:G56)</f>
        <v>0</v>
      </c>
      <c r="G58" s="54"/>
    </row>
    <row r="59" spans="1:8" ht="41.25" customHeight="1">
      <c r="A59" s="16"/>
      <c r="B59" s="17"/>
      <c r="C59" s="16"/>
      <c r="D59" s="18"/>
      <c r="E59" s="16"/>
      <c r="F59" s="18"/>
      <c r="G59" s="18"/>
    </row>
    <row r="60" spans="1:8">
      <c r="A60" s="31"/>
      <c r="B60" s="27"/>
      <c r="C60" s="27"/>
      <c r="D60" s="32" t="s">
        <v>3</v>
      </c>
      <c r="E60" s="30" t="s">
        <v>4</v>
      </c>
      <c r="F60" s="30" t="s">
        <v>5</v>
      </c>
      <c r="G60" s="56" t="s">
        <v>6</v>
      </c>
      <c r="H60" s="56"/>
    </row>
    <row r="61" spans="1:8" ht="39" customHeight="1">
      <c r="A61" s="51" t="s">
        <v>59</v>
      </c>
      <c r="B61" s="36" t="s">
        <v>60</v>
      </c>
      <c r="C61" s="36"/>
      <c r="D61" s="36"/>
      <c r="E61" s="36"/>
      <c r="F61" s="36"/>
      <c r="G61" s="36"/>
      <c r="H61" s="36"/>
    </row>
    <row r="62" spans="1:8" ht="27" customHeight="1">
      <c r="A62" s="51"/>
      <c r="B62" s="36" t="s">
        <v>32</v>
      </c>
      <c r="C62" s="36"/>
      <c r="D62" s="51" t="s">
        <v>22</v>
      </c>
      <c r="E62" s="51">
        <v>60</v>
      </c>
      <c r="F62" s="41"/>
      <c r="G62" s="55">
        <f>ROUND(E62*F62,2)</f>
        <v>0</v>
      </c>
      <c r="H62" s="55"/>
    </row>
    <row r="63" spans="1:8" ht="27" customHeight="1">
      <c r="A63" s="51"/>
      <c r="B63" s="36"/>
      <c r="C63" s="36"/>
      <c r="D63" s="51"/>
      <c r="E63" s="51"/>
      <c r="F63" s="41"/>
      <c r="G63" s="55"/>
      <c r="H63" s="55"/>
    </row>
    <row r="64" spans="1:8">
      <c r="A64" s="23"/>
      <c r="B64" s="55" t="s">
        <v>18</v>
      </c>
      <c r="C64" s="55"/>
      <c r="D64" s="51"/>
      <c r="E64" s="23"/>
      <c r="F64" s="23"/>
      <c r="G64" s="54">
        <f>SUM(G62)</f>
        <v>0</v>
      </c>
      <c r="H64" s="54"/>
    </row>
    <row r="65" spans="1:8">
      <c r="A65" s="51" t="s">
        <v>61</v>
      </c>
      <c r="B65" s="36" t="s">
        <v>62</v>
      </c>
      <c r="C65" s="36"/>
      <c r="D65" s="36"/>
      <c r="E65" s="36"/>
      <c r="F65" s="36"/>
      <c r="G65" s="36"/>
      <c r="H65" s="36"/>
    </row>
    <row r="66" spans="1:8">
      <c r="A66" s="51"/>
      <c r="B66" s="41" t="s">
        <v>63</v>
      </c>
      <c r="C66" s="41"/>
      <c r="D66" s="24" t="s">
        <v>15</v>
      </c>
      <c r="E66" s="24">
        <v>1</v>
      </c>
      <c r="F66" s="23"/>
      <c r="G66" s="55">
        <f>ROUND(E66*F66,2)</f>
        <v>0</v>
      </c>
      <c r="H66" s="55"/>
    </row>
    <row r="67" spans="1:8" ht="27" customHeight="1">
      <c r="A67" s="51">
        <v>9.1999999999999993</v>
      </c>
      <c r="B67" s="36" t="s">
        <v>64</v>
      </c>
      <c r="C67" s="36"/>
      <c r="D67" s="51" t="s">
        <v>15</v>
      </c>
      <c r="E67" s="51">
        <v>2</v>
      </c>
      <c r="F67" s="52"/>
      <c r="G67" s="55">
        <f>ROUND(E67*F67,2)</f>
        <v>0</v>
      </c>
      <c r="H67" s="55"/>
    </row>
    <row r="68" spans="1:8" ht="18" customHeight="1">
      <c r="A68" s="51"/>
      <c r="B68" s="36"/>
      <c r="C68" s="36"/>
      <c r="D68" s="51"/>
      <c r="E68" s="51"/>
      <c r="F68" s="52"/>
      <c r="G68" s="55"/>
      <c r="H68" s="55"/>
    </row>
    <row r="69" spans="1:8" ht="27" customHeight="1">
      <c r="A69" s="51">
        <v>9.3000000000000007</v>
      </c>
      <c r="B69" s="36" t="s">
        <v>65</v>
      </c>
      <c r="C69" s="36"/>
      <c r="D69" s="51" t="s">
        <v>15</v>
      </c>
      <c r="E69" s="51">
        <v>6</v>
      </c>
      <c r="F69" s="52"/>
      <c r="G69" s="55">
        <f>ROUND(E69*F69,2)</f>
        <v>0</v>
      </c>
      <c r="H69" s="55"/>
    </row>
    <row r="70" spans="1:8" ht="18" customHeight="1">
      <c r="A70" s="51"/>
      <c r="B70" s="36"/>
      <c r="C70" s="36"/>
      <c r="D70" s="51"/>
      <c r="E70" s="51"/>
      <c r="F70" s="52"/>
      <c r="G70" s="55"/>
      <c r="H70" s="55"/>
    </row>
    <row r="71" spans="1:8">
      <c r="A71" s="23"/>
      <c r="B71" s="55" t="s">
        <v>18</v>
      </c>
      <c r="C71" s="55"/>
      <c r="D71" s="24"/>
      <c r="E71" s="23"/>
      <c r="F71" s="23"/>
      <c r="G71" s="54">
        <f>SUM(G66:H69)</f>
        <v>0</v>
      </c>
      <c r="H71" s="54"/>
    </row>
    <row r="72" spans="1:8" ht="27" customHeight="1">
      <c r="A72" s="51" t="s">
        <v>66</v>
      </c>
      <c r="B72" s="36" t="s">
        <v>67</v>
      </c>
      <c r="C72" s="36"/>
      <c r="D72" s="36"/>
      <c r="E72" s="36"/>
      <c r="F72" s="36"/>
      <c r="G72" s="36"/>
      <c r="H72" s="36"/>
    </row>
    <row r="73" spans="1:8" ht="27" customHeight="1">
      <c r="A73" s="51"/>
      <c r="B73" s="36" t="s">
        <v>68</v>
      </c>
      <c r="C73" s="36"/>
      <c r="D73" s="51" t="s">
        <v>17</v>
      </c>
      <c r="E73" s="51">
        <v>36</v>
      </c>
      <c r="F73" s="41"/>
      <c r="G73" s="55">
        <f>ROUND(E73*F73,2)</f>
        <v>0</v>
      </c>
      <c r="H73" s="55"/>
    </row>
    <row r="74" spans="1:8">
      <c r="A74" s="51"/>
      <c r="B74" s="36"/>
      <c r="C74" s="36"/>
      <c r="D74" s="51"/>
      <c r="E74" s="51"/>
      <c r="F74" s="41"/>
      <c r="G74" s="55"/>
      <c r="H74" s="55"/>
    </row>
    <row r="75" spans="1:8" ht="27" customHeight="1">
      <c r="A75" s="51">
        <v>10.199999999999999</v>
      </c>
      <c r="B75" s="36" t="s">
        <v>69</v>
      </c>
      <c r="C75" s="36"/>
      <c r="D75" s="51" t="s">
        <v>17</v>
      </c>
      <c r="E75" s="51">
        <v>32</v>
      </c>
      <c r="F75" s="41"/>
      <c r="G75" s="55">
        <f t="shared" ref="G75" si="10">ROUND(E75*F75,2)</f>
        <v>0</v>
      </c>
      <c r="H75" s="55"/>
    </row>
    <row r="76" spans="1:8">
      <c r="A76" s="51"/>
      <c r="B76" s="36"/>
      <c r="C76" s="36"/>
      <c r="D76" s="51"/>
      <c r="E76" s="51"/>
      <c r="F76" s="41"/>
      <c r="G76" s="55"/>
      <c r="H76" s="55"/>
    </row>
    <row r="77" spans="1:8" ht="27" customHeight="1">
      <c r="A77" s="51">
        <v>10.3</v>
      </c>
      <c r="B77" s="36" t="s">
        <v>70</v>
      </c>
      <c r="C77" s="36"/>
      <c r="D77" s="51" t="s">
        <v>17</v>
      </c>
      <c r="E77" s="51">
        <v>25.05</v>
      </c>
      <c r="F77" s="52"/>
      <c r="G77" s="55">
        <f t="shared" ref="G77" si="11">ROUND(E77*F77,2)</f>
        <v>0</v>
      </c>
      <c r="H77" s="55"/>
    </row>
    <row r="78" spans="1:8">
      <c r="A78" s="51"/>
      <c r="B78" s="36"/>
      <c r="C78" s="36"/>
      <c r="D78" s="51"/>
      <c r="E78" s="51"/>
      <c r="F78" s="52"/>
      <c r="G78" s="55"/>
      <c r="H78" s="55"/>
    </row>
    <row r="79" spans="1:8">
      <c r="A79" s="24">
        <v>10.4</v>
      </c>
      <c r="B79" s="41" t="s">
        <v>71</v>
      </c>
      <c r="C79" s="41"/>
      <c r="D79" s="24" t="s">
        <v>17</v>
      </c>
      <c r="E79" s="24">
        <v>6</v>
      </c>
      <c r="F79" s="23"/>
      <c r="G79" s="55">
        <f>ROUND(E79*F79,2)</f>
        <v>0</v>
      </c>
      <c r="H79" s="55"/>
    </row>
    <row r="80" spans="1:8" ht="27" customHeight="1">
      <c r="A80" s="51">
        <v>10.5</v>
      </c>
      <c r="B80" s="36" t="s">
        <v>72</v>
      </c>
      <c r="C80" s="36"/>
      <c r="D80" s="51" t="s">
        <v>15</v>
      </c>
      <c r="E80" s="51">
        <v>6</v>
      </c>
      <c r="F80" s="52"/>
      <c r="G80" s="55">
        <f>ROUND(E80*F80,2)</f>
        <v>0</v>
      </c>
      <c r="H80" s="55"/>
    </row>
    <row r="81" spans="1:8" ht="18" customHeight="1">
      <c r="A81" s="51"/>
      <c r="B81" s="36"/>
      <c r="C81" s="36"/>
      <c r="D81" s="51"/>
      <c r="E81" s="51"/>
      <c r="F81" s="52"/>
      <c r="G81" s="55"/>
      <c r="H81" s="55"/>
    </row>
    <row r="82" spans="1:8">
      <c r="A82" s="23"/>
      <c r="B82" s="55" t="s">
        <v>18</v>
      </c>
      <c r="C82" s="55"/>
      <c r="D82" s="24"/>
      <c r="E82" s="23"/>
      <c r="F82" s="23"/>
      <c r="G82" s="54">
        <f>SUM(G73:H81)</f>
        <v>0</v>
      </c>
      <c r="H82" s="54"/>
    </row>
    <row r="83" spans="1:8" ht="18" customHeight="1">
      <c r="A83" s="24">
        <v>11</v>
      </c>
      <c r="B83" s="36" t="s">
        <v>73</v>
      </c>
      <c r="C83" s="36"/>
      <c r="D83" s="36"/>
      <c r="E83" s="36"/>
      <c r="F83" s="36"/>
      <c r="G83" s="36"/>
      <c r="H83" s="36"/>
    </row>
    <row r="84" spans="1:8" ht="27" customHeight="1">
      <c r="A84" s="24">
        <v>11.1</v>
      </c>
      <c r="B84" s="41" t="s">
        <v>74</v>
      </c>
      <c r="C84" s="41"/>
      <c r="D84" s="51" t="s">
        <v>22</v>
      </c>
      <c r="E84" s="24">
        <v>0.6</v>
      </c>
      <c r="F84" s="23"/>
      <c r="G84" s="55">
        <f>ROUND(E84*F84,2)</f>
        <v>0</v>
      </c>
      <c r="H84" s="55"/>
    </row>
    <row r="85" spans="1:8" ht="27" customHeight="1">
      <c r="A85" s="24">
        <v>11.2</v>
      </c>
      <c r="B85" s="41" t="s">
        <v>75</v>
      </c>
      <c r="C85" s="41"/>
      <c r="D85" s="51"/>
      <c r="E85" s="24">
        <v>2</v>
      </c>
      <c r="F85" s="23"/>
      <c r="G85" s="55">
        <f>ROUND(E85*F85,2)</f>
        <v>0</v>
      </c>
      <c r="H85" s="55"/>
    </row>
    <row r="86" spans="1:8">
      <c r="A86" s="24">
        <v>11.3</v>
      </c>
      <c r="B86" s="41" t="s">
        <v>76</v>
      </c>
      <c r="C86" s="41"/>
      <c r="D86" s="24" t="s">
        <v>77</v>
      </c>
      <c r="E86" s="24">
        <v>2</v>
      </c>
      <c r="F86" s="23"/>
      <c r="G86" s="55">
        <f>ROUND(E86*F86,2)</f>
        <v>0</v>
      </c>
      <c r="H86" s="55"/>
    </row>
    <row r="87" spans="1:8">
      <c r="A87" s="23"/>
      <c r="B87" s="55" t="s">
        <v>18</v>
      </c>
      <c r="C87" s="55"/>
      <c r="D87" s="24"/>
      <c r="E87" s="23"/>
      <c r="F87" s="23"/>
      <c r="G87" s="54">
        <f>SUM(G84:H86)</f>
        <v>0</v>
      </c>
      <c r="H87" s="54"/>
    </row>
    <row r="88" spans="1:8" ht="34.5" customHeight="1">
      <c r="A88" s="30"/>
      <c r="B88" s="37" t="s">
        <v>78</v>
      </c>
      <c r="C88" s="37"/>
      <c r="D88" s="37"/>
      <c r="E88" s="37"/>
      <c r="F88" s="37"/>
      <c r="G88" s="56">
        <f>SUM(F10+F19+F34+F41+F46+F49+F58+G64+G71+G82+G87)</f>
        <v>0</v>
      </c>
      <c r="H88" s="56"/>
    </row>
    <row r="89" spans="1:8" ht="121.5" customHeight="1">
      <c r="A89" s="33" t="s">
        <v>79</v>
      </c>
      <c r="B89" s="57" t="s">
        <v>80</v>
      </c>
      <c r="C89" s="58"/>
      <c r="D89" s="58"/>
      <c r="E89" s="58"/>
      <c r="F89" s="58"/>
      <c r="G89" s="58"/>
      <c r="H89" s="59"/>
    </row>
    <row r="90" spans="1:8">
      <c r="A90" s="32" t="s">
        <v>1</v>
      </c>
      <c r="B90" s="60" t="s">
        <v>81</v>
      </c>
      <c r="C90" s="60"/>
      <c r="D90" s="32" t="s">
        <v>3</v>
      </c>
      <c r="E90" s="34" t="s">
        <v>4</v>
      </c>
      <c r="F90" s="32" t="s">
        <v>82</v>
      </c>
      <c r="G90" s="60" t="s">
        <v>83</v>
      </c>
      <c r="H90" s="60"/>
    </row>
    <row r="91" spans="1:8">
      <c r="A91" s="24">
        <v>12</v>
      </c>
      <c r="B91" s="36" t="s">
        <v>10</v>
      </c>
      <c r="C91" s="36"/>
      <c r="D91" s="36"/>
      <c r="E91" s="36"/>
      <c r="F91" s="36"/>
      <c r="G91" s="36"/>
      <c r="H91" s="36"/>
    </row>
    <row r="92" spans="1:8" ht="27" customHeight="1">
      <c r="A92" s="24">
        <v>12.1</v>
      </c>
      <c r="B92" s="41" t="s">
        <v>84</v>
      </c>
      <c r="C92" s="41"/>
      <c r="D92" s="24" t="s">
        <v>12</v>
      </c>
      <c r="E92" s="24">
        <v>5666.71</v>
      </c>
      <c r="F92" s="23"/>
      <c r="G92" s="41">
        <f>ROUND(E92*F92,2)</f>
        <v>0</v>
      </c>
      <c r="H92" s="41"/>
    </row>
    <row r="93" spans="1:8">
      <c r="A93" s="24">
        <v>12.2</v>
      </c>
      <c r="B93" s="41" t="s">
        <v>85</v>
      </c>
      <c r="C93" s="41"/>
      <c r="D93" s="24" t="s">
        <v>12</v>
      </c>
      <c r="E93" s="24">
        <v>5666.71</v>
      </c>
      <c r="F93" s="23"/>
      <c r="G93" s="41">
        <f t="shared" ref="G93:G95" si="12">ROUND(E93*F93,2)</f>
        <v>0</v>
      </c>
      <c r="H93" s="41"/>
    </row>
    <row r="94" spans="1:8">
      <c r="A94" s="24">
        <v>12.3</v>
      </c>
      <c r="B94" s="41" t="s">
        <v>86</v>
      </c>
      <c r="C94" s="41"/>
      <c r="D94" s="24" t="s">
        <v>15</v>
      </c>
      <c r="E94" s="24">
        <v>1</v>
      </c>
      <c r="F94" s="23"/>
      <c r="G94" s="41">
        <f t="shared" si="12"/>
        <v>0</v>
      </c>
      <c r="H94" s="41"/>
    </row>
    <row r="95" spans="1:8">
      <c r="A95" s="24">
        <v>12.4</v>
      </c>
      <c r="B95" s="41" t="s">
        <v>14</v>
      </c>
      <c r="C95" s="41"/>
      <c r="D95" s="24" t="s">
        <v>15</v>
      </c>
      <c r="E95" s="24">
        <v>1</v>
      </c>
      <c r="F95" s="23"/>
      <c r="G95" s="41">
        <f t="shared" si="12"/>
        <v>0</v>
      </c>
      <c r="H95" s="41"/>
    </row>
    <row r="96" spans="1:8">
      <c r="A96" s="23"/>
      <c r="B96" s="55" t="s">
        <v>18</v>
      </c>
      <c r="C96" s="55"/>
      <c r="D96" s="24"/>
      <c r="E96" s="23"/>
      <c r="F96" s="23"/>
      <c r="G96" s="42">
        <f>SUM(G92:H95)</f>
        <v>0</v>
      </c>
      <c r="H96" s="42"/>
    </row>
    <row r="97" spans="1:8">
      <c r="A97" s="24">
        <v>13</v>
      </c>
      <c r="B97" s="41" t="s">
        <v>87</v>
      </c>
      <c r="C97" s="41"/>
      <c r="D97" s="41"/>
      <c r="E97" s="41"/>
      <c r="F97" s="41"/>
      <c r="G97" s="41"/>
      <c r="H97" s="41"/>
    </row>
    <row r="98" spans="1:8" ht="27" customHeight="1">
      <c r="A98" s="51">
        <v>13.1</v>
      </c>
      <c r="B98" s="36" t="s">
        <v>88</v>
      </c>
      <c r="C98" s="36"/>
      <c r="D98" s="51" t="s">
        <v>22</v>
      </c>
      <c r="E98" s="51">
        <v>71.03</v>
      </c>
      <c r="F98" s="52"/>
      <c r="G98" s="41">
        <f>ROUND(E98*F98,2)</f>
        <v>0</v>
      </c>
      <c r="H98" s="41"/>
    </row>
    <row r="99" spans="1:8">
      <c r="A99" s="51"/>
      <c r="B99" s="36"/>
      <c r="C99" s="36"/>
      <c r="D99" s="51"/>
      <c r="E99" s="51"/>
      <c r="F99" s="52"/>
      <c r="G99" s="41"/>
      <c r="H99" s="41"/>
    </row>
    <row r="100" spans="1:8">
      <c r="A100" s="23"/>
      <c r="B100" s="23"/>
      <c r="C100" s="28" t="s">
        <v>18</v>
      </c>
      <c r="D100" s="24"/>
      <c r="E100" s="23"/>
      <c r="F100" s="23"/>
      <c r="G100" s="42">
        <f>SUM(G98)</f>
        <v>0</v>
      </c>
      <c r="H100" s="42"/>
    </row>
    <row r="101" spans="1:8">
      <c r="A101" s="30"/>
      <c r="B101" s="30"/>
      <c r="C101" s="35" t="s">
        <v>89</v>
      </c>
      <c r="D101" s="32"/>
      <c r="E101" s="30"/>
      <c r="F101" s="30"/>
      <c r="G101" s="56">
        <f>SUM(G100+G96)</f>
        <v>0</v>
      </c>
      <c r="H101" s="56"/>
    </row>
    <row r="102" spans="1:8" ht="15" thickBot="1">
      <c r="A102" s="7"/>
      <c r="B102" s="8"/>
      <c r="C102" s="19" t="s">
        <v>90</v>
      </c>
      <c r="D102" s="20"/>
      <c r="E102" s="9"/>
      <c r="F102" s="9"/>
      <c r="G102" s="67">
        <f>SUM(G88+G101)</f>
        <v>0</v>
      </c>
      <c r="H102" s="68"/>
    </row>
    <row r="103" spans="1:8" ht="15" thickBot="1">
      <c r="A103" s="10"/>
      <c r="B103" s="2"/>
      <c r="C103" s="15" t="s">
        <v>91</v>
      </c>
      <c r="D103" s="14" t="s">
        <v>92</v>
      </c>
      <c r="E103" s="3"/>
      <c r="F103" s="3"/>
      <c r="G103" s="61">
        <f>ROUND(G102*0.1514,2)</f>
        <v>0</v>
      </c>
      <c r="H103" s="62"/>
    </row>
    <row r="104" spans="1:8" ht="15" thickBot="1">
      <c r="A104" s="10"/>
      <c r="B104" s="2"/>
      <c r="C104" s="15" t="s">
        <v>93</v>
      </c>
      <c r="D104" s="14" t="s">
        <v>94</v>
      </c>
      <c r="E104" s="3"/>
      <c r="F104" s="3"/>
      <c r="G104" s="61">
        <f>ROUND(G102*0.05,2)</f>
        <v>0</v>
      </c>
      <c r="H104" s="62"/>
    </row>
    <row r="105" spans="1:8" ht="15" thickBot="1">
      <c r="A105" s="10"/>
      <c r="B105" s="2"/>
      <c r="C105" s="15" t="s">
        <v>95</v>
      </c>
      <c r="D105" s="14" t="s">
        <v>96</v>
      </c>
      <c r="E105" s="3"/>
      <c r="F105" s="3"/>
      <c r="G105" s="61">
        <f>ROUND(G102*0.1,2)</f>
        <v>0</v>
      </c>
      <c r="H105" s="62"/>
    </row>
    <row r="106" spans="1:8" ht="15" thickBot="1">
      <c r="A106" s="10"/>
      <c r="B106" s="2"/>
      <c r="C106" s="15" t="s">
        <v>97</v>
      </c>
      <c r="D106" s="21" t="s">
        <v>98</v>
      </c>
      <c r="E106" s="3"/>
      <c r="F106" s="3"/>
      <c r="G106" s="61"/>
      <c r="H106" s="62"/>
    </row>
    <row r="107" spans="1:8" ht="42.75" customHeight="1">
      <c r="A107" s="38" t="s">
        <v>99</v>
      </c>
      <c r="B107" s="39"/>
      <c r="C107" s="39"/>
      <c r="D107" s="39"/>
      <c r="E107" s="39"/>
      <c r="F107" s="40"/>
      <c r="G107" s="63">
        <f>SUM(G103:H105)</f>
        <v>0</v>
      </c>
      <c r="H107" s="64"/>
    </row>
    <row r="108" spans="1:8" ht="42.75" customHeight="1">
      <c r="A108" s="69"/>
      <c r="B108" s="70"/>
      <c r="C108" s="70"/>
      <c r="D108" s="71" t="s">
        <v>100</v>
      </c>
      <c r="E108" s="71"/>
      <c r="F108" s="72"/>
      <c r="G108" s="38">
        <v>0</v>
      </c>
      <c r="H108" s="40"/>
    </row>
    <row r="109" spans="1:8" ht="52.5" customHeight="1">
      <c r="A109" s="4"/>
      <c r="B109" s="6"/>
      <c r="C109" s="22" t="s">
        <v>101</v>
      </c>
      <c r="D109" s="13"/>
      <c r="E109" s="5"/>
      <c r="F109" s="5"/>
      <c r="G109" s="65">
        <f>G102+G107+G108</f>
        <v>0</v>
      </c>
      <c r="H109" s="66"/>
    </row>
  </sheetData>
  <mergeCells count="184">
    <mergeCell ref="D108:F108"/>
    <mergeCell ref="G108:H108"/>
    <mergeCell ref="G105:H105"/>
    <mergeCell ref="G106:H106"/>
    <mergeCell ref="G107:H107"/>
    <mergeCell ref="G109:H109"/>
    <mergeCell ref="G60:H60"/>
    <mergeCell ref="G98:H99"/>
    <mergeCell ref="G100:H100"/>
    <mergeCell ref="G101:H101"/>
    <mergeCell ref="G102:H102"/>
    <mergeCell ref="G103:H103"/>
    <mergeCell ref="G104:H104"/>
    <mergeCell ref="G77:H78"/>
    <mergeCell ref="G75:H76"/>
    <mergeCell ref="G69:H70"/>
    <mergeCell ref="G67:H68"/>
    <mergeCell ref="B96:C96"/>
    <mergeCell ref="G96:H96"/>
    <mergeCell ref="B97:F97"/>
    <mergeCell ref="G97:H97"/>
    <mergeCell ref="A98:A99"/>
    <mergeCell ref="D98:D99"/>
    <mergeCell ref="E98:E99"/>
    <mergeCell ref="F98:F99"/>
    <mergeCell ref="B98:C99"/>
    <mergeCell ref="B93:C93"/>
    <mergeCell ref="G93:H93"/>
    <mergeCell ref="B94:C94"/>
    <mergeCell ref="G94:H94"/>
    <mergeCell ref="B95:C95"/>
    <mergeCell ref="G95:H95"/>
    <mergeCell ref="B89:H89"/>
    <mergeCell ref="B90:C90"/>
    <mergeCell ref="G90:H90"/>
    <mergeCell ref="B92:C92"/>
    <mergeCell ref="G92:H92"/>
    <mergeCell ref="B87:C87"/>
    <mergeCell ref="G87:H87"/>
    <mergeCell ref="G88:H88"/>
    <mergeCell ref="B82:C82"/>
    <mergeCell ref="G82:H82"/>
    <mergeCell ref="B84:C84"/>
    <mergeCell ref="D84:D85"/>
    <mergeCell ref="G84:H84"/>
    <mergeCell ref="B85:C85"/>
    <mergeCell ref="G85:H85"/>
    <mergeCell ref="B79:C79"/>
    <mergeCell ref="G79:H79"/>
    <mergeCell ref="A80:A81"/>
    <mergeCell ref="D80:D81"/>
    <mergeCell ref="E80:E81"/>
    <mergeCell ref="F80:F81"/>
    <mergeCell ref="G80:H81"/>
    <mergeCell ref="B80:C81"/>
    <mergeCell ref="B86:C86"/>
    <mergeCell ref="G86:H86"/>
    <mergeCell ref="B71:C71"/>
    <mergeCell ref="G71:H71"/>
    <mergeCell ref="A72:A74"/>
    <mergeCell ref="E73:E74"/>
    <mergeCell ref="F73:F74"/>
    <mergeCell ref="G73:H74"/>
    <mergeCell ref="B73:C74"/>
    <mergeCell ref="D73:D74"/>
    <mergeCell ref="A77:A78"/>
    <mergeCell ref="D77:D78"/>
    <mergeCell ref="E77:E78"/>
    <mergeCell ref="F77:F78"/>
    <mergeCell ref="A75:A76"/>
    <mergeCell ref="E75:E76"/>
    <mergeCell ref="F75:F76"/>
    <mergeCell ref="B75:C76"/>
    <mergeCell ref="B77:C78"/>
    <mergeCell ref="D75:D76"/>
    <mergeCell ref="A69:A70"/>
    <mergeCell ref="D69:D70"/>
    <mergeCell ref="E69:E70"/>
    <mergeCell ref="F69:F70"/>
    <mergeCell ref="A67:A68"/>
    <mergeCell ref="E67:E68"/>
    <mergeCell ref="F67:F68"/>
    <mergeCell ref="B67:C68"/>
    <mergeCell ref="B69:C70"/>
    <mergeCell ref="D67:D68"/>
    <mergeCell ref="F62:F63"/>
    <mergeCell ref="G62:H63"/>
    <mergeCell ref="B64:C64"/>
    <mergeCell ref="G64:H64"/>
    <mergeCell ref="A65:A66"/>
    <mergeCell ref="B66:C66"/>
    <mergeCell ref="G66:H66"/>
    <mergeCell ref="A61:A63"/>
    <mergeCell ref="D62:D64"/>
    <mergeCell ref="E62:E63"/>
    <mergeCell ref="B62:C63"/>
    <mergeCell ref="A56:A57"/>
    <mergeCell ref="C56:C57"/>
    <mergeCell ref="D56:D57"/>
    <mergeCell ref="E56:E57"/>
    <mergeCell ref="F56:G57"/>
    <mergeCell ref="F58:G58"/>
    <mergeCell ref="F52:G52"/>
    <mergeCell ref="F53:G53"/>
    <mergeCell ref="A54:A55"/>
    <mergeCell ref="C54:C55"/>
    <mergeCell ref="D54:D55"/>
    <mergeCell ref="E54:E55"/>
    <mergeCell ref="F54:G55"/>
    <mergeCell ref="B54:B55"/>
    <mergeCell ref="B56:B57"/>
    <mergeCell ref="F33:G33"/>
    <mergeCell ref="F34:G34"/>
    <mergeCell ref="F46:G46"/>
    <mergeCell ref="F48:G48"/>
    <mergeCell ref="F49:G49"/>
    <mergeCell ref="A50:A51"/>
    <mergeCell ref="F51:G51"/>
    <mergeCell ref="F41:G41"/>
    <mergeCell ref="F43:G43"/>
    <mergeCell ref="F44:G44"/>
    <mergeCell ref="F45:G45"/>
    <mergeCell ref="A2:G2"/>
    <mergeCell ref="F3:G3"/>
    <mergeCell ref="C4:G4"/>
    <mergeCell ref="F6:G6"/>
    <mergeCell ref="F12:G12"/>
    <mergeCell ref="F13:G13"/>
    <mergeCell ref="F14:G14"/>
    <mergeCell ref="F15:G15"/>
    <mergeCell ref="A16:A17"/>
    <mergeCell ref="C16:C17"/>
    <mergeCell ref="D16:D17"/>
    <mergeCell ref="E16:E17"/>
    <mergeCell ref="F16:G17"/>
    <mergeCell ref="B16:B17"/>
    <mergeCell ref="B72:H72"/>
    <mergeCell ref="B83:H83"/>
    <mergeCell ref="B88:F88"/>
    <mergeCell ref="B91:H91"/>
    <mergeCell ref="A107:F107"/>
    <mergeCell ref="F7:G7"/>
    <mergeCell ref="F8:G8"/>
    <mergeCell ref="F9:G9"/>
    <mergeCell ref="F10:G10"/>
    <mergeCell ref="F18:G18"/>
    <mergeCell ref="F19:G19"/>
    <mergeCell ref="C21:C23"/>
    <mergeCell ref="F21:G21"/>
    <mergeCell ref="A22:A23"/>
    <mergeCell ref="D22:D23"/>
    <mergeCell ref="E22:E23"/>
    <mergeCell ref="F22:G23"/>
    <mergeCell ref="B22:B23"/>
    <mergeCell ref="A24:A25"/>
    <mergeCell ref="B24:B25"/>
    <mergeCell ref="D24:D25"/>
    <mergeCell ref="E24:E25"/>
    <mergeCell ref="F24:G25"/>
    <mergeCell ref="A26:A28"/>
    <mergeCell ref="B5:G5"/>
    <mergeCell ref="A11:G11"/>
    <mergeCell ref="A20:G20"/>
    <mergeCell ref="B36:G36"/>
    <mergeCell ref="A42:G42"/>
    <mergeCell ref="A47:G47"/>
    <mergeCell ref="B50:G50"/>
    <mergeCell ref="B61:H61"/>
    <mergeCell ref="B65:H65"/>
    <mergeCell ref="C26:C28"/>
    <mergeCell ref="D26:D28"/>
    <mergeCell ref="E26:E28"/>
    <mergeCell ref="F26:G28"/>
    <mergeCell ref="C24:C25"/>
    <mergeCell ref="B26:B28"/>
    <mergeCell ref="B35:G35"/>
    <mergeCell ref="F37:G37"/>
    <mergeCell ref="F38:G38"/>
    <mergeCell ref="F39:G39"/>
    <mergeCell ref="F40:G40"/>
    <mergeCell ref="F29:G29"/>
    <mergeCell ref="F30:G30"/>
    <mergeCell ref="F31:G31"/>
    <mergeCell ref="F32:G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7361979500313429FFE1880C627A8DD" ma:contentTypeVersion="12" ma:contentTypeDescription="Crear nuevo documento." ma:contentTypeScope="" ma:versionID="11a87f195465fefb00d10e7a68d03f62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10f65f3605f6c55e747a793613d7ebc3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35F8B6-13D7-4B29-855B-B38C138865AE}"/>
</file>

<file path=customXml/itemProps2.xml><?xml version="1.0" encoding="utf-8"?>
<ds:datastoreItem xmlns:ds="http://schemas.openxmlformats.org/officeDocument/2006/customXml" ds:itemID="{C35E6689-8507-4CA3-8CAE-F5C88E6CB539}"/>
</file>

<file path=customXml/itemProps3.xml><?xml version="1.0" encoding="utf-8"?>
<ds:datastoreItem xmlns:ds="http://schemas.openxmlformats.org/officeDocument/2006/customXml" ds:itemID="{062158C0-67DC-4A35-B485-CC56B89062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DARÍO ALBERTO</dc:creator>
  <cp:keywords/>
  <dc:description/>
  <cp:lastModifiedBy>Villa Restrepo Dario Alberto</cp:lastModifiedBy>
  <cp:revision/>
  <dcterms:created xsi:type="dcterms:W3CDTF">2023-11-28T20:05:28Z</dcterms:created>
  <dcterms:modified xsi:type="dcterms:W3CDTF">2024-01-15T23:32:29Z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2024-01-12T22:43:29Z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4145d1e8-a2bc-4f5e-9f17-01c4ef4f06ee</vt:lpwstr>
  </property>
  <property fmtid="{D5CDD505-2E9C-101B-9397-08002B2CF9AE}" pid="9" name="MSIP_Label_defa4170-0d19-0005-0004-bc88714345d2_ActionId">
    <vt:lpwstr>68c1a330-2385-412e-8405-dd357a4a6233</vt:lpwstr>
  </property>
  <property fmtid="{D5CDD505-2E9C-101B-9397-08002B2CF9AE}" pid="10" name="MSIP_Label_defa4170-0d19-0005-0004-bc88714345d2_ContentBits">
    <vt:lpwstr>0</vt:lpwstr>
  </property>
</Properties>
</file>