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P1\Desktop\FOTOVOLTAICAS\"/>
    </mc:Choice>
  </mc:AlternateContent>
  <xr:revisionPtr revIDLastSave="0" documentId="13_ncr:1_{180B4312-8208-453B-9DEE-E29EFD99622A}" xr6:coauthVersionLast="47" xr6:coauthVersionMax="47" xr10:uidLastSave="{00000000-0000-0000-0000-000000000000}"/>
  <workbookProtection workbookAlgorithmName="SHA-512" workbookHashValue="z+NF0zHvp8Md/K6yi6ZLTNddxHkGYlQgQoyr0GLMoD0Lca6Qjh1WjDgmNYpe2wj5eHtedGJ2BtcmDUV7Z9/fmw==" workbookSaltValue="Jz6oYuPYUKTCcey6JH0x9A==" workbookSpinCount="100000" lockStructure="1"/>
  <bookViews>
    <workbookView xWindow="-120" yWindow="-120" windowWidth="20730" windowHeight="11160" activeTab="3" xr2:uid="{A207A694-07B4-4FB1-8FFC-4C40A6E7E2CE}"/>
  </bookViews>
  <sheets>
    <sheet name="RESUMEN" sheetId="7" r:id="rId1"/>
    <sheet name="8.1_O" sheetId="1" r:id="rId2"/>
    <sheet name="8.2_SM" sheetId="2" r:id="rId3"/>
    <sheet name="8.3_VG"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RESUMEN!$A$1:$H$22</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3" l="1"/>
  <c r="I33" i="3"/>
  <c r="G33" i="3"/>
  <c r="J33" i="3" s="1"/>
  <c r="L32" i="3"/>
  <c r="I32" i="3"/>
  <c r="G32" i="3"/>
  <c r="J32" i="3" s="1"/>
  <c r="L31" i="3"/>
  <c r="I31" i="3"/>
  <c r="G31" i="3"/>
  <c r="L30" i="3"/>
  <c r="L29" i="3"/>
  <c r="I29" i="3"/>
  <c r="G29" i="3"/>
  <c r="G28" i="3" s="1"/>
  <c r="L28" i="3"/>
  <c r="L27" i="3"/>
  <c r="J27" i="3"/>
  <c r="I27" i="3"/>
  <c r="G27" i="3"/>
  <c r="L26" i="3"/>
  <c r="I26" i="3"/>
  <c r="G26" i="3"/>
  <c r="J26" i="3" s="1"/>
  <c r="L25" i="3"/>
  <c r="I25" i="3"/>
  <c r="G25" i="3"/>
  <c r="J25" i="3" s="1"/>
  <c r="L24" i="3"/>
  <c r="G23" i="3"/>
  <c r="G22" i="3"/>
  <c r="L21" i="3"/>
  <c r="I21" i="3"/>
  <c r="G21" i="3"/>
  <c r="L20" i="3"/>
  <c r="I20" i="3"/>
  <c r="G20" i="3"/>
  <c r="L19" i="3"/>
  <c r="I19" i="3"/>
  <c r="G19" i="3"/>
  <c r="L18" i="3"/>
  <c r="I18" i="3"/>
  <c r="G18" i="3"/>
  <c r="L16" i="3"/>
  <c r="I16" i="3"/>
  <c r="G16" i="3"/>
  <c r="J16" i="3" s="1"/>
  <c r="L15" i="3"/>
  <c r="I15" i="3"/>
  <c r="G15" i="3"/>
  <c r="L14" i="3"/>
  <c r="I14" i="3"/>
  <c r="G14" i="3"/>
  <c r="L13" i="3"/>
  <c r="I13" i="3"/>
  <c r="G13" i="3"/>
  <c r="J13" i="3" s="1"/>
  <c r="L12" i="3"/>
  <c r="I12" i="3"/>
  <c r="G12" i="3"/>
  <c r="J12" i="3" s="1"/>
  <c r="L11" i="3"/>
  <c r="I11" i="3"/>
  <c r="G11" i="3"/>
  <c r="L9" i="3"/>
  <c r="I9" i="3"/>
  <c r="G9" i="3"/>
  <c r="G8" i="3" s="1"/>
  <c r="L26" i="2"/>
  <c r="I26" i="2"/>
  <c r="G26" i="2"/>
  <c r="L25" i="2"/>
  <c r="I25" i="2"/>
  <c r="G25" i="2"/>
  <c r="L24" i="2"/>
  <c r="I24" i="2"/>
  <c r="G24" i="2"/>
  <c r="L23" i="2"/>
  <c r="L22" i="2"/>
  <c r="I22" i="2"/>
  <c r="G22" i="2"/>
  <c r="J22" i="2" s="1"/>
  <c r="L21" i="2"/>
  <c r="L20" i="2"/>
  <c r="I20" i="2"/>
  <c r="G20" i="2"/>
  <c r="J20" i="2" s="1"/>
  <c r="L19" i="2"/>
  <c r="I19" i="2"/>
  <c r="G19" i="2"/>
  <c r="L18" i="2"/>
  <c r="I18" i="2"/>
  <c r="G18" i="2"/>
  <c r="L17" i="2"/>
  <c r="L16" i="2"/>
  <c r="I16" i="2"/>
  <c r="G16" i="2"/>
  <c r="J16" i="2" s="1"/>
  <c r="L15" i="2"/>
  <c r="I15" i="2"/>
  <c r="G15" i="2"/>
  <c r="L14" i="2"/>
  <c r="I14" i="2"/>
  <c r="G14" i="2"/>
  <c r="L13" i="2"/>
  <c r="I13" i="2"/>
  <c r="G13" i="2"/>
  <c r="L12" i="2"/>
  <c r="I12" i="2"/>
  <c r="G12" i="2"/>
  <c r="L11" i="2"/>
  <c r="I11" i="2"/>
  <c r="G11" i="2"/>
  <c r="L9" i="2"/>
  <c r="I9" i="2"/>
  <c r="G9" i="2"/>
  <c r="J9" i="2" s="1"/>
  <c r="J18" i="3" l="1"/>
  <c r="J21" i="3"/>
  <c r="J19" i="3"/>
  <c r="J15" i="3"/>
  <c r="G17" i="3"/>
  <c r="J11" i="3"/>
  <c r="J20" i="3"/>
  <c r="J14" i="3"/>
  <c r="G24" i="3"/>
  <c r="J31" i="3"/>
  <c r="J24" i="2"/>
  <c r="J15" i="2"/>
  <c r="J25" i="2"/>
  <c r="J29" i="3"/>
  <c r="J9" i="3"/>
  <c r="G30" i="3"/>
  <c r="G10" i="3"/>
  <c r="G23" i="2"/>
  <c r="J12" i="2"/>
  <c r="J18" i="2"/>
  <c r="J26" i="2"/>
  <c r="G21" i="2"/>
  <c r="J13" i="2"/>
  <c r="J19" i="2"/>
  <c r="J11" i="2"/>
  <c r="J14" i="2"/>
  <c r="G10" i="2"/>
  <c r="G8" i="2"/>
  <c r="G17" i="2"/>
  <c r="G34" i="3" l="1"/>
  <c r="G27" i="2"/>
  <c r="G35" i="3"/>
  <c r="G37" i="3"/>
  <c r="G38" i="3" s="1"/>
  <c r="G36" i="3"/>
  <c r="G39" i="3" l="1"/>
  <c r="G40" i="3" s="1"/>
  <c r="G41" i="3" s="1"/>
  <c r="G10" i="7" s="1"/>
  <c r="G28" i="2"/>
  <c r="G30" i="2"/>
  <c r="G31" i="2" s="1"/>
  <c r="G29" i="2"/>
  <c r="L41" i="3" l="1"/>
  <c r="G32" i="2"/>
  <c r="G33" i="2" s="1"/>
  <c r="G34" i="2" s="1"/>
  <c r="G9" i="7"/>
  <c r="L34" i="2"/>
  <c r="G13" i="1" l="1"/>
  <c r="G32" i="1"/>
  <c r="G31" i="1"/>
  <c r="G27" i="1"/>
  <c r="G23" i="1"/>
  <c r="G18" i="1"/>
  <c r="G22" i="1"/>
  <c r="G11" i="1" l="1"/>
  <c r="G12" i="1"/>
  <c r="G9" i="1"/>
  <c r="G8" i="1" s="1"/>
  <c r="G14" i="1"/>
  <c r="G15" i="1"/>
  <c r="G16" i="1"/>
  <c r="G20" i="1"/>
  <c r="G19" i="1"/>
  <c r="G21" i="1"/>
  <c r="G25" i="1"/>
  <c r="G26" i="1"/>
  <c r="G29" i="1"/>
  <c r="G33" i="1"/>
  <c r="G30" i="1" s="1"/>
  <c r="L33" i="1"/>
  <c r="I33" i="1"/>
  <c r="L32" i="1"/>
  <c r="I32" i="1"/>
  <c r="L31" i="1"/>
  <c r="I31" i="1"/>
  <c r="L30" i="1"/>
  <c r="L29" i="1"/>
  <c r="I29" i="1"/>
  <c r="L28" i="1"/>
  <c r="L27" i="1"/>
  <c r="I27" i="1"/>
  <c r="L26" i="1"/>
  <c r="I26" i="1"/>
  <c r="L25" i="1"/>
  <c r="I25" i="1"/>
  <c r="L24" i="1"/>
  <c r="L21" i="1"/>
  <c r="I21" i="1"/>
  <c r="L20" i="1"/>
  <c r="I20" i="1"/>
  <c r="L19" i="1"/>
  <c r="I19" i="1"/>
  <c r="L18" i="1"/>
  <c r="I18" i="1"/>
  <c r="L16" i="1"/>
  <c r="I16" i="1"/>
  <c r="L15" i="1"/>
  <c r="I15" i="1"/>
  <c r="L14" i="1"/>
  <c r="I14" i="1"/>
  <c r="L13" i="1"/>
  <c r="I13" i="1"/>
  <c r="L12" i="1"/>
  <c r="I12" i="1"/>
  <c r="L11" i="1"/>
  <c r="I11" i="1"/>
  <c r="L9" i="1"/>
  <c r="I9" i="1"/>
  <c r="G10" i="1" l="1"/>
  <c r="G24" i="1"/>
  <c r="G17" i="1"/>
  <c r="J19" i="1"/>
  <c r="J26" i="1"/>
  <c r="J11" i="1"/>
  <c r="J20" i="1"/>
  <c r="J31" i="1"/>
  <c r="J32" i="1"/>
  <c r="J25" i="1"/>
  <c r="J12" i="1"/>
  <c r="J21" i="1"/>
  <c r="J14" i="1"/>
  <c r="J9" i="1"/>
  <c r="J13" i="1"/>
  <c r="J16" i="1"/>
  <c r="J15" i="1"/>
  <c r="G28" i="1"/>
  <c r="J33" i="1"/>
  <c r="J29" i="1"/>
  <c r="J18" i="1"/>
  <c r="J27" i="1"/>
  <c r="G34" i="1" l="1"/>
  <c r="G37" i="1" l="1"/>
  <c r="G38" i="1" s="1"/>
  <c r="G35" i="1"/>
  <c r="G36" i="1"/>
  <c r="G39" i="1" l="1"/>
  <c r="G40" i="1" s="1"/>
  <c r="G41" i="1" s="1"/>
  <c r="L41" i="1" l="1"/>
  <c r="G8" i="7"/>
  <c r="G11" i="7" s="1"/>
</calcChain>
</file>

<file path=xl/sharedStrings.xml><?xml version="1.0" encoding="utf-8"?>
<sst xmlns="http://schemas.openxmlformats.org/spreadsheetml/2006/main" count="276" uniqueCount="89">
  <si>
    <t>OFRECIMIENTO  ECONOMICO</t>
  </si>
  <si>
    <t>PROYECTO</t>
  </si>
  <si>
    <t>IMPLEMENTACIÓN DE SOLUCIONES SOLARES FOTOVOLTAICAS PARA USUARIOS DE LA ZONA RURAL DEL MUNICIPIO DE ORITO, PUTUMAYO, DENTRO DEL MARCO DEL MECANISMO DE OBRAS POR IMPUESTOS.</t>
  </si>
  <si>
    <t>No.</t>
  </si>
  <si>
    <t>ESPECIFICACIONES</t>
  </si>
  <si>
    <t>Descripción</t>
  </si>
  <si>
    <t>Unidad</t>
  </si>
  <si>
    <t>Cantidad</t>
  </si>
  <si>
    <t>Valor Unitario</t>
  </si>
  <si>
    <t>Valor Total</t>
  </si>
  <si>
    <t>PARTICULAR</t>
  </si>
  <si>
    <t>I. REPLANTEO DE OBRA Y ACTIVIDADES PRELIMINARES</t>
  </si>
  <si>
    <t>1.1</t>
  </si>
  <si>
    <t>Visita</t>
  </si>
  <si>
    <t>II. SISTEMA SOLAR FOTOVOLTAICO INDIVIDUAL TIPO 1.</t>
  </si>
  <si>
    <t>2.1.</t>
  </si>
  <si>
    <t>Suministro, transporte e instalación Inversor onda pura 1250 VA/1000 W, 24Vdc/120Vac</t>
  </si>
  <si>
    <t>UN</t>
  </si>
  <si>
    <t>2.2</t>
  </si>
  <si>
    <t>Suministro, transporte e instalación Controlador de Carga MPPT 40A - 145/24-12 V</t>
  </si>
  <si>
    <t>2.3</t>
  </si>
  <si>
    <t>Suministro, transporte e instalación de Batería estacionaria LiFePO4 de 120 Ah - 25.6 Vdc, 3650 ciclos al 80% de descarga</t>
  </si>
  <si>
    <t>2.4</t>
  </si>
  <si>
    <t>Suministro, transporte e instalación Gabinete y Protecciones Tipo 1</t>
  </si>
  <si>
    <t>2.5</t>
  </si>
  <si>
    <t>Suministro, transporte e instalación de estructura de soporte para juego de (2) Modulos Solares Fotovoltaicos</t>
  </si>
  <si>
    <t>2.6</t>
  </si>
  <si>
    <t>Suministro, transporte e instalación de Juego de (2) Modulos Solares Fotovoltaicos monocristalinos de 370 Wp, incluye caja de conexiones y diodos de protección.</t>
  </si>
  <si>
    <t>III. SISTEMA SOLAR FOTOVOLTAICO INDIVIDUAL TIPO 2.</t>
  </si>
  <si>
    <t>3.1</t>
  </si>
  <si>
    <t>Suministro, transporte e instalación Inversor onda pura 1875 VA/1500 W, 24Vdc/120Vac</t>
  </si>
  <si>
    <t>3.2</t>
  </si>
  <si>
    <t>Suministro, transporte e instalación Controlador de Carga MPPT 50A - 145/24-12 V</t>
  </si>
  <si>
    <t>3.3</t>
  </si>
  <si>
    <t>Suministro, transporte e instalación de Batería estacionaria LiFePO4 de 200 Ah - 25.6 Vdc, 3650 ciclos al 80% de descarga</t>
  </si>
  <si>
    <t>3.4</t>
  </si>
  <si>
    <t>Suministro, transporte e instalación Gabinete y Protecciones Tipo 2</t>
  </si>
  <si>
    <t>3.5</t>
  </si>
  <si>
    <t>Suministro, transporte e instalación de estructura de soporte para juego de (3) Modulos Solares Fotovoltaicos</t>
  </si>
  <si>
    <t>3.6</t>
  </si>
  <si>
    <t>Suministro, transporte e instalación de Juego de (3) Modulos Solares Fotovoltaicos monocristalinos de 370 Wp, incluye caja de conexiones y diodos de protección.</t>
  </si>
  <si>
    <t>IV. SISTEMA DE MEDIA.</t>
  </si>
  <si>
    <t>4.1</t>
  </si>
  <si>
    <t>Suministro, transporte e instalación de medidor monofásico prepago</t>
  </si>
  <si>
    <t>4.2</t>
  </si>
  <si>
    <t>Suministro de software para gestión de usuarios y capacitación de uso.</t>
  </si>
  <si>
    <t>4.3</t>
  </si>
  <si>
    <t>Suministro de datáfono para recarga y gestión de usuarios.</t>
  </si>
  <si>
    <t>V. SISTEMA DE PUESTA A TIERRA.</t>
  </si>
  <si>
    <t>210-13</t>
  </si>
  <si>
    <t>Suministro, transporte e instalación Sistema de Puesta a Tierra</t>
  </si>
  <si>
    <t>VI. INSTALACIONES INTERNAS</t>
  </si>
  <si>
    <t>Suministro, transporte e instalación de Cable THHN/THWN 3 x N° 8 AWG, canalizado en tubería EMT 1" sobrepuesta para acometida interna desde gabinete a tablero de distribución</t>
  </si>
  <si>
    <t>ML</t>
  </si>
  <si>
    <t>661-13</t>
  </si>
  <si>
    <t>Suministro, transporte e instalación instalaciones eléctricas internas Tipo 1</t>
  </si>
  <si>
    <t>630-13</t>
  </si>
  <si>
    <t>Suministro, transporte e instalación instalaciones eléctricas internas Tipo 2</t>
  </si>
  <si>
    <t>SUBTOTAL OBRAS (SIN AIU)</t>
  </si>
  <si>
    <t>ADMINISTRACIÓN</t>
  </si>
  <si>
    <t>IMPREVISTOS</t>
  </si>
  <si>
    <t>UTILIDAD</t>
  </si>
  <si>
    <t xml:space="preserve">IVA / UTILIDAD </t>
  </si>
  <si>
    <t>SUBTOTAL AIU</t>
  </si>
  <si>
    <t>SUBTOTAL CON AIU (SIN IVA)</t>
  </si>
  <si>
    <t>TOTAL OBRA (CON AIU E IVA)</t>
  </si>
  <si>
    <t>CAPACITACIONES - NO MODIFICABLE **</t>
  </si>
  <si>
    <t>PRESUPUESTO TOTAL</t>
  </si>
  <si>
    <t>IMPLEMENTACIÓN DE SOLUCIONES SOLARES FOTOVOLTAICAS PARA USUARIOS DE LA ZONA RURAL DEL MUNICIPIO DE SAN MIGUEL, PUTUMAYO, DENTRO DEL MARCO DEL MECANISMO DE OBRAS POR IMPUESTOS.</t>
  </si>
  <si>
    <t>IMPLEMENTACIÓN DE SOLUCIONES SOLARES FOTOVOLTAICAS PARA USUARIOS DE LA ZONA RURAL DEL MUNICIPIO DE VALLE DEL GUAMUEZ, PUTUMAYO, DENTRO DEL MARCO DEL MECANISMO DE OBRAS POR IMPUESTOS.</t>
  </si>
  <si>
    <t>IVA / UTILIDAD</t>
  </si>
  <si>
    <t>VALOR TOTAL</t>
  </si>
  <si>
    <r>
      <rPr>
        <b/>
        <sz val="11"/>
        <color theme="1"/>
        <rFont val="Arial Narrow"/>
        <family val="2"/>
      </rPr>
      <t xml:space="preserve">NOTA: </t>
    </r>
    <r>
      <rPr>
        <sz val="11"/>
        <color theme="1"/>
        <rFont val="Arial Narrow"/>
        <family val="2"/>
      </rPr>
      <t>LOS PROPONENTES NO PODRAN MODIFICAR EL ITEM SEÑALADO COMO NO MODIFICABLE (NO SE PUEDEN CAMBIAR LOS VALORES ECONÓMICOS) SO PENA DE RECHAZO.</t>
    </r>
  </si>
  <si>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</si>
  <si>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IMPLEMENTACIÓN DE SOLUCIONES SOLARES FOTOVOLTAICAS PARA USUARIOS EN LA ZONA RURAL DE LOS MUNICIPIOS DE ORITO, SAN MIGUEL Y VALLE DEL GUAMUEZ, EN EL DEPARTAMENTO DEL PUTUMAYO EN EL MARCO DEL MECANISMO DE OBRAS POR IMPUESTOS AÑO GRAVABLE 2021</t>
  </si>
  <si>
    <t>IMPLEMENTACIÓN DE SOLUCIONES SOLARES FOTOVOLTAICAS PARA USUARIOS EN LA ZONA RURAL DE LOS MUNICIPIOS DE ORITO</t>
  </si>
  <si>
    <t>IMPLEMENTACIÓN DE SOLUCIONES SOLARES FOTOVOLTAICAS PARA USUARIOS EN LA ZONA RURAL DE LOS MUNICIPIOS DE SAN MIGUEL</t>
  </si>
  <si>
    <t>IMPLEMENTACIÓN DE SOLUCIONES SOLARES FOTOVOLTAICAS PARA USUARIOS EN LA ZONA RURAL DE LOS MUNICIPIOS DE VALLE DEL GUAMUEZ</t>
  </si>
  <si>
    <t>PRESUPUESTO POR MUNICIPIO</t>
  </si>
  <si>
    <t>ANEXO No. 8.1- OFRECIMIENTO ECONOMICO</t>
  </si>
  <si>
    <t>ANEXO No. 8.2 - OFRECIMIENTO  ECONOMICO</t>
  </si>
  <si>
    <t>ANEXO No. 8.3 - OFRECIMIENTO  ECONOMICO</t>
  </si>
  <si>
    <t>ANEXO 8 - OFRECIMIENTO  ECONOMICO (RESUMEN)</t>
  </si>
  <si>
    <t>Replanteo de Obra*</t>
  </si>
  <si>
    <r>
      <t xml:space="preserve">*La labor de replanteo de obra consiste en la ubicación, mediante herramientas de geoposicionamiento y planimetría oficial del municipio de los usuarios que se encuentran en el Listado de beneficiarios. Así las cosas, el contratista seleccionado deberá  verificar la existencia del usuario encuestado, la existencia de la vivienda y que se den las condiciones mínimas para instalar el SSFV y las instalaciones internas en la vivienda. Para esta actividad es necesario contar con un GPS calibrado, el listado de usuarios y como soporte, si es posible, la planimetría del municipio.
</t>
    </r>
    <r>
      <rPr>
        <b/>
        <sz val="10"/>
        <rFont val="Arial"/>
        <family val="2"/>
      </rPr>
      <t>Si el usuario que se verifica ya no existe o ya no cumple con las condiciones para ser beneficiario del SSFV, el contratista seleccionado deberá buscar otros usuarios que cumplan las condiciones especificas para completar el número de usuarios del proyecto y de esta manera lograr el alcance del mismo.</t>
    </r>
    <r>
      <rPr>
        <sz val="10"/>
        <rFont val="Arial"/>
        <family val="2"/>
      </rPr>
      <t xml:space="preserve">
Esta actividad sólo se pagará cuando el beneficiario sea efectivamente ubicado o reemplazado
** LAS CAPACITACIONES SERAN CANCELADAS POR REEMBOLSABLES.</t>
    </r>
  </si>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</sst>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
    <numFmt numFmtId="165" formatCode="_-&quot;$&quot;\ * #,##0.00_-;\-&quot;$&quot;\ * #,##0.00_-;_-&quot;$&quot;\ * &quot;-&quot;_-;_-@_-"/>
    <numFmt numFmtId="166" formatCode="_(* #,##0.00_);_(* \(#,##0.00\);_(* &quot;-&quot;??_);_(@_)"/>
    <numFmt numFmtId="167" formatCode="_-&quot;$&quot;\ * #,##0_-;\-&quot;$&quot;\ * #,##0_-;_-&quot;$&quot;\ * &quot;-&quot;_-;_-@"/>
    <numFmt numFmtId="168" formatCode="_-[$$-240A]\ * #,##0.00_-;\-[$$-240A]\ * #,##0.00_-;_-[$$-240A]\ * &quot;-&quot;??_-;_-@_-"/>
    <numFmt numFmtId="169" formatCode="_-&quot;$&quot;\ * #,##0_-;\-&quot;$&quot;\ * #,##0_-;_-&quot;$&quot;\ * &quot;-&quot;??_-;_-@_-"/>
  </numFmts>
  <fonts count="25"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b/>
      <sz val="11"/>
      <color rgb="FF000000"/>
      <name val="Arial Narrow"/>
      <family val="2"/>
    </font>
    <font>
      <b/>
      <sz val="10"/>
      <color rgb="FF000000"/>
      <name val="Arial Narrow"/>
      <family val="2"/>
    </font>
    <font>
      <sz val="11"/>
      <color rgb="FF000000"/>
      <name val="Arial Narrow"/>
      <family val="2"/>
    </font>
    <font>
      <sz val="10"/>
      <color theme="1"/>
      <name val="Arial"/>
      <family val="2"/>
    </font>
    <font>
      <sz val="11"/>
      <name val="Arial Narrow"/>
      <family val="2"/>
    </font>
    <font>
      <b/>
      <sz val="12"/>
      <color rgb="FF000000"/>
      <name val="Arial Narrow"/>
      <family val="2"/>
    </font>
    <font>
      <b/>
      <sz val="12"/>
      <name val="Arial Narrow"/>
      <family val="2"/>
    </font>
    <font>
      <b/>
      <sz val="12"/>
      <color theme="1"/>
      <name val="Arial Narrow"/>
      <family val="2"/>
    </font>
    <font>
      <b/>
      <sz val="11"/>
      <name val="Arial Narrow"/>
      <family val="2"/>
    </font>
    <font>
      <sz val="8"/>
      <name val="Calibri"/>
      <family val="2"/>
      <scheme val="minor"/>
    </font>
    <font>
      <sz val="11"/>
      <color theme="1"/>
      <name val="Arial"/>
      <family val="2"/>
    </font>
    <font>
      <b/>
      <sz val="11"/>
      <color theme="0"/>
      <name val="Arial Narrow"/>
      <family val="2"/>
    </font>
    <font>
      <sz val="12"/>
      <color theme="1"/>
      <name val="Arial Narrow"/>
      <family val="2"/>
    </font>
    <font>
      <sz val="10"/>
      <color rgb="FF000000"/>
      <name val="Arial"/>
      <family val="2"/>
    </font>
    <font>
      <sz val="10"/>
      <name val="Arial"/>
      <family val="2"/>
    </font>
    <font>
      <b/>
      <sz val="10"/>
      <name val="Arial"/>
      <family val="2"/>
    </font>
    <font>
      <sz val="11"/>
      <color theme="1"/>
      <name val="Verdana"/>
      <family val="2"/>
    </font>
    <font>
      <sz val="11"/>
      <color theme="1" tint="0.499984740745262"/>
      <name val="Verdana"/>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004237"/>
        <bgColor rgb="FF004237"/>
      </patternFill>
    </fill>
  </fills>
  <borders count="4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rgb="FF000000"/>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42" fontId="1" fillId="0" borderId="0" applyFont="0" applyFill="0" applyBorder="0" applyAlignment="0" applyProtection="0"/>
    <xf numFmtId="0" fontId="4" fillId="0" borderId="0"/>
    <xf numFmtId="42"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9" fontId="17" fillId="0" borderId="0" applyFont="0" applyFill="0" applyBorder="0" applyAlignment="0" applyProtection="0"/>
  </cellStyleXfs>
  <cellXfs count="142">
    <xf numFmtId="0" fontId="0" fillId="0" borderId="0" xfId="0"/>
    <xf numFmtId="42" fontId="3" fillId="0" borderId="0" xfId="2" applyFont="1" applyAlignment="1">
      <alignment vertical="center"/>
    </xf>
    <xf numFmtId="0" fontId="3" fillId="0" borderId="0" xfId="0" applyFont="1"/>
    <xf numFmtId="0" fontId="3" fillId="0" borderId="4" xfId="0" applyFont="1" applyBorder="1"/>
    <xf numFmtId="43" fontId="3" fillId="0" borderId="5" xfId="1" applyFont="1" applyBorder="1"/>
    <xf numFmtId="0" fontId="8" fillId="2" borderId="16" xfId="3" applyFont="1" applyFill="1" applyBorder="1" applyAlignment="1">
      <alignment horizontal="center" vertical="center"/>
    </xf>
    <xf numFmtId="0" fontId="3" fillId="0" borderId="6" xfId="0" applyFont="1" applyBorder="1" applyAlignment="1">
      <alignment horizontal="center" vertical="center"/>
    </xf>
    <xf numFmtId="0" fontId="9" fillId="5" borderId="7" xfId="3" applyFont="1" applyFill="1" applyBorder="1" applyAlignment="1">
      <alignment horizontal="center" vertical="center"/>
    </xf>
    <xf numFmtId="0" fontId="9" fillId="0" borderId="7" xfId="3" applyFont="1" applyBorder="1" applyAlignment="1">
      <alignment horizontal="left" vertical="center" wrapText="1"/>
    </xf>
    <xf numFmtId="0" fontId="9" fillId="0" borderId="7" xfId="3" applyFont="1" applyBorder="1" applyAlignment="1">
      <alignment horizontal="center" vertical="center"/>
    </xf>
    <xf numFmtId="4" fontId="3" fillId="5" borderId="7" xfId="0" applyNumberFormat="1" applyFont="1" applyFill="1" applyBorder="1" applyAlignment="1">
      <alignment horizontal="center" vertical="center"/>
    </xf>
    <xf numFmtId="42" fontId="9" fillId="5" borderId="7" xfId="4" applyFont="1" applyFill="1" applyBorder="1" applyAlignment="1">
      <alignment horizontal="center" vertical="center"/>
    </xf>
    <xf numFmtId="42" fontId="9" fillId="0" borderId="8" xfId="4" applyFont="1" applyBorder="1" applyAlignment="1">
      <alignment horizontal="center" vertical="center"/>
    </xf>
    <xf numFmtId="42" fontId="3" fillId="0" borderId="0" xfId="2" applyFont="1"/>
    <xf numFmtId="42" fontId="3" fillId="0" borderId="0" xfId="0" applyNumberFormat="1" applyFont="1"/>
    <xf numFmtId="42" fontId="3" fillId="0" borderId="0" xfId="2" applyFont="1" applyBorder="1" applyAlignment="1">
      <alignment vertical="center"/>
    </xf>
    <xf numFmtId="164" fontId="10" fillId="0" borderId="0" xfId="0" applyNumberFormat="1" applyFont="1" applyAlignment="1">
      <alignment horizontal="center" vertical="center"/>
    </xf>
    <xf numFmtId="42" fontId="11" fillId="5" borderId="7" xfId="4" applyFont="1" applyFill="1" applyBorder="1" applyAlignment="1">
      <alignment vertical="center"/>
    </xf>
    <xf numFmtId="10" fontId="3" fillId="5" borderId="7" xfId="5" applyNumberFormat="1" applyFont="1" applyFill="1" applyBorder="1" applyAlignment="1">
      <alignment horizontal="center" vertical="center"/>
    </xf>
    <xf numFmtId="10" fontId="6" fillId="6" borderId="7" xfId="5" applyNumberFormat="1" applyFont="1" applyFill="1" applyBorder="1" applyAlignment="1">
      <alignment horizontal="center" vertical="center"/>
    </xf>
    <xf numFmtId="165" fontId="3" fillId="0" borderId="8" xfId="4" applyNumberFormat="1" applyFont="1" applyBorder="1" applyAlignment="1">
      <alignment vertical="center"/>
    </xf>
    <xf numFmtId="165" fontId="6" fillId="6" borderId="8" xfId="4" applyNumberFormat="1" applyFont="1" applyFill="1" applyBorder="1" applyAlignment="1">
      <alignment vertical="center"/>
    </xf>
    <xf numFmtId="165" fontId="14" fillId="7" borderId="8" xfId="4" applyNumberFormat="1" applyFont="1" applyFill="1" applyBorder="1" applyAlignment="1">
      <alignment vertical="center"/>
    </xf>
    <xf numFmtId="165" fontId="14" fillId="8" borderId="8" xfId="4" applyNumberFormat="1" applyFont="1" applyFill="1" applyBorder="1" applyAlignment="1">
      <alignment vertical="center"/>
    </xf>
    <xf numFmtId="165" fontId="14" fillId="9" borderId="21" xfId="4" applyNumberFormat="1" applyFont="1" applyFill="1" applyBorder="1" applyAlignment="1">
      <alignment vertical="center"/>
    </xf>
    <xf numFmtId="44" fontId="3" fillId="0" borderId="0" xfId="0" applyNumberFormat="1" applyFont="1"/>
    <xf numFmtId="44" fontId="3" fillId="0" borderId="0" xfId="6" applyFont="1"/>
    <xf numFmtId="44" fontId="3" fillId="5" borderId="7" xfId="6" applyFont="1" applyFill="1" applyBorder="1" applyAlignment="1">
      <alignment horizontal="center" vertical="center"/>
    </xf>
    <xf numFmtId="165" fontId="9" fillId="0" borderId="8" xfId="4" applyNumberFormat="1" applyFont="1" applyBorder="1" applyAlignment="1">
      <alignment horizontal="center" vertical="center"/>
    </xf>
    <xf numFmtId="0" fontId="7" fillId="4" borderId="2" xfId="3" applyFont="1" applyFill="1" applyBorder="1" applyAlignment="1">
      <alignment vertical="center" wrapText="1"/>
    </xf>
    <xf numFmtId="0" fontId="7" fillId="4" borderId="19" xfId="3" applyFont="1" applyFill="1" applyBorder="1" applyAlignment="1">
      <alignment vertical="center" wrapText="1"/>
    </xf>
    <xf numFmtId="0" fontId="7" fillId="4" borderId="19" xfId="3" applyFont="1" applyFill="1" applyBorder="1" applyAlignment="1">
      <alignment horizontal="center" vertical="center" wrapText="1"/>
    </xf>
    <xf numFmtId="0" fontId="5" fillId="0" borderId="0" xfId="3" applyFont="1" applyAlignment="1">
      <alignment horizontal="center" vertical="center" wrapText="1"/>
    </xf>
    <xf numFmtId="0" fontId="17" fillId="0" borderId="0" xfId="7"/>
    <xf numFmtId="0" fontId="5" fillId="0" borderId="0" xfId="3" applyFont="1" applyAlignment="1">
      <alignment horizontal="left" vertical="center" wrapText="1"/>
    </xf>
    <xf numFmtId="0" fontId="17" fillId="0" borderId="0" xfId="7" applyAlignment="1">
      <alignment horizontal="left"/>
    </xf>
    <xf numFmtId="0" fontId="19" fillId="0" borderId="0" xfId="7" applyFont="1" applyAlignment="1">
      <alignment vertical="center"/>
    </xf>
    <xf numFmtId="167" fontId="19" fillId="0" borderId="0" xfId="7" applyNumberFormat="1" applyFont="1" applyAlignment="1">
      <alignment vertical="center"/>
    </xf>
    <xf numFmtId="0" fontId="17" fillId="0" borderId="0" xfId="8"/>
    <xf numFmtId="0" fontId="3" fillId="0" borderId="0" xfId="8" applyFont="1" applyAlignment="1">
      <alignment vertical="center"/>
    </xf>
    <xf numFmtId="0" fontId="3" fillId="0" borderId="0" xfId="7" applyFont="1" applyAlignment="1">
      <alignment vertical="center"/>
    </xf>
    <xf numFmtId="168" fontId="3" fillId="0" borderId="0" xfId="8" applyNumberFormat="1" applyFont="1" applyAlignment="1">
      <alignment horizontal="center" vertical="center"/>
    </xf>
    <xf numFmtId="0" fontId="3" fillId="0" borderId="0" xfId="8" applyFont="1" applyAlignment="1">
      <alignment horizontal="center" vertical="center"/>
    </xf>
    <xf numFmtId="0" fontId="17" fillId="0" borderId="0" xfId="8" applyAlignment="1">
      <alignment horizontal="left"/>
    </xf>
    <xf numFmtId="0" fontId="3" fillId="0" borderId="0" xfId="7" applyFont="1" applyAlignment="1">
      <alignment horizontal="left" vertical="center"/>
    </xf>
    <xf numFmtId="0" fontId="3" fillId="0" borderId="0" xfId="7" applyFont="1" applyAlignment="1">
      <alignment horizontal="center" vertical="center"/>
    </xf>
    <xf numFmtId="167" fontId="6" fillId="9" borderId="17" xfId="4" applyNumberFormat="1" applyFont="1" applyFill="1" applyBorder="1" applyAlignment="1">
      <alignment vertical="center"/>
    </xf>
    <xf numFmtId="167" fontId="6" fillId="0" borderId="23" xfId="7" applyNumberFormat="1" applyFont="1" applyBorder="1" applyAlignment="1">
      <alignment vertical="center"/>
    </xf>
    <xf numFmtId="167" fontId="6" fillId="0" borderId="32" xfId="7" applyNumberFormat="1" applyFont="1" applyBorder="1" applyAlignment="1">
      <alignment vertical="center"/>
    </xf>
    <xf numFmtId="167" fontId="6" fillId="0" borderId="36" xfId="7" applyNumberFormat="1" applyFont="1" applyBorder="1" applyAlignment="1">
      <alignment vertical="center"/>
    </xf>
    <xf numFmtId="166" fontId="18" fillId="10" borderId="38" xfId="7" applyNumberFormat="1" applyFont="1" applyFill="1" applyBorder="1" applyAlignment="1">
      <alignment horizontal="center" vertical="center" wrapText="1"/>
    </xf>
    <xf numFmtId="0" fontId="7" fillId="4" borderId="7" xfId="3" applyFont="1" applyFill="1" applyBorder="1" applyAlignment="1">
      <alignment vertical="center" wrapText="1"/>
    </xf>
    <xf numFmtId="0" fontId="7" fillId="4" borderId="40" xfId="3" applyFont="1" applyFill="1" applyBorder="1" applyAlignment="1">
      <alignment vertical="center" wrapText="1"/>
    </xf>
    <xf numFmtId="0" fontId="7" fillId="2" borderId="41" xfId="3" applyFont="1" applyFill="1" applyBorder="1" applyAlignment="1">
      <alignment horizontal="center" vertical="center" wrapText="1"/>
    </xf>
    <xf numFmtId="169" fontId="3" fillId="5" borderId="7" xfId="6" applyNumberFormat="1" applyFont="1" applyFill="1" applyBorder="1" applyAlignment="1">
      <alignment horizontal="center" vertical="center"/>
    </xf>
    <xf numFmtId="0" fontId="7" fillId="4" borderId="39" xfId="3" applyFont="1" applyFill="1" applyBorder="1" applyAlignment="1">
      <alignment vertical="center"/>
    </xf>
    <xf numFmtId="0" fontId="7" fillId="4" borderId="40" xfId="3" applyFont="1" applyFill="1" applyBorder="1" applyAlignment="1">
      <alignment vertical="center"/>
    </xf>
    <xf numFmtId="0" fontId="7" fillId="4" borderId="6" xfId="3" applyFont="1" applyFill="1" applyBorder="1" applyAlignment="1">
      <alignment vertical="center"/>
    </xf>
    <xf numFmtId="0" fontId="7" fillId="4" borderId="7" xfId="3" applyFont="1" applyFill="1" applyBorder="1" applyAlignment="1">
      <alignment vertical="center"/>
    </xf>
    <xf numFmtId="0" fontId="7" fillId="4" borderId="18" xfId="3" applyFont="1" applyFill="1" applyBorder="1" applyAlignment="1">
      <alignment vertical="center"/>
    </xf>
    <xf numFmtId="0" fontId="7" fillId="4" borderId="19" xfId="3" applyFont="1" applyFill="1" applyBorder="1" applyAlignment="1">
      <alignment vertical="center"/>
    </xf>
    <xf numFmtId="42" fontId="7" fillId="4" borderId="3" xfId="3" applyNumberFormat="1" applyFont="1" applyFill="1" applyBorder="1" applyAlignment="1">
      <alignment horizontal="center" vertical="center"/>
    </xf>
    <xf numFmtId="0" fontId="7" fillId="4" borderId="11" xfId="3" applyFont="1" applyFill="1" applyBorder="1" applyAlignment="1">
      <alignment vertical="center" wrapText="1"/>
    </xf>
    <xf numFmtId="42" fontId="7" fillId="4" borderId="46" xfId="3" applyNumberFormat="1" applyFont="1" applyFill="1" applyBorder="1" applyAlignment="1">
      <alignment horizontal="center" vertical="center"/>
    </xf>
    <xf numFmtId="42" fontId="12" fillId="4" borderId="46" xfId="3" applyNumberFormat="1" applyFont="1" applyFill="1" applyBorder="1" applyAlignment="1">
      <alignment horizontal="center" vertical="center"/>
    </xf>
    <xf numFmtId="0" fontId="7" fillId="4" borderId="45" xfId="3" applyFont="1" applyFill="1" applyBorder="1" applyAlignment="1">
      <alignment vertical="center" wrapText="1"/>
    </xf>
    <xf numFmtId="0" fontId="7" fillId="4" borderId="45" xfId="3" applyFont="1" applyFill="1" applyBorder="1" applyAlignment="1">
      <alignment vertical="center"/>
    </xf>
    <xf numFmtId="0" fontId="7" fillId="4" borderId="2" xfId="3" applyFont="1" applyFill="1" applyBorder="1" applyAlignment="1">
      <alignment vertical="center"/>
    </xf>
    <xf numFmtId="165" fontId="7" fillId="4" borderId="3" xfId="3" applyNumberFormat="1" applyFont="1" applyFill="1" applyBorder="1" applyAlignment="1">
      <alignment horizontal="center" vertical="center"/>
    </xf>
    <xf numFmtId="0" fontId="7" fillId="4" borderId="11" xfId="3" applyFont="1" applyFill="1" applyBorder="1" applyAlignment="1">
      <alignment vertical="center"/>
    </xf>
    <xf numFmtId="165" fontId="7" fillId="4" borderId="46" xfId="3" applyNumberFormat="1" applyFont="1" applyFill="1" applyBorder="1" applyAlignment="1">
      <alignment horizontal="center" vertical="center"/>
    </xf>
    <xf numFmtId="165" fontId="12" fillId="4" borderId="46" xfId="3" applyNumberFormat="1" applyFont="1" applyFill="1" applyBorder="1" applyAlignment="1">
      <alignment horizontal="center" vertical="center"/>
    </xf>
    <xf numFmtId="0" fontId="20" fillId="0" borderId="0" xfId="0" applyFont="1" applyAlignment="1">
      <alignment horizontal="left" vertical="top"/>
    </xf>
    <xf numFmtId="0" fontId="23" fillId="0" borderId="0" xfId="7" applyFont="1" applyAlignment="1">
      <alignment vertical="center"/>
    </xf>
    <xf numFmtId="0" fontId="24" fillId="0" borderId="0" xfId="7" applyFont="1" applyAlignment="1">
      <alignment vertical="center"/>
    </xf>
    <xf numFmtId="0" fontId="23" fillId="0" borderId="47" xfId="7" applyFont="1" applyBorder="1" applyAlignment="1">
      <alignment horizontal="center" vertical="center"/>
    </xf>
    <xf numFmtId="0" fontId="6" fillId="0" borderId="0" xfId="7" applyFont="1" applyAlignment="1">
      <alignment horizontal="left" vertical="center" wrapText="1"/>
    </xf>
    <xf numFmtId="0" fontId="6" fillId="3" borderId="26" xfId="7" applyFont="1" applyFill="1" applyBorder="1" applyAlignment="1">
      <alignment horizontal="center" vertical="center"/>
    </xf>
    <xf numFmtId="0" fontId="11" fillId="3" borderId="27" xfId="7" applyFont="1" applyFill="1" applyBorder="1"/>
    <xf numFmtId="0" fontId="11" fillId="3" borderId="28" xfId="7" applyFont="1" applyFill="1" applyBorder="1"/>
    <xf numFmtId="0" fontId="18" fillId="10" borderId="26" xfId="7" applyFont="1" applyFill="1" applyBorder="1" applyAlignment="1">
      <alignment horizontal="center" vertical="center" wrapText="1"/>
    </xf>
    <xf numFmtId="0" fontId="18" fillId="10" borderId="27" xfId="7" applyFont="1" applyFill="1" applyBorder="1" applyAlignment="1">
      <alignment horizontal="center" vertical="center" wrapText="1"/>
    </xf>
    <xf numFmtId="0" fontId="18" fillId="10" borderId="37" xfId="7" applyFont="1" applyFill="1" applyBorder="1" applyAlignment="1">
      <alignment horizontal="center" vertical="center" wrapText="1"/>
    </xf>
    <xf numFmtId="0" fontId="6" fillId="0" borderId="33" xfId="7" applyFont="1" applyBorder="1" applyAlignment="1">
      <alignment horizontal="center" vertical="center" wrapText="1"/>
    </xf>
    <xf numFmtId="0" fontId="6" fillId="0" borderId="34" xfId="7" applyFont="1" applyBorder="1" applyAlignment="1">
      <alignment horizontal="center" vertical="center" wrapText="1"/>
    </xf>
    <xf numFmtId="0" fontId="6" fillId="0" borderId="35" xfId="7" applyFont="1" applyBorder="1" applyAlignment="1">
      <alignment horizontal="center" vertical="center" wrapText="1"/>
    </xf>
    <xf numFmtId="0" fontId="6" fillId="0" borderId="18" xfId="7" applyFont="1" applyBorder="1" applyAlignment="1">
      <alignment horizontal="center" vertical="center" wrapText="1"/>
    </xf>
    <xf numFmtId="0" fontId="6" fillId="0" borderId="19" xfId="7" applyFont="1" applyBorder="1" applyAlignment="1">
      <alignment horizontal="center" vertical="center" wrapText="1"/>
    </xf>
    <xf numFmtId="0" fontId="6" fillId="0" borderId="22" xfId="7" applyFont="1" applyBorder="1" applyAlignment="1">
      <alignment horizontal="center" vertical="center" wrapText="1"/>
    </xf>
    <xf numFmtId="0" fontId="6" fillId="0" borderId="24" xfId="7" applyFont="1" applyBorder="1" applyAlignment="1">
      <alignment horizontal="center" vertical="center" wrapText="1"/>
    </xf>
    <xf numFmtId="0" fontId="6" fillId="0" borderId="25" xfId="7" applyFont="1" applyBorder="1" applyAlignment="1">
      <alignment horizontal="center" vertical="center" wrapText="1"/>
    </xf>
    <xf numFmtId="0" fontId="6" fillId="0" borderId="31" xfId="7" applyFont="1" applyBorder="1" applyAlignment="1">
      <alignment horizontal="center" vertical="center" wrapText="1"/>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2" xfId="0" applyFont="1" applyFill="1" applyBorder="1" applyAlignment="1">
      <alignment horizontal="center" vertical="center"/>
    </xf>
    <xf numFmtId="0" fontId="5" fillId="0" borderId="0" xfId="3" applyFont="1" applyAlignment="1">
      <alignment horizontal="center" vertical="center" wrapText="1"/>
    </xf>
    <xf numFmtId="0" fontId="5" fillId="0" borderId="7" xfId="3" applyFont="1" applyBorder="1" applyAlignment="1">
      <alignment horizontal="center" vertical="center" wrapText="1"/>
    </xf>
    <xf numFmtId="42" fontId="6" fillId="9" borderId="29" xfId="4" applyFont="1" applyFill="1" applyBorder="1" applyAlignment="1">
      <alignment horizontal="center" vertical="center"/>
    </xf>
    <xf numFmtId="42" fontId="6" fillId="9" borderId="30" xfId="4" applyFont="1" applyFill="1" applyBorder="1" applyAlignment="1">
      <alignment horizontal="center" vertical="center"/>
    </xf>
    <xf numFmtId="0" fontId="3" fillId="0" borderId="0" xfId="7" applyFont="1" applyAlignment="1">
      <alignment horizontal="left" vertical="center" wrapText="1"/>
    </xf>
    <xf numFmtId="0" fontId="21" fillId="0" borderId="0" xfId="0" applyFont="1" applyAlignment="1">
      <alignment horizontal="left" vertical="top" wrapText="1"/>
    </xf>
    <xf numFmtId="0" fontId="7" fillId="4" borderId="39" xfId="3" applyFont="1" applyFill="1" applyBorder="1" applyAlignment="1">
      <alignment horizontal="center" vertical="center" wrapText="1"/>
    </xf>
    <xf numFmtId="0" fontId="7" fillId="4" borderId="45" xfId="3" applyFont="1" applyFill="1" applyBorder="1" applyAlignment="1">
      <alignment horizontal="center" vertical="center" wrapText="1"/>
    </xf>
    <xf numFmtId="0" fontId="3" fillId="5" borderId="6" xfId="3" applyFont="1" applyFill="1" applyBorder="1" applyAlignment="1">
      <alignment horizontal="center" vertical="center" wrapText="1"/>
    </xf>
    <xf numFmtId="0" fontId="3" fillId="5" borderId="7" xfId="3"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4" xfId="3" applyFont="1" applyBorder="1" applyAlignment="1">
      <alignment horizontal="center" vertical="center" wrapText="1"/>
    </xf>
    <xf numFmtId="0" fontId="5" fillId="0" borderId="5" xfId="3" applyFont="1" applyBorder="1" applyAlignment="1">
      <alignment horizontal="center" vertical="center" wrapText="1"/>
    </xf>
    <xf numFmtId="0" fontId="5" fillId="0" borderId="4" xfId="3" applyFont="1" applyBorder="1" applyAlignment="1">
      <alignment horizontal="center" vertical="top" wrapText="1"/>
    </xf>
    <xf numFmtId="0" fontId="5" fillId="0" borderId="0" xfId="3" applyFont="1" applyAlignment="1">
      <alignment horizontal="center" vertical="top" wrapText="1"/>
    </xf>
    <xf numFmtId="0" fontId="5" fillId="0" borderId="5" xfId="3" applyFont="1" applyBorder="1" applyAlignment="1">
      <alignment horizontal="center" vertical="top" wrapText="1"/>
    </xf>
    <xf numFmtId="0" fontId="6" fillId="3" borderId="42" xfId="0" applyFont="1" applyFill="1" applyBorder="1" applyAlignment="1">
      <alignment horizontal="center"/>
    </xf>
    <xf numFmtId="0" fontId="6" fillId="3" borderId="43" xfId="0" applyFont="1" applyFill="1" applyBorder="1" applyAlignment="1">
      <alignment horizontal="center"/>
    </xf>
    <xf numFmtId="0" fontId="6" fillId="3" borderId="44" xfId="0" applyFont="1" applyFill="1" applyBorder="1" applyAlignment="1">
      <alignment horizontal="center"/>
    </xf>
    <xf numFmtId="0" fontId="7" fillId="2" borderId="9"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10" xfId="3" applyFont="1" applyFill="1" applyBorder="1" applyAlignment="1">
      <alignment horizontal="center" vertical="center"/>
    </xf>
    <xf numFmtId="0" fontId="7" fillId="2" borderId="15" xfId="3" applyFont="1" applyFill="1" applyBorder="1" applyAlignment="1">
      <alignment horizontal="center" vertical="center"/>
    </xf>
    <xf numFmtId="0" fontId="7" fillId="2" borderId="10"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13" xfId="3" applyFont="1" applyFill="1" applyBorder="1" applyAlignment="1">
      <alignment horizontal="center" vertical="center"/>
    </xf>
    <xf numFmtId="0" fontId="7" fillId="2" borderId="17" xfId="3" applyFont="1" applyFill="1" applyBorder="1" applyAlignment="1">
      <alignment horizontal="center" vertical="center"/>
    </xf>
    <xf numFmtId="0" fontId="7" fillId="4" borderId="18" xfId="3" applyFont="1" applyFill="1" applyBorder="1" applyAlignment="1">
      <alignment horizontal="center" vertical="center" wrapText="1"/>
    </xf>
    <xf numFmtId="0" fontId="7" fillId="4" borderId="19" xfId="3" applyFont="1" applyFill="1" applyBorder="1" applyAlignment="1">
      <alignment horizontal="center" vertical="center" wrapText="1"/>
    </xf>
    <xf numFmtId="0" fontId="13" fillId="9" borderId="20" xfId="3" applyFont="1" applyFill="1" applyBorder="1" applyAlignment="1">
      <alignment horizontal="center" vertical="center"/>
    </xf>
    <xf numFmtId="0" fontId="13" fillId="9" borderId="16" xfId="3" applyFont="1" applyFill="1" applyBorder="1" applyAlignment="1">
      <alignment horizontal="center" vertical="center"/>
    </xf>
    <xf numFmtId="0" fontId="13" fillId="7" borderId="6" xfId="3" applyFont="1" applyFill="1" applyBorder="1" applyAlignment="1">
      <alignment horizontal="center" vertical="center"/>
    </xf>
    <xf numFmtId="0" fontId="13" fillId="7" borderId="7" xfId="3" applyFont="1" applyFill="1" applyBorder="1" applyAlignment="1">
      <alignment horizontal="center" vertical="center"/>
    </xf>
    <xf numFmtId="0" fontId="13" fillId="8" borderId="6" xfId="3" applyFont="1" applyFill="1" applyBorder="1" applyAlignment="1">
      <alignment horizontal="center" vertical="center"/>
    </xf>
    <xf numFmtId="0" fontId="13" fillId="8" borderId="7" xfId="3" applyFont="1" applyFill="1" applyBorder="1" applyAlignment="1">
      <alignment horizontal="center" vertical="center"/>
    </xf>
    <xf numFmtId="0" fontId="15" fillId="8" borderId="6" xfId="3" applyFont="1" applyFill="1" applyBorder="1" applyAlignment="1">
      <alignment horizontal="center" vertical="center" wrapText="1"/>
    </xf>
    <xf numFmtId="0" fontId="15" fillId="8" borderId="7" xfId="3" applyFont="1" applyFill="1" applyBorder="1" applyAlignment="1">
      <alignment horizontal="center" vertical="center" wrapText="1"/>
    </xf>
    <xf numFmtId="0" fontId="6" fillId="6" borderId="6" xfId="3" applyFont="1" applyFill="1" applyBorder="1" applyAlignment="1">
      <alignment horizontal="center" vertical="center" wrapText="1"/>
    </xf>
    <xf numFmtId="0" fontId="6" fillId="6" borderId="7" xfId="3" applyFont="1" applyFill="1" applyBorder="1" applyAlignment="1">
      <alignment horizontal="center" vertical="center" wrapText="1"/>
    </xf>
    <xf numFmtId="0" fontId="12" fillId="4" borderId="6" xfId="3" applyFont="1" applyFill="1" applyBorder="1" applyAlignment="1">
      <alignment horizontal="center" vertical="center" wrapText="1"/>
    </xf>
    <xf numFmtId="0" fontId="12" fillId="4" borderId="7" xfId="3"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5" fillId="8" borderId="18" xfId="3" applyFont="1" applyFill="1" applyBorder="1" applyAlignment="1">
      <alignment horizontal="center" vertical="center" wrapText="1"/>
    </xf>
    <xf numFmtId="0" fontId="15" fillId="8" borderId="19" xfId="3" applyFont="1" applyFill="1" applyBorder="1" applyAlignment="1">
      <alignment horizontal="center" vertical="center" wrapText="1"/>
    </xf>
    <xf numFmtId="0" fontId="15" fillId="8" borderId="12" xfId="3" applyFont="1" applyFill="1" applyBorder="1" applyAlignment="1">
      <alignment horizontal="center" vertical="center" wrapText="1"/>
    </xf>
  </cellXfs>
  <cellStyles count="10">
    <cellStyle name="Millares" xfId="1" builtinId="3"/>
    <cellStyle name="Moneda" xfId="6" builtinId="4"/>
    <cellStyle name="Moneda [0]" xfId="2" builtinId="7"/>
    <cellStyle name="Moneda [0] 3 3" xfId="4" xr:uid="{26BC581D-89EF-4985-9434-6F71A7F0985A}"/>
    <cellStyle name="Normal" xfId="0" builtinId="0"/>
    <cellStyle name="Normal 2" xfId="7" xr:uid="{DBE2E0C6-67DE-4BE2-9CB3-61FB32246F4E}"/>
    <cellStyle name="Normal 3" xfId="8" xr:uid="{A795BB5C-17C1-4782-A14C-26475EAB3D4F}"/>
    <cellStyle name="Normal 4" xfId="3" xr:uid="{A3E8F049-03E4-47A6-9C9A-711312D2D9F0}"/>
    <cellStyle name="Porcentaje 2" xfId="5" xr:uid="{EE722D6C-15B8-4409-A748-928AB48B2450}"/>
    <cellStyle name="Porcentaje 3" xfId="9" xr:uid="{215554B3-331D-4C13-96BF-20D356C203B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 val="Estructura"/>
      <sheetName val="Resultados"/>
      <sheetName val="MAT"/>
      <sheetName val="COV"/>
      <sheetName val="=POP"/>
      <sheetName val="CW General Summary "/>
      <sheetName val="R"/>
      <sheetName val="Puntos"/>
      <sheetName val="DWTables"/>
      <sheetName val="CÁLCULOS"/>
      <sheetName val="API - 21827"/>
      <sheetName val="FINANCIAMIENTO"/>
      <sheetName val="Reporte"/>
      <sheetName val="PREDIB97"/>
      <sheetName val="ZONAS 1 - 2 - 3"/>
      <sheetName val="Hoja5"/>
      <sheetName val="Hoja4"/>
      <sheetName val="WORKPLAN"/>
      <sheetName val="CANTIDADES"/>
      <sheetName val="Calculo Neopreno"/>
      <sheetName val="IMPRODUCTIVIDADES"/>
      <sheetName val="PERSONAL"/>
      <sheetName val="EQUIPOS"/>
      <sheetName val="REG.FOTOGRAFICO"/>
      <sheetName val="PDT"/>
      <sheetName val="PLAN ACELERACION"/>
      <sheetName val="Hoja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QUINTAS DEL PALMAR"/>
      <sheetName val="Acta No 1"/>
      <sheetName val="Acta No 2"/>
      <sheetName val="Acta No 1 (2)"/>
      <sheetName val="Cuadro de Cantidades"/>
      <sheetName val="COM-306"/>
      <sheetName val="Listas"/>
      <sheetName val="PYGacumSAP2010"/>
      <sheetName val="Hoja7"/>
      <sheetName val="PREMISAS"/>
      <sheetName val="PUCG"/>
      <sheetName val="PCC 2020"/>
      <sheetName val="PLAN DE INSUMOS"/>
      <sheetName val="2021"/>
      <sheetName val="2022"/>
      <sheetName val="BD"/>
      <sheetName val="Formato"/>
      <sheetName val="Aprobado 2019"/>
      <sheetName val="2019-05-08"/>
      <sheetName val="Summary"/>
      <sheetName val="CUAD-DIURNA"/>
      <sheetName val="Datos_CO"/>
      <sheetName val="V0"/>
      <sheetName val="AUX"/>
      <sheetName val="MARCO"/>
      <sheetName val="Informe díario"/>
      <sheetName val="EQUIPOS-SERVICIOS"/>
      <sheetName val="CARGOS-PERSONAL"/>
      <sheetName val="27."/>
      <sheetName val="26"/>
      <sheetName val="26(1)"/>
      <sheetName val="28"/>
      <sheetName val="28(1)"/>
      <sheetName val="16(2)"/>
      <sheetName val="D.DRILLING"/>
      <sheetName val="DATOS_ENTRADA4"/>
      <sheetName val="RESUMEN_FORMA4"/>
      <sheetName val="PIMS-SOLUCION_20004"/>
      <sheetName val="SABANA_UCR4"/>
      <sheetName val="mto_electr_4"/>
      <sheetName val="DATOS_CONTRATO4"/>
      <sheetName val="MANO_DE_OBRA2"/>
      <sheetName val="1_12"/>
      <sheetName val="Bases_de_Datos2"/>
      <sheetName val="Instrucciones_2"/>
      <sheetName val="COSTOS_UNITARIOS1"/>
      <sheetName val="Parámetros_Formato1"/>
      <sheetName val="informe_avance_campo"/>
      <sheetName val="Reajustes_estimados"/>
      <sheetName val="VPN-_ECP"/>
      <sheetName val="PS_P-514"/>
      <sheetName val="CW_General_Summary_"/>
      <sheetName val="API_-_21827"/>
      <sheetName val="Calculo_Neopreno"/>
      <sheetName val="REG_FOTOGRAFICO"/>
      <sheetName val="PLAN_ACELERACION"/>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ZONAS_1_-_2_-_3"/>
      <sheetName val="QUINTAS_DEL_PALMAR"/>
      <sheetName val="Acta_No_1"/>
      <sheetName val="Acta_No_2"/>
      <sheetName val="Acta_No_1_(2)"/>
      <sheetName val="Cuadro_de_Cantidades"/>
      <sheetName val="PCC_2020"/>
      <sheetName val="PLAN_DE_INSUMOS"/>
      <sheetName val="Aprobado_2019"/>
      <sheetName val="DATOS_ENTRADA5"/>
      <sheetName val="RESUMEN_FORMA5"/>
      <sheetName val="PIMS-SOLUCION_20005"/>
      <sheetName val="SABANA_UCR5"/>
      <sheetName val="mto_electr_5"/>
      <sheetName val="DATOS_CONTRATO5"/>
      <sheetName val="MANO_DE_OBRA3"/>
      <sheetName val="1_13"/>
      <sheetName val="Bases_de_Datos3"/>
      <sheetName val="Instrucciones_3"/>
      <sheetName val="COSTOS_UNITARIOS2"/>
      <sheetName val="Parámetros_Formato2"/>
      <sheetName val="informe_avance_campo1"/>
      <sheetName val="Reajustes_estimados1"/>
      <sheetName val="VPN-_ECP1"/>
      <sheetName val="PS_P-5141"/>
      <sheetName val="CW_General_Summary_1"/>
      <sheetName val="API_-_218271"/>
      <sheetName val="Calculo_Neopreno1"/>
      <sheetName val="REG_FOTOGRAFICO1"/>
      <sheetName val="PLAN_ACELERACION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ZONAS_1_-_2_-_31"/>
      <sheetName val="QUINTAS_DEL_PALMAR1"/>
      <sheetName val="Acta_No_11"/>
      <sheetName val="Acta_No_21"/>
      <sheetName val="Acta_No_1_(2)1"/>
      <sheetName val="Cuadro_de_Cantidades1"/>
      <sheetName val="PCC_20201"/>
      <sheetName val="PLAN_DE_INSUMOS1"/>
      <sheetName val="Aprobado_20191"/>
      <sheetName val="DATOS_ENTRADA6"/>
      <sheetName val="RESUMEN_FORMA6"/>
      <sheetName val="PIMS-SOLUCION_20006"/>
      <sheetName val="SABANA_UCR6"/>
      <sheetName val="mto_electr_6"/>
      <sheetName val="DATOS_CONTRATO6"/>
      <sheetName val="MANO_DE_OBRA4"/>
      <sheetName val="1_14"/>
      <sheetName val="Bases_de_Datos4"/>
      <sheetName val="Instrucciones_4"/>
      <sheetName val="COSTOS_UNITARIOS3"/>
      <sheetName val="Parámetros_Formato3"/>
      <sheetName val="informe_avance_campo2"/>
      <sheetName val="Reajustes_estimados2"/>
      <sheetName val="VPN-_ECP2"/>
      <sheetName val="PS_P-5142"/>
      <sheetName val="CW_General_Summary_2"/>
      <sheetName val="API_-_218272"/>
      <sheetName val="Calculo_Neopreno2"/>
      <sheetName val="REG_FOTOGRAFICO2"/>
      <sheetName val="PLAN_ACELERACION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ZONAS_1_-_2_-_32"/>
      <sheetName val="QUINTAS_DEL_PALMAR2"/>
      <sheetName val="Acta_No_12"/>
      <sheetName val="Acta_No_22"/>
      <sheetName val="Acta_No_1_(2)2"/>
      <sheetName val="Cuadro_de_Cantidades2"/>
      <sheetName val="PCC_20202"/>
      <sheetName val="PLAN_DE_INSUMOS2"/>
      <sheetName val="Aprobado_20192"/>
      <sheetName val="40370-039-2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 sheetId="145"/>
      <sheetData sheetId="146"/>
      <sheetData sheetId="147" refreshError="1"/>
      <sheetData sheetId="148" refreshError="1"/>
      <sheetData sheetId="149" refreshError="1"/>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refreshError="1"/>
      <sheetData sheetId="93" refreshError="1"/>
      <sheetData sheetId="94"/>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s"/>
      <sheetName val="PROM-CRUDO"/>
      <sheetName val="MAT"/>
      <sheetName val="REVISIONES"/>
      <sheetName val="RESUMEN"/>
      <sheetName val="resumen monal"/>
      <sheetName val="59y22%"/>
    </sheetNames>
    <sheetDataSet>
      <sheetData sheetId="0">
        <row r="5">
          <cell r="E5" t="str">
            <v>VPN MUS$ (12%)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3">
          <cell r="M3" t="str">
            <v>PRESUPUESTO</v>
          </cell>
        </row>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M3">
            <v>0</v>
          </cell>
        </row>
      </sheetData>
      <sheetData sheetId="53">
        <row r="3">
          <cell r="M3">
            <v>0</v>
          </cell>
        </row>
      </sheetData>
      <sheetData sheetId="54">
        <row r="3">
          <cell r="M3">
            <v>0</v>
          </cell>
        </row>
      </sheetData>
      <sheetData sheetId="55">
        <row r="3">
          <cell r="M3">
            <v>0</v>
          </cell>
        </row>
      </sheetData>
      <sheetData sheetId="56">
        <row r="3">
          <cell r="M3">
            <v>0</v>
          </cell>
        </row>
      </sheetData>
      <sheetData sheetId="57">
        <row r="3">
          <cell r="M3">
            <v>0</v>
          </cell>
        </row>
      </sheetData>
      <sheetData sheetId="58">
        <row r="3">
          <cell r="M3">
            <v>0</v>
          </cell>
        </row>
      </sheetData>
      <sheetData sheetId="59">
        <row r="3">
          <cell r="M3">
            <v>0</v>
          </cell>
        </row>
      </sheetData>
      <sheetData sheetId="60" refreshError="1"/>
      <sheetData sheetId="61" refreshError="1"/>
      <sheetData sheetId="62" refreshError="1"/>
      <sheetData sheetId="63" refreshError="1"/>
      <sheetData sheetId="64" refreshError="1"/>
      <sheetData sheetId="65" refreshError="1"/>
      <sheetData sheetId="66">
        <row r="3">
          <cell r="M3">
            <v>0</v>
          </cell>
        </row>
      </sheetData>
      <sheetData sheetId="67" refreshError="1"/>
      <sheetData sheetId="68">
        <row r="3">
          <cell r="M3" t="str">
            <v>Locación</v>
          </cell>
        </row>
      </sheetData>
      <sheetData sheetId="69" refreshError="1"/>
      <sheetData sheetId="70" refreshError="1"/>
      <sheetData sheetId="71" refreshError="1"/>
      <sheetData sheetId="72" refreshError="1"/>
      <sheetData sheetId="73" refreshError="1"/>
      <sheetData sheetId="74">
        <row r="3">
          <cell r="M3">
            <v>0</v>
          </cell>
        </row>
      </sheetData>
      <sheetData sheetId="75">
        <row r="3">
          <cell r="M3">
            <v>0</v>
          </cell>
        </row>
      </sheetData>
      <sheetData sheetId="76">
        <row r="3">
          <cell r="M3">
            <v>0</v>
          </cell>
        </row>
      </sheetData>
      <sheetData sheetId="77">
        <row r="3">
          <cell r="M3">
            <v>0</v>
          </cell>
        </row>
      </sheetData>
      <sheetData sheetId="78">
        <row r="3">
          <cell r="M3">
            <v>0</v>
          </cell>
        </row>
      </sheetData>
      <sheetData sheetId="79">
        <row r="3">
          <cell r="M3">
            <v>0</v>
          </cell>
        </row>
      </sheetData>
      <sheetData sheetId="80">
        <row r="3">
          <cell r="M3">
            <v>0</v>
          </cell>
        </row>
      </sheetData>
      <sheetData sheetId="81">
        <row r="3">
          <cell r="M3">
            <v>0</v>
          </cell>
        </row>
      </sheetData>
      <sheetData sheetId="82">
        <row r="3">
          <cell r="M3" t="str">
            <v>Locación</v>
          </cell>
        </row>
      </sheetData>
      <sheetData sheetId="83">
        <row r="3">
          <cell r="M3" t="str">
            <v>Locación</v>
          </cell>
        </row>
      </sheetData>
      <sheetData sheetId="84">
        <row r="3">
          <cell r="M3" t="str">
            <v>PRESUPUESTO</v>
          </cell>
        </row>
      </sheetData>
      <sheetData sheetId="85">
        <row r="3">
          <cell r="M3">
            <v>0</v>
          </cell>
        </row>
      </sheetData>
      <sheetData sheetId="86">
        <row r="3">
          <cell r="M3" t="str">
            <v>PRESUPUESTO</v>
          </cell>
        </row>
      </sheetData>
      <sheetData sheetId="87">
        <row r="3">
          <cell r="M3" t="str">
            <v>Locación</v>
          </cell>
        </row>
      </sheetData>
      <sheetData sheetId="88">
        <row r="3">
          <cell r="M3" t="str">
            <v>Locación</v>
          </cell>
        </row>
      </sheetData>
      <sheetData sheetId="89">
        <row r="3">
          <cell r="M3" t="str">
            <v>PRESUPUESTO</v>
          </cell>
        </row>
      </sheetData>
      <sheetData sheetId="90">
        <row r="3">
          <cell r="M3" t="str">
            <v>PRESUPUESTO</v>
          </cell>
        </row>
      </sheetData>
      <sheetData sheetId="91" refreshError="1"/>
      <sheetData sheetId="92">
        <row r="3">
          <cell r="M3" t="str">
            <v>PRESUPUESTO</v>
          </cell>
        </row>
      </sheetData>
      <sheetData sheetId="93">
        <row r="3">
          <cell r="M3">
            <v>0</v>
          </cell>
        </row>
      </sheetData>
      <sheetData sheetId="94">
        <row r="3">
          <cell r="M3" t="str">
            <v>PRESUPUESTO</v>
          </cell>
        </row>
      </sheetData>
      <sheetData sheetId="95" refreshError="1"/>
      <sheetData sheetId="96">
        <row r="3">
          <cell r="M3" t="str">
            <v>PRESUPUESTO</v>
          </cell>
        </row>
      </sheetData>
      <sheetData sheetId="97">
        <row r="3">
          <cell r="M3" t="str">
            <v>Locación</v>
          </cell>
        </row>
      </sheetData>
      <sheetData sheetId="98">
        <row r="3">
          <cell r="M3" t="str">
            <v>Locación</v>
          </cell>
        </row>
      </sheetData>
      <sheetData sheetId="99">
        <row r="3">
          <cell r="M3" t="str">
            <v>Locación</v>
          </cell>
        </row>
      </sheetData>
      <sheetData sheetId="100">
        <row r="3">
          <cell r="M3">
            <v>0</v>
          </cell>
        </row>
      </sheetData>
      <sheetData sheetId="101">
        <row r="3">
          <cell r="M3">
            <v>0</v>
          </cell>
        </row>
      </sheetData>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3">
          <cell r="M3">
            <v>0</v>
          </cell>
        </row>
      </sheetData>
      <sheetData sheetId="136">
        <row r="3">
          <cell r="M3" t="str">
            <v>Locación</v>
          </cell>
        </row>
      </sheetData>
      <sheetData sheetId="137">
        <row r="3">
          <cell r="M3">
            <v>0</v>
          </cell>
        </row>
      </sheetData>
      <sheetData sheetId="138">
        <row r="3">
          <cell r="M3" t="str">
            <v>Locación</v>
          </cell>
        </row>
      </sheetData>
      <sheetData sheetId="139">
        <row r="3">
          <cell r="M3">
            <v>0</v>
          </cell>
        </row>
      </sheetData>
      <sheetData sheetId="140"/>
      <sheetData sheetId="141"/>
      <sheetData sheetId="142"/>
      <sheetData sheetId="143">
        <row r="3">
          <cell r="M3">
            <v>0</v>
          </cell>
        </row>
      </sheetData>
      <sheetData sheetId="144"/>
      <sheetData sheetId="145"/>
      <sheetData sheetId="146"/>
      <sheetData sheetId="147"/>
      <sheetData sheetId="148"/>
      <sheetData sheetId="149"/>
      <sheetData sheetId="150"/>
      <sheetData sheetId="151"/>
      <sheetData sheetId="152"/>
      <sheetData sheetId="153"/>
      <sheetData sheetId="154"/>
      <sheetData sheetId="155">
        <row r="3">
          <cell r="M3" t="str">
            <v>PRESUPUESTO</v>
          </cell>
        </row>
      </sheetData>
      <sheetData sheetId="156"/>
      <sheetData sheetId="157">
        <row r="3">
          <cell r="M3" t="str">
            <v>Locación</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3">
          <cell r="M3">
            <v>0</v>
          </cell>
        </row>
      </sheetData>
      <sheetData sheetId="185">
        <row r="3">
          <cell r="M3" t="str">
            <v>Locación</v>
          </cell>
        </row>
      </sheetData>
      <sheetData sheetId="186">
        <row r="3">
          <cell r="M3">
            <v>0</v>
          </cell>
        </row>
      </sheetData>
      <sheetData sheetId="187">
        <row r="3">
          <cell r="M3" t="str">
            <v>Locación</v>
          </cell>
        </row>
      </sheetData>
      <sheetData sheetId="188">
        <row r="3">
          <cell r="M3">
            <v>0</v>
          </cell>
        </row>
      </sheetData>
      <sheetData sheetId="189"/>
      <sheetData sheetId="190"/>
      <sheetData sheetId="191"/>
      <sheetData sheetId="192">
        <row r="3">
          <cell r="M3">
            <v>0</v>
          </cell>
        </row>
      </sheetData>
      <sheetData sheetId="193"/>
      <sheetData sheetId="194"/>
      <sheetData sheetId="195"/>
      <sheetData sheetId="196"/>
      <sheetData sheetId="197"/>
      <sheetData sheetId="198">
        <row r="3">
          <cell r="M3" t="str">
            <v>PRESUPUESTO</v>
          </cell>
        </row>
      </sheetData>
      <sheetData sheetId="199"/>
      <sheetData sheetId="200"/>
      <sheetData sheetId="201">
        <row r="3">
          <cell r="M3" t="str">
            <v>Locación</v>
          </cell>
        </row>
      </sheetData>
      <sheetData sheetId="202"/>
      <sheetData sheetId="203"/>
      <sheetData sheetId="204">
        <row r="3">
          <cell r="M3" t="str">
            <v>PRESUPUESTO</v>
          </cell>
        </row>
      </sheetData>
      <sheetData sheetId="205"/>
      <sheetData sheetId="206">
        <row r="3">
          <cell r="M3" t="str">
            <v>Locación</v>
          </cell>
        </row>
      </sheetData>
      <sheetData sheetId="207"/>
      <sheetData sheetId="208">
        <row r="3">
          <cell r="M3">
            <v>0</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ow r="3">
          <cell r="M3">
            <v>0</v>
          </cell>
        </row>
      </sheetData>
      <sheetData sheetId="238">
        <row r="3">
          <cell r="M3" t="str">
            <v>Locación</v>
          </cell>
        </row>
      </sheetData>
      <sheetData sheetId="239">
        <row r="3">
          <cell r="M3">
            <v>0</v>
          </cell>
        </row>
      </sheetData>
      <sheetData sheetId="240">
        <row r="3">
          <cell r="M3" t="str">
            <v>Locación</v>
          </cell>
        </row>
      </sheetData>
      <sheetData sheetId="241">
        <row r="3">
          <cell r="M3">
            <v>0</v>
          </cell>
        </row>
      </sheetData>
      <sheetData sheetId="242"/>
      <sheetData sheetId="243"/>
      <sheetData sheetId="244"/>
      <sheetData sheetId="245">
        <row r="3">
          <cell r="M3">
            <v>0</v>
          </cell>
        </row>
      </sheetData>
      <sheetData sheetId="246"/>
      <sheetData sheetId="247"/>
      <sheetData sheetId="248"/>
      <sheetData sheetId="249"/>
      <sheetData sheetId="250"/>
      <sheetData sheetId="251">
        <row r="3">
          <cell r="M3" t="str">
            <v>PRESUPUESTO</v>
          </cell>
        </row>
      </sheetData>
      <sheetData sheetId="252"/>
      <sheetData sheetId="253"/>
      <sheetData sheetId="254">
        <row r="3">
          <cell r="M3" t="str">
            <v>Locación</v>
          </cell>
        </row>
      </sheetData>
      <sheetData sheetId="255"/>
      <sheetData sheetId="256"/>
      <sheetData sheetId="257">
        <row r="3">
          <cell r="M3" t="str">
            <v>PRESUPUESTO</v>
          </cell>
        </row>
      </sheetData>
      <sheetData sheetId="258"/>
      <sheetData sheetId="259">
        <row r="3">
          <cell r="M3" t="str">
            <v>Locación</v>
          </cell>
        </row>
      </sheetData>
      <sheetData sheetId="260"/>
      <sheetData sheetId="261">
        <row r="3">
          <cell r="M3">
            <v>0</v>
          </cell>
        </row>
      </sheetData>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row r="3">
          <cell r="M3">
            <v>0</v>
          </cell>
        </row>
      </sheetData>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ow r="224">
          <cell r="B224" t="str">
            <v>MES No:</v>
          </cell>
        </row>
      </sheetData>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ow r="224">
          <cell r="B224" t="str">
            <v>MES No:</v>
          </cell>
        </row>
      </sheetData>
      <sheetData sheetId="218" refreshError="1"/>
      <sheetData sheetId="219" refreshError="1"/>
      <sheetData sheetId="220" refreshError="1"/>
      <sheetData sheetId="221" refreshError="1"/>
      <sheetData sheetId="222" refreshError="1"/>
      <sheetData sheetId="223">
        <row r="224">
          <cell r="B224" t="str">
            <v>MES No:</v>
          </cell>
        </row>
      </sheetData>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ow r="224">
          <cell r="B224" t="str">
            <v>MES No:</v>
          </cell>
        </row>
      </sheetData>
      <sheetData sheetId="240">
        <row r="224">
          <cell r="B224" t="str">
            <v>MES No:</v>
          </cell>
        </row>
      </sheetData>
      <sheetData sheetId="241">
        <row r="224">
          <cell r="B224" t="str">
            <v>MES No:</v>
          </cell>
        </row>
      </sheetData>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ow r="224">
          <cell r="B224" t="str">
            <v>MES No:</v>
          </cell>
        </row>
      </sheetData>
      <sheetData sheetId="248" refreshError="1"/>
      <sheetData sheetId="249" refreshError="1"/>
      <sheetData sheetId="250">
        <row r="224">
          <cell r="B224" t="str">
            <v>MES No:</v>
          </cell>
        </row>
      </sheetData>
      <sheetData sheetId="251" refreshError="1"/>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ow r="224">
          <cell r="B224" t="str">
            <v>MES No:</v>
          </cell>
        </row>
      </sheetData>
      <sheetData sheetId="257" refreshError="1"/>
      <sheetData sheetId="258" refreshError="1"/>
      <sheetData sheetId="259" refreshError="1"/>
      <sheetData sheetId="260">
        <row r="224">
          <cell r="B224" t="str">
            <v>MES No:</v>
          </cell>
        </row>
      </sheetData>
      <sheetData sheetId="261">
        <row r="224">
          <cell r="B224" t="str">
            <v>MES No:</v>
          </cell>
        </row>
      </sheetData>
      <sheetData sheetId="262">
        <row r="224">
          <cell r="B224" t="str">
            <v>MES No:</v>
          </cell>
        </row>
      </sheetData>
      <sheetData sheetId="263">
        <row r="224">
          <cell r="B224" t="str">
            <v>MES No:</v>
          </cell>
        </row>
      </sheetData>
      <sheetData sheetId="264" refreshError="1"/>
      <sheetData sheetId="265">
        <row r="224">
          <cell r="B224" t="str">
            <v>MES No:</v>
          </cell>
        </row>
      </sheetData>
      <sheetData sheetId="266">
        <row r="224">
          <cell r="B224" t="str">
            <v>MES No:</v>
          </cell>
        </row>
      </sheetData>
      <sheetData sheetId="267">
        <row r="224">
          <cell r="B224" t="str">
            <v>MES No:</v>
          </cell>
        </row>
      </sheetData>
      <sheetData sheetId="268" refreshError="1"/>
      <sheetData sheetId="269" refreshError="1"/>
      <sheetData sheetId="270" refreshError="1"/>
      <sheetData sheetId="271" refreshError="1"/>
      <sheetData sheetId="272" refreshError="1"/>
      <sheetData sheetId="273">
        <row r="224">
          <cell r="B224" t="str">
            <v>MES No:</v>
          </cell>
        </row>
      </sheetData>
      <sheetData sheetId="274">
        <row r="224">
          <cell r="B224" t="str">
            <v>MES No:</v>
          </cell>
        </row>
      </sheetData>
      <sheetData sheetId="275" refreshError="1"/>
      <sheetData sheetId="276">
        <row r="224">
          <cell r="B224" t="str">
            <v>MES No:</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ow r="224">
          <cell r="B224" t="str">
            <v>MES No:</v>
          </cell>
        </row>
      </sheetData>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ow r="224">
          <cell r="B224" t="str">
            <v>MES No:</v>
          </cell>
        </row>
      </sheetData>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ow r="224">
          <cell r="B224" t="str">
            <v>MES No:</v>
          </cell>
        </row>
      </sheetData>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row r="224">
          <cell r="B224" t="str">
            <v>MES No:</v>
          </cell>
        </row>
      </sheetData>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row r="224">
          <cell r="B224" t="str">
            <v>MES No:</v>
          </cell>
        </row>
      </sheetData>
      <sheetData sheetId="642">
        <row r="224">
          <cell r="B224" t="str">
            <v>MES No:</v>
          </cell>
        </row>
      </sheetData>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row r="224">
          <cell r="B224" t="str">
            <v>MES No:</v>
          </cell>
        </row>
      </sheetData>
      <sheetData sheetId="656">
        <row r="109">
          <cell r="F109">
            <v>22713.357777694815</v>
          </cell>
        </row>
      </sheetData>
      <sheetData sheetId="657">
        <row r="109">
          <cell r="F109">
            <v>43.789380089226867</v>
          </cell>
        </row>
      </sheetData>
      <sheetData sheetId="658">
        <row r="109">
          <cell r="F109">
            <v>43.789380089226867</v>
          </cell>
        </row>
      </sheetData>
      <sheetData sheetId="659">
        <row r="109">
          <cell r="F109">
            <v>43.789380089226867</v>
          </cell>
        </row>
      </sheetData>
      <sheetData sheetId="660">
        <row r="109">
          <cell r="F109">
            <v>43.789380089226867</v>
          </cell>
        </row>
      </sheetData>
      <sheetData sheetId="661">
        <row r="109">
          <cell r="F109">
            <v>43.789380089226867</v>
          </cell>
        </row>
      </sheetData>
      <sheetData sheetId="662">
        <row r="109">
          <cell r="F109">
            <v>43.789380089226867</v>
          </cell>
        </row>
      </sheetData>
      <sheetData sheetId="663">
        <row r="109">
          <cell r="F109">
            <v>43.789380089226867</v>
          </cell>
        </row>
      </sheetData>
      <sheetData sheetId="664">
        <row r="109">
          <cell r="F109">
            <v>43.789380089226867</v>
          </cell>
        </row>
      </sheetData>
      <sheetData sheetId="665">
        <row r="109">
          <cell r="F109">
            <v>43.789380089226867</v>
          </cell>
        </row>
      </sheetData>
      <sheetData sheetId="666">
        <row r="109">
          <cell r="F109">
            <v>43.789380089226867</v>
          </cell>
        </row>
      </sheetData>
      <sheetData sheetId="667">
        <row r="109">
          <cell r="F109">
            <v>43.789380089226867</v>
          </cell>
        </row>
      </sheetData>
      <sheetData sheetId="668">
        <row r="109">
          <cell r="F109">
            <v>43.789380089226867</v>
          </cell>
        </row>
      </sheetData>
      <sheetData sheetId="669">
        <row r="224">
          <cell r="B224" t="str">
            <v>MES No:</v>
          </cell>
        </row>
      </sheetData>
      <sheetData sheetId="670">
        <row r="224">
          <cell r="B224" t="str">
            <v>MES No:</v>
          </cell>
        </row>
      </sheetData>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row r="109">
          <cell r="F109">
            <v>43.789380089226867</v>
          </cell>
        </row>
      </sheetData>
      <sheetData sheetId="694">
        <row r="109">
          <cell r="F109">
            <v>43.789380089226867</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109">
          <cell r="F109">
            <v>43.789380089226867</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109">
          <cell r="F109">
            <v>43.789380089226867</v>
          </cell>
        </row>
      </sheetData>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row r="109">
          <cell r="F109">
            <v>43.789380089226867</v>
          </cell>
        </row>
      </sheetData>
      <sheetData sheetId="735">
        <row r="109">
          <cell r="F109">
            <v>43.789380089226867</v>
          </cell>
        </row>
      </sheetData>
      <sheetData sheetId="736">
        <row r="109">
          <cell r="F109">
            <v>43.789380089226867</v>
          </cell>
        </row>
      </sheetData>
      <sheetData sheetId="737">
        <row r="109">
          <cell r="F109">
            <v>43.789380089226867</v>
          </cell>
        </row>
      </sheetData>
      <sheetData sheetId="738">
        <row r="109">
          <cell r="F109">
            <v>43.789380089226867</v>
          </cell>
        </row>
      </sheetData>
      <sheetData sheetId="739">
        <row r="109">
          <cell r="F109">
            <v>43.789380089226867</v>
          </cell>
        </row>
      </sheetData>
      <sheetData sheetId="740">
        <row r="109">
          <cell r="F109">
            <v>43.789380089226867</v>
          </cell>
        </row>
      </sheetData>
      <sheetData sheetId="741">
        <row r="109">
          <cell r="F109">
            <v>43.789380089226867</v>
          </cell>
        </row>
      </sheetData>
      <sheetData sheetId="742">
        <row r="109">
          <cell r="F109">
            <v>43.789380089226867</v>
          </cell>
        </row>
      </sheetData>
      <sheetData sheetId="743">
        <row r="224">
          <cell r="B224" t="str">
            <v>MES No:</v>
          </cell>
        </row>
      </sheetData>
      <sheetData sheetId="744">
        <row r="109">
          <cell r="F109">
            <v>43.789380089226867</v>
          </cell>
        </row>
      </sheetData>
      <sheetData sheetId="745">
        <row r="109">
          <cell r="F109">
            <v>43.789380089226867</v>
          </cell>
        </row>
      </sheetData>
      <sheetData sheetId="746">
        <row r="109">
          <cell r="F109">
            <v>43.789380089226867</v>
          </cell>
        </row>
      </sheetData>
      <sheetData sheetId="747">
        <row r="109">
          <cell r="F109">
            <v>43.789380089226867</v>
          </cell>
        </row>
      </sheetData>
      <sheetData sheetId="748">
        <row r="109">
          <cell r="F109">
            <v>43.789380089226867</v>
          </cell>
        </row>
      </sheetData>
      <sheetData sheetId="749">
        <row r="109">
          <cell r="F109">
            <v>43.789380089226867</v>
          </cell>
        </row>
      </sheetData>
      <sheetData sheetId="750">
        <row r="224">
          <cell r="B224" t="str">
            <v>MES No:</v>
          </cell>
        </row>
      </sheetData>
      <sheetData sheetId="751">
        <row r="109">
          <cell r="F109">
            <v>43.789380089226867</v>
          </cell>
        </row>
      </sheetData>
      <sheetData sheetId="752">
        <row r="109">
          <cell r="F109">
            <v>43.789380089226867</v>
          </cell>
        </row>
      </sheetData>
      <sheetData sheetId="753">
        <row r="109">
          <cell r="F109">
            <v>43.789380089226867</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ow r="224">
          <cell r="B224" t="str">
            <v>MES No:</v>
          </cell>
        </row>
      </sheetData>
      <sheetData sheetId="769">
        <row r="224">
          <cell r="B224" t="str">
            <v>MES No:</v>
          </cell>
        </row>
      </sheetData>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row r="109">
          <cell r="F109">
            <v>43.789380089226867</v>
          </cell>
        </row>
      </sheetData>
      <sheetData sheetId="781"/>
      <sheetData sheetId="782">
        <row r="109">
          <cell r="F109">
            <v>43.789380089226867</v>
          </cell>
        </row>
      </sheetData>
      <sheetData sheetId="783"/>
      <sheetData sheetId="784">
        <row r="109">
          <cell r="F109">
            <v>43.789380089226867</v>
          </cell>
        </row>
      </sheetData>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row r="109">
          <cell r="F109">
            <v>22713.357777694815</v>
          </cell>
        </row>
      </sheetData>
      <sheetData sheetId="794"/>
      <sheetData sheetId="795"/>
      <sheetData sheetId="796"/>
      <sheetData sheetId="797">
        <row r="109">
          <cell r="F109">
            <v>43.789380089226867</v>
          </cell>
        </row>
      </sheetData>
      <sheetData sheetId="798">
        <row r="109">
          <cell r="F109">
            <v>43.789380089226867</v>
          </cell>
        </row>
      </sheetData>
      <sheetData sheetId="799">
        <row r="224">
          <cell r="B224" t="str">
            <v>MES No:</v>
          </cell>
        </row>
      </sheetData>
      <sheetData sheetId="800">
        <row r="109">
          <cell r="F109">
            <v>43.789380089226867</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109">
          <cell r="F109">
            <v>43.789380089226867</v>
          </cell>
        </row>
      </sheetData>
      <sheetData sheetId="806">
        <row r="109">
          <cell r="F109">
            <v>43.789380089226867</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109">
          <cell r="F109">
            <v>43.789380089226867</v>
          </cell>
        </row>
      </sheetData>
      <sheetData sheetId="853">
        <row r="224">
          <cell r="B224" t="str">
            <v>MES No:</v>
          </cell>
        </row>
      </sheetData>
      <sheetData sheetId="854">
        <row r="109">
          <cell r="F109">
            <v>22713.357777694815</v>
          </cell>
        </row>
      </sheetData>
      <sheetData sheetId="855">
        <row r="109">
          <cell r="F109">
            <v>43.789380089226867</v>
          </cell>
        </row>
      </sheetData>
      <sheetData sheetId="856">
        <row r="109">
          <cell r="F109">
            <v>22713.357777694815</v>
          </cell>
        </row>
      </sheetData>
      <sheetData sheetId="857">
        <row r="109">
          <cell r="F109">
            <v>22713.357777694815</v>
          </cell>
        </row>
      </sheetData>
      <sheetData sheetId="858">
        <row r="109">
          <cell r="F109">
            <v>22713.357777694815</v>
          </cell>
        </row>
      </sheetData>
      <sheetData sheetId="859">
        <row r="109">
          <cell r="F109">
            <v>22713.357777694815</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109">
          <cell r="F109">
            <v>22713.357777694815</v>
          </cell>
        </row>
      </sheetData>
      <sheetData sheetId="865">
        <row r="109">
          <cell r="F109">
            <v>22713.357777694815</v>
          </cell>
        </row>
      </sheetData>
      <sheetData sheetId="866">
        <row r="109">
          <cell r="F109">
            <v>22713.357777694815</v>
          </cell>
        </row>
      </sheetData>
      <sheetData sheetId="867">
        <row r="109">
          <cell r="F109">
            <v>22713.357777694815</v>
          </cell>
        </row>
      </sheetData>
      <sheetData sheetId="868">
        <row r="109">
          <cell r="F109">
            <v>22713.357777694815</v>
          </cell>
        </row>
      </sheetData>
      <sheetData sheetId="869">
        <row r="109">
          <cell r="F109">
            <v>22713.357777694815</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row r="109">
          <cell r="F109">
            <v>22713.357777694815</v>
          </cell>
        </row>
      </sheetData>
      <sheetData sheetId="999">
        <row r="109">
          <cell r="F109">
            <v>22713.357777694815</v>
          </cell>
        </row>
      </sheetData>
      <sheetData sheetId="1000">
        <row r="109">
          <cell r="F109">
            <v>22713.357777694815</v>
          </cell>
        </row>
      </sheetData>
      <sheetData sheetId="1001"/>
      <sheetData sheetId="1002"/>
      <sheetData sheetId="1003"/>
      <sheetData sheetId="1004"/>
      <sheetData sheetId="1005"/>
      <sheetData sheetId="1006"/>
      <sheetData sheetId="1007"/>
      <sheetData sheetId="1008">
        <row r="109">
          <cell r="F109">
            <v>43.789380089226867</v>
          </cell>
        </row>
      </sheetData>
      <sheetData sheetId="1009">
        <row r="109">
          <cell r="F109">
            <v>43.789380089226867</v>
          </cell>
        </row>
      </sheetData>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ow r="224">
          <cell r="B224" t="str">
            <v>MES No:</v>
          </cell>
        </row>
      </sheetData>
      <sheetData sheetId="1048">
        <row r="224">
          <cell r="B224" t="str">
            <v>MES No:</v>
          </cell>
        </row>
      </sheetData>
      <sheetData sheetId="1049"/>
      <sheetData sheetId="1050"/>
      <sheetData sheetId="1051"/>
      <sheetData sheetId="1052"/>
      <sheetData sheetId="1053">
        <row r="224">
          <cell r="B224" t="str">
            <v>MES No:</v>
          </cell>
        </row>
      </sheetData>
      <sheetData sheetId="1054">
        <row r="224">
          <cell r="B224" t="str">
            <v>MES No:</v>
          </cell>
        </row>
      </sheetData>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sheetData sheetId="1068"/>
      <sheetData sheetId="1069"/>
      <sheetData sheetId="1070"/>
      <sheetData sheetId="1071"/>
      <sheetData sheetId="1072"/>
      <sheetData sheetId="1073"/>
      <sheetData sheetId="1074"/>
      <sheetData sheetId="1075">
        <row r="224">
          <cell r="B224" t="str">
            <v>MES No:</v>
          </cell>
        </row>
      </sheetData>
      <sheetData sheetId="1076"/>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row r="224">
          <cell r="B224" t="str">
            <v>MES No:</v>
          </cell>
        </row>
      </sheetData>
      <sheetData sheetId="1094">
        <row r="109">
          <cell r="F109">
            <v>22713.357777694815</v>
          </cell>
        </row>
      </sheetData>
      <sheetData sheetId="1095">
        <row r="109">
          <cell r="F109">
            <v>22713.357777694815</v>
          </cell>
        </row>
      </sheetData>
      <sheetData sheetId="1096">
        <row r="109">
          <cell r="F109">
            <v>22713.357777694815</v>
          </cell>
        </row>
      </sheetData>
      <sheetData sheetId="1097">
        <row r="109">
          <cell r="F109">
            <v>22713.357777694815</v>
          </cell>
        </row>
      </sheetData>
      <sheetData sheetId="1098">
        <row r="109">
          <cell r="F109">
            <v>22713.357777694815</v>
          </cell>
        </row>
      </sheetData>
      <sheetData sheetId="1099">
        <row r="224">
          <cell r="B224" t="str">
            <v>MES No:</v>
          </cell>
        </row>
      </sheetData>
      <sheetData sheetId="1100">
        <row r="224">
          <cell r="B224" t="str">
            <v>MES No:</v>
          </cell>
        </row>
      </sheetData>
      <sheetData sheetId="1101">
        <row r="224">
          <cell r="B224" t="str">
            <v>MES No:</v>
          </cell>
        </row>
      </sheetData>
      <sheetData sheetId="1102">
        <row r="224">
          <cell r="B224" t="str">
            <v>MES No:</v>
          </cell>
        </row>
      </sheetData>
      <sheetData sheetId="1103">
        <row r="224">
          <cell r="B224" t="str">
            <v>MES No:</v>
          </cell>
        </row>
      </sheetData>
      <sheetData sheetId="1104">
        <row r="224">
          <cell r="B224" t="str">
            <v>MES No:</v>
          </cell>
        </row>
      </sheetData>
      <sheetData sheetId="1105">
        <row r="224">
          <cell r="B224" t="str">
            <v>MES No:</v>
          </cell>
        </row>
      </sheetData>
      <sheetData sheetId="1106">
        <row r="224">
          <cell r="B224" t="str">
            <v>MES No:</v>
          </cell>
        </row>
      </sheetData>
      <sheetData sheetId="1107">
        <row r="224">
          <cell r="B224" t="str">
            <v>MES No:</v>
          </cell>
        </row>
      </sheetData>
      <sheetData sheetId="1108">
        <row r="224">
          <cell r="B224" t="str">
            <v>MES No:</v>
          </cell>
        </row>
      </sheetData>
      <sheetData sheetId="1109">
        <row r="224">
          <cell r="B224" t="str">
            <v>MES No:</v>
          </cell>
        </row>
      </sheetData>
      <sheetData sheetId="1110">
        <row r="224">
          <cell r="B224" t="str">
            <v>MES No:</v>
          </cell>
        </row>
      </sheetData>
      <sheetData sheetId="1111">
        <row r="224">
          <cell r="B224" t="str">
            <v>MES No:</v>
          </cell>
        </row>
      </sheetData>
      <sheetData sheetId="1112">
        <row r="109">
          <cell r="F109">
            <v>22713.357777694815</v>
          </cell>
        </row>
      </sheetData>
      <sheetData sheetId="1113">
        <row r="109">
          <cell r="F109">
            <v>22713.357777694815</v>
          </cell>
        </row>
      </sheetData>
      <sheetData sheetId="1114">
        <row r="109">
          <cell r="F109">
            <v>22713.357777694815</v>
          </cell>
        </row>
      </sheetData>
      <sheetData sheetId="1115">
        <row r="109">
          <cell r="F109">
            <v>22713.357777694815</v>
          </cell>
        </row>
      </sheetData>
      <sheetData sheetId="1116">
        <row r="109">
          <cell r="F109">
            <v>22713.357777694815</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109">
          <cell r="F109">
            <v>22713.357777694815</v>
          </cell>
        </row>
      </sheetData>
      <sheetData sheetId="1169">
        <row r="109">
          <cell r="F109">
            <v>22713.357777694815</v>
          </cell>
        </row>
      </sheetData>
      <sheetData sheetId="1170">
        <row r="109">
          <cell r="F109">
            <v>22713.357777694815</v>
          </cell>
        </row>
      </sheetData>
      <sheetData sheetId="1171">
        <row r="109">
          <cell r="F109">
            <v>22713.357777694815</v>
          </cell>
        </row>
      </sheetData>
      <sheetData sheetId="1172">
        <row r="109">
          <cell r="F109">
            <v>22713.357777694815</v>
          </cell>
        </row>
      </sheetData>
      <sheetData sheetId="1173">
        <row r="109">
          <cell r="F109">
            <v>22713.357777694815</v>
          </cell>
        </row>
      </sheetData>
      <sheetData sheetId="1174">
        <row r="109">
          <cell r="F109">
            <v>22713.357777694815</v>
          </cell>
        </row>
      </sheetData>
      <sheetData sheetId="1175">
        <row r="109">
          <cell r="F109">
            <v>22713.357777694815</v>
          </cell>
        </row>
      </sheetData>
      <sheetData sheetId="1176">
        <row r="109">
          <cell r="F109">
            <v>22713.357777694815</v>
          </cell>
        </row>
      </sheetData>
      <sheetData sheetId="1177">
        <row r="109">
          <cell r="F109">
            <v>22713.357777694815</v>
          </cell>
        </row>
      </sheetData>
      <sheetData sheetId="1178">
        <row r="109">
          <cell r="F109">
            <v>22713.357777694815</v>
          </cell>
        </row>
      </sheetData>
      <sheetData sheetId="1179">
        <row r="109">
          <cell r="F109">
            <v>22713.357777694815</v>
          </cell>
        </row>
      </sheetData>
      <sheetData sheetId="1180">
        <row r="109">
          <cell r="F109">
            <v>22713.357777694815</v>
          </cell>
        </row>
      </sheetData>
      <sheetData sheetId="1181">
        <row r="109">
          <cell r="F109">
            <v>22713.357777694815</v>
          </cell>
        </row>
      </sheetData>
      <sheetData sheetId="1182">
        <row r="109">
          <cell r="F109">
            <v>22713.357777694815</v>
          </cell>
        </row>
      </sheetData>
      <sheetData sheetId="1183">
        <row r="109">
          <cell r="F109">
            <v>22713.357777694815</v>
          </cell>
        </row>
      </sheetData>
      <sheetData sheetId="1184">
        <row r="109">
          <cell r="F109">
            <v>22713.357777694815</v>
          </cell>
        </row>
      </sheetData>
      <sheetData sheetId="1185">
        <row r="109">
          <cell r="F109">
            <v>22713.357777694815</v>
          </cell>
        </row>
      </sheetData>
      <sheetData sheetId="1186">
        <row r="109">
          <cell r="F109">
            <v>22713.357777694815</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row r="109">
          <cell r="F109">
            <v>22713.357777694815</v>
          </cell>
        </row>
      </sheetData>
      <sheetData sheetId="1205">
        <row r="109">
          <cell r="F109">
            <v>22713.357777694815</v>
          </cell>
        </row>
      </sheetData>
      <sheetData sheetId="1206">
        <row r="109">
          <cell r="F109">
            <v>22713.357777694815</v>
          </cell>
        </row>
      </sheetData>
      <sheetData sheetId="1207">
        <row r="109">
          <cell r="F109">
            <v>22713.357777694815</v>
          </cell>
        </row>
      </sheetData>
      <sheetData sheetId="1208">
        <row r="109">
          <cell r="F109">
            <v>22713.357777694815</v>
          </cell>
        </row>
      </sheetData>
      <sheetData sheetId="1209">
        <row r="109">
          <cell r="F109">
            <v>22713.357777694815</v>
          </cell>
        </row>
      </sheetData>
      <sheetData sheetId="1210">
        <row r="109">
          <cell r="F109">
            <v>22713.357777694815</v>
          </cell>
        </row>
      </sheetData>
      <sheetData sheetId="1211">
        <row r="109">
          <cell r="F109">
            <v>22713.357777694815</v>
          </cell>
        </row>
      </sheetData>
      <sheetData sheetId="1212">
        <row r="109">
          <cell r="F109">
            <v>22713.357777694815</v>
          </cell>
        </row>
      </sheetData>
      <sheetData sheetId="1213">
        <row r="109">
          <cell r="F109">
            <v>22713.357777694815</v>
          </cell>
        </row>
      </sheetData>
      <sheetData sheetId="1214">
        <row r="109">
          <cell r="F109">
            <v>22713.357777694815</v>
          </cell>
        </row>
      </sheetData>
      <sheetData sheetId="1215">
        <row r="109">
          <cell r="F109">
            <v>22713.357777694815</v>
          </cell>
        </row>
      </sheetData>
      <sheetData sheetId="1216">
        <row r="109">
          <cell r="F109">
            <v>22713.357777694815</v>
          </cell>
        </row>
      </sheetData>
      <sheetData sheetId="1217">
        <row r="109">
          <cell r="F109">
            <v>22713.357777694815</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224">
          <cell r="B224" t="str">
            <v>MES No:</v>
          </cell>
        </row>
      </sheetData>
      <sheetData sheetId="1226">
        <row r="224">
          <cell r="B224" t="str">
            <v>MES No:</v>
          </cell>
        </row>
      </sheetData>
      <sheetData sheetId="1227">
        <row r="224">
          <cell r="B224" t="str">
            <v>MES No:</v>
          </cell>
        </row>
      </sheetData>
      <sheetData sheetId="1228">
        <row r="224">
          <cell r="B224" t="str">
            <v>MES No:</v>
          </cell>
        </row>
      </sheetData>
      <sheetData sheetId="1229">
        <row r="109">
          <cell r="F109">
            <v>43.789380089226867</v>
          </cell>
        </row>
      </sheetData>
      <sheetData sheetId="1230">
        <row r="224">
          <cell r="B224" t="str">
            <v>MES No:</v>
          </cell>
        </row>
      </sheetData>
      <sheetData sheetId="1231">
        <row r="224">
          <cell r="B224" t="str">
            <v>MES No:</v>
          </cell>
        </row>
      </sheetData>
      <sheetData sheetId="1232">
        <row r="224">
          <cell r="B224" t="str">
            <v>MES No:</v>
          </cell>
        </row>
      </sheetData>
      <sheetData sheetId="1233">
        <row r="224">
          <cell r="B224" t="str">
            <v>MES No:</v>
          </cell>
        </row>
      </sheetData>
      <sheetData sheetId="1234">
        <row r="224">
          <cell r="B224" t="str">
            <v>MES No:</v>
          </cell>
        </row>
      </sheetData>
      <sheetData sheetId="1235">
        <row r="224">
          <cell r="B224" t="str">
            <v>MES No:</v>
          </cell>
        </row>
      </sheetData>
      <sheetData sheetId="1236">
        <row r="224">
          <cell r="B224" t="str">
            <v>MES No:</v>
          </cell>
        </row>
      </sheetData>
      <sheetData sheetId="1237">
        <row r="224">
          <cell r="B224" t="str">
            <v>MES No:</v>
          </cell>
        </row>
      </sheetData>
      <sheetData sheetId="1238">
        <row r="224">
          <cell r="B224" t="str">
            <v>MES No:</v>
          </cell>
        </row>
      </sheetData>
      <sheetData sheetId="1239">
        <row r="224">
          <cell r="B224" t="str">
            <v>MES No:</v>
          </cell>
        </row>
      </sheetData>
      <sheetData sheetId="1240">
        <row r="224">
          <cell r="B224" t="str">
            <v>MES No:</v>
          </cell>
        </row>
      </sheetData>
      <sheetData sheetId="1241">
        <row r="224">
          <cell r="B224" t="str">
            <v>MES No:</v>
          </cell>
        </row>
      </sheetData>
      <sheetData sheetId="1242">
        <row r="224">
          <cell r="B224" t="str">
            <v>MES No:</v>
          </cell>
        </row>
      </sheetData>
      <sheetData sheetId="1243">
        <row r="224">
          <cell r="B224" t="str">
            <v>MES No:</v>
          </cell>
        </row>
      </sheetData>
      <sheetData sheetId="1244">
        <row r="224">
          <cell r="B224" t="str">
            <v>MES No:</v>
          </cell>
        </row>
      </sheetData>
      <sheetData sheetId="1245">
        <row r="224">
          <cell r="B224" t="str">
            <v>MES No:</v>
          </cell>
        </row>
      </sheetData>
      <sheetData sheetId="1246">
        <row r="224">
          <cell r="B224" t="str">
            <v>MES No:</v>
          </cell>
        </row>
      </sheetData>
      <sheetData sheetId="1247">
        <row r="109">
          <cell r="F109">
            <v>43.789380089226867</v>
          </cell>
        </row>
      </sheetData>
      <sheetData sheetId="1248">
        <row r="224">
          <cell r="B224" t="str">
            <v>MES No:</v>
          </cell>
        </row>
      </sheetData>
      <sheetData sheetId="1249">
        <row r="224">
          <cell r="B224" t="str">
            <v>MES No:</v>
          </cell>
        </row>
      </sheetData>
      <sheetData sheetId="1250">
        <row r="224">
          <cell r="B224" t="str">
            <v>MES No:</v>
          </cell>
        </row>
      </sheetData>
      <sheetData sheetId="1251">
        <row r="224">
          <cell r="B224" t="str">
            <v>MES No:</v>
          </cell>
        </row>
      </sheetData>
      <sheetData sheetId="1252">
        <row r="109">
          <cell r="F109">
            <v>43.789380089226867</v>
          </cell>
        </row>
      </sheetData>
      <sheetData sheetId="1253">
        <row r="224">
          <cell r="B224" t="str">
            <v>MES No:</v>
          </cell>
        </row>
      </sheetData>
      <sheetData sheetId="1254">
        <row r="109">
          <cell r="F109">
            <v>43.789380089226867</v>
          </cell>
        </row>
      </sheetData>
      <sheetData sheetId="1255">
        <row r="224">
          <cell r="B224" t="str">
            <v>MES No:</v>
          </cell>
        </row>
      </sheetData>
      <sheetData sheetId="1256">
        <row r="224">
          <cell r="B224" t="str">
            <v>MES No:</v>
          </cell>
        </row>
      </sheetData>
      <sheetData sheetId="1257">
        <row r="224">
          <cell r="B224" t="str">
            <v>MES No:</v>
          </cell>
        </row>
      </sheetData>
      <sheetData sheetId="1258">
        <row r="224">
          <cell r="B224" t="str">
            <v>MES No:</v>
          </cell>
        </row>
      </sheetData>
      <sheetData sheetId="1259">
        <row r="224">
          <cell r="B224" t="str">
            <v>MES No:</v>
          </cell>
        </row>
      </sheetData>
      <sheetData sheetId="1260">
        <row r="109">
          <cell r="F109">
            <v>43.789380089226867</v>
          </cell>
        </row>
      </sheetData>
      <sheetData sheetId="1261">
        <row r="224">
          <cell r="B224" t="str">
            <v>MES No:</v>
          </cell>
        </row>
      </sheetData>
      <sheetData sheetId="1262">
        <row r="224">
          <cell r="B224" t="str">
            <v>MES No:</v>
          </cell>
        </row>
      </sheetData>
      <sheetData sheetId="1263">
        <row r="224">
          <cell r="B224" t="str">
            <v>MES No:</v>
          </cell>
        </row>
      </sheetData>
      <sheetData sheetId="1264">
        <row r="224">
          <cell r="B224" t="str">
            <v>MES No:</v>
          </cell>
        </row>
      </sheetData>
      <sheetData sheetId="1265">
        <row r="224">
          <cell r="B224" t="str">
            <v>MES No:</v>
          </cell>
        </row>
      </sheetData>
      <sheetData sheetId="1266"/>
      <sheetData sheetId="1267"/>
      <sheetData sheetId="1268"/>
      <sheetData sheetId="1269"/>
      <sheetData sheetId="1270">
        <row r="109">
          <cell r="F109">
            <v>43.789380089226867</v>
          </cell>
        </row>
      </sheetData>
      <sheetData sheetId="1271"/>
      <sheetData sheetId="1272">
        <row r="109">
          <cell r="F109">
            <v>43.789380089226867</v>
          </cell>
        </row>
      </sheetData>
      <sheetData sheetId="1273"/>
      <sheetData sheetId="1274"/>
      <sheetData sheetId="1275">
        <row r="109">
          <cell r="F109">
            <v>43.789380089226867</v>
          </cell>
        </row>
      </sheetData>
      <sheetData sheetId="1276"/>
      <sheetData sheetId="1277">
        <row r="109">
          <cell r="F109">
            <v>43.789380089226867</v>
          </cell>
        </row>
      </sheetData>
      <sheetData sheetId="1278">
        <row r="109">
          <cell r="F109">
            <v>43.789380089226867</v>
          </cell>
        </row>
      </sheetData>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row r="109">
          <cell r="F109">
            <v>22713.357777694815</v>
          </cell>
        </row>
      </sheetData>
      <sheetData sheetId="1293">
        <row r="109">
          <cell r="F109">
            <v>43.789380089226867</v>
          </cell>
        </row>
      </sheetData>
      <sheetData sheetId="1294">
        <row r="109">
          <cell r="F109">
            <v>22713.357777694815</v>
          </cell>
        </row>
      </sheetData>
      <sheetData sheetId="1295">
        <row r="109">
          <cell r="F109">
            <v>43.789380089226867</v>
          </cell>
        </row>
      </sheetData>
      <sheetData sheetId="1296">
        <row r="109">
          <cell r="F109">
            <v>22713.357777694815</v>
          </cell>
        </row>
      </sheetData>
      <sheetData sheetId="1297">
        <row r="109">
          <cell r="F109">
            <v>22713.357777694815</v>
          </cell>
        </row>
      </sheetData>
      <sheetData sheetId="1298">
        <row r="109">
          <cell r="F109">
            <v>43.789380089226867</v>
          </cell>
        </row>
      </sheetData>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row r="109">
          <cell r="F109">
            <v>22713.357777694815</v>
          </cell>
        </row>
      </sheetData>
      <sheetData sheetId="1311">
        <row r="109">
          <cell r="F109">
            <v>22713.357777694815</v>
          </cell>
        </row>
      </sheetData>
      <sheetData sheetId="1312">
        <row r="109">
          <cell r="F109">
            <v>22713.357777694815</v>
          </cell>
        </row>
      </sheetData>
      <sheetData sheetId="1313">
        <row r="109">
          <cell r="F109">
            <v>22713.357777694815</v>
          </cell>
        </row>
      </sheetData>
      <sheetData sheetId="1314">
        <row r="109">
          <cell r="F109">
            <v>22713.357777694815</v>
          </cell>
        </row>
      </sheetData>
      <sheetData sheetId="1315">
        <row r="109">
          <cell r="F109">
            <v>22713.357777694815</v>
          </cell>
        </row>
      </sheetData>
      <sheetData sheetId="1316">
        <row r="109">
          <cell r="F109">
            <v>43.789380089226867</v>
          </cell>
        </row>
      </sheetData>
      <sheetData sheetId="1317"/>
      <sheetData sheetId="1318"/>
      <sheetData sheetId="1319"/>
      <sheetData sheetId="1320"/>
      <sheetData sheetId="1321"/>
      <sheetData sheetId="1322">
        <row r="109">
          <cell r="F109">
            <v>43.789380089226867</v>
          </cell>
        </row>
      </sheetData>
      <sheetData sheetId="1323">
        <row r="109">
          <cell r="F109">
            <v>43.789380089226867</v>
          </cell>
        </row>
      </sheetData>
      <sheetData sheetId="1324">
        <row r="109">
          <cell r="F109">
            <v>43.789380089226867</v>
          </cell>
        </row>
      </sheetData>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row r="224">
          <cell r="B224" t="str">
            <v>MES No:</v>
          </cell>
        </row>
      </sheetData>
      <sheetData sheetId="1346">
        <row r="224">
          <cell r="B224" t="str">
            <v>MES No:</v>
          </cell>
        </row>
      </sheetData>
      <sheetData sheetId="1347">
        <row r="224">
          <cell r="B224" t="str">
            <v>MES No:</v>
          </cell>
        </row>
      </sheetData>
      <sheetData sheetId="1348">
        <row r="224">
          <cell r="B224" t="str">
            <v>MES No:</v>
          </cell>
        </row>
      </sheetData>
      <sheetData sheetId="1349">
        <row r="224">
          <cell r="B224" t="str">
            <v>MES No:</v>
          </cell>
        </row>
      </sheetData>
      <sheetData sheetId="1350">
        <row r="224">
          <cell r="B224" t="str">
            <v>MES No:</v>
          </cell>
        </row>
      </sheetData>
      <sheetData sheetId="1351">
        <row r="224">
          <cell r="B224" t="str">
            <v>MES No:</v>
          </cell>
        </row>
      </sheetData>
      <sheetData sheetId="1352">
        <row r="224">
          <cell r="B224" t="str">
            <v>MES No:</v>
          </cell>
        </row>
      </sheetData>
      <sheetData sheetId="1353">
        <row r="224">
          <cell r="B224" t="str">
            <v>MES No:</v>
          </cell>
        </row>
      </sheetData>
      <sheetData sheetId="1354">
        <row r="224">
          <cell r="B224" t="str">
            <v>MES No:</v>
          </cell>
        </row>
      </sheetData>
      <sheetData sheetId="1355" refreshError="1"/>
      <sheetData sheetId="1356" refreshError="1"/>
      <sheetData sheetId="1357" refreshError="1"/>
      <sheetData sheetId="1358" refreshError="1"/>
      <sheetData sheetId="1359" refreshError="1"/>
      <sheetData sheetId="1360">
        <row r="224">
          <cell r="B224" t="str">
            <v>MES No:</v>
          </cell>
        </row>
      </sheetData>
      <sheetData sheetId="1361">
        <row r="224">
          <cell r="B224" t="str">
            <v>MES No:</v>
          </cell>
        </row>
      </sheetData>
      <sheetData sheetId="1362">
        <row r="224">
          <cell r="B224" t="str">
            <v>MES No:</v>
          </cell>
        </row>
      </sheetData>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row r="109">
          <cell r="F109">
            <v>43.789380089226867</v>
          </cell>
        </row>
      </sheetData>
      <sheetData sheetId="1384"/>
      <sheetData sheetId="1385"/>
      <sheetData sheetId="1386"/>
      <sheetData sheetId="1387"/>
      <sheetData sheetId="1388"/>
      <sheetData sheetId="1389">
        <row r="109">
          <cell r="F109">
            <v>43.789380089226867</v>
          </cell>
        </row>
      </sheetData>
      <sheetData sheetId="1390"/>
      <sheetData sheetId="1391"/>
      <sheetData sheetId="1392">
        <row r="109">
          <cell r="F109">
            <v>43.789380089226867</v>
          </cell>
        </row>
      </sheetData>
      <sheetData sheetId="1393">
        <row r="109">
          <cell r="F109">
            <v>43.789380089226867</v>
          </cell>
        </row>
      </sheetData>
      <sheetData sheetId="1394">
        <row r="109">
          <cell r="F109">
            <v>43.789380089226867</v>
          </cell>
        </row>
      </sheetData>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row r="109">
          <cell r="F109">
            <v>43.789380089226867</v>
          </cell>
        </row>
      </sheetData>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row r="109">
          <cell r="F109">
            <v>43.789380089226867</v>
          </cell>
        </row>
      </sheetData>
      <sheetData sheetId="1445"/>
      <sheetData sheetId="1446"/>
      <sheetData sheetId="1447"/>
      <sheetData sheetId="1448"/>
      <sheetData sheetId="1449"/>
      <sheetData sheetId="1450">
        <row r="109">
          <cell r="F109">
            <v>43.789380089226867</v>
          </cell>
        </row>
      </sheetData>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row r="109">
          <cell r="F109">
            <v>43.789380089226867</v>
          </cell>
        </row>
      </sheetData>
      <sheetData sheetId="1496">
        <row r="109">
          <cell r="F109">
            <v>43.789380089226867</v>
          </cell>
        </row>
      </sheetData>
      <sheetData sheetId="1497"/>
      <sheetData sheetId="1498"/>
      <sheetData sheetId="1499"/>
      <sheetData sheetId="1500"/>
      <sheetData sheetId="1501"/>
      <sheetData sheetId="1502"/>
      <sheetData sheetId="1503">
        <row r="109">
          <cell r="F109">
            <v>43.789380089226867</v>
          </cell>
        </row>
      </sheetData>
      <sheetData sheetId="1504">
        <row r="109">
          <cell r="F109">
            <v>43.789380089226867</v>
          </cell>
        </row>
      </sheetData>
      <sheetData sheetId="1505"/>
      <sheetData sheetId="1506"/>
      <sheetData sheetId="1507">
        <row r="109">
          <cell r="F109">
            <v>43.789380089226867</v>
          </cell>
        </row>
      </sheetData>
      <sheetData sheetId="1508">
        <row r="109">
          <cell r="F109">
            <v>43.789380089226867</v>
          </cell>
        </row>
      </sheetData>
      <sheetData sheetId="1509"/>
      <sheetData sheetId="1510">
        <row r="109">
          <cell r="F109">
            <v>43.789380089226867</v>
          </cell>
        </row>
      </sheetData>
      <sheetData sheetId="1511"/>
      <sheetData sheetId="1512"/>
      <sheetData sheetId="1513"/>
      <sheetData sheetId="1514"/>
      <sheetData sheetId="1515"/>
      <sheetData sheetId="1516"/>
      <sheetData sheetId="1517"/>
      <sheetData sheetId="1518"/>
      <sheetData sheetId="1519"/>
      <sheetData sheetId="1520"/>
      <sheetData sheetId="1521"/>
      <sheetData sheetId="1522">
        <row r="109">
          <cell r="F109">
            <v>43.789380089226867</v>
          </cell>
        </row>
      </sheetData>
      <sheetData sheetId="1523"/>
      <sheetData sheetId="1524">
        <row r="109">
          <cell r="F109">
            <v>43.789380089226867</v>
          </cell>
        </row>
      </sheetData>
      <sheetData sheetId="1525"/>
      <sheetData sheetId="1526">
        <row r="109">
          <cell r="F109">
            <v>43.789380089226867</v>
          </cell>
        </row>
      </sheetData>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row r="109">
          <cell r="F109">
            <v>43.789380089226867</v>
          </cell>
        </row>
      </sheetData>
      <sheetData sheetId="1556"/>
      <sheetData sheetId="1557"/>
      <sheetData sheetId="1558"/>
      <sheetData sheetId="1559">
        <row r="109">
          <cell r="F109">
            <v>43.789380089226867</v>
          </cell>
        </row>
      </sheetData>
      <sheetData sheetId="1560"/>
      <sheetData sheetId="1561"/>
      <sheetData sheetId="1562"/>
      <sheetData sheetId="1563"/>
      <sheetData sheetId="1564"/>
      <sheetData sheetId="1565"/>
      <sheetData sheetId="1566"/>
      <sheetData sheetId="1567">
        <row r="109">
          <cell r="F109">
            <v>43.789380089226867</v>
          </cell>
        </row>
      </sheetData>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sheetData sheetId="1606"/>
      <sheetData sheetId="1607"/>
      <sheetData sheetId="1608"/>
      <sheetData sheetId="1609">
        <row r="224">
          <cell r="B224" t="str">
            <v>MES No:</v>
          </cell>
        </row>
      </sheetData>
      <sheetData sheetId="1610">
        <row r="224">
          <cell r="B224" t="str">
            <v>MES No:</v>
          </cell>
        </row>
      </sheetData>
      <sheetData sheetId="1611"/>
      <sheetData sheetId="1612">
        <row r="224">
          <cell r="B224" t="str">
            <v>MES No:</v>
          </cell>
        </row>
      </sheetData>
      <sheetData sheetId="1613">
        <row r="224">
          <cell r="B224" t="str">
            <v>MES No:</v>
          </cell>
        </row>
      </sheetData>
      <sheetData sheetId="1614"/>
      <sheetData sheetId="1615"/>
      <sheetData sheetId="1616"/>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row r="224">
          <cell r="B224" t="str">
            <v>MES No:</v>
          </cell>
        </row>
      </sheetData>
      <sheetData sheetId="1670">
        <row r="224">
          <cell r="B224" t="str">
            <v>MES No:</v>
          </cell>
        </row>
      </sheetData>
      <sheetData sheetId="1671">
        <row r="224">
          <cell r="B224" t="str">
            <v>MES No:</v>
          </cell>
        </row>
      </sheetData>
      <sheetData sheetId="1672">
        <row r="224">
          <cell r="B224" t="str">
            <v>MES No:</v>
          </cell>
        </row>
      </sheetData>
      <sheetData sheetId="1673">
        <row r="224">
          <cell r="B224" t="str">
            <v>MES No:</v>
          </cell>
        </row>
      </sheetData>
      <sheetData sheetId="1674">
        <row r="224">
          <cell r="B224" t="str">
            <v>MES No:</v>
          </cell>
        </row>
      </sheetData>
      <sheetData sheetId="1675">
        <row r="224">
          <cell r="B224" t="str">
            <v>MES No:</v>
          </cell>
        </row>
      </sheetData>
      <sheetData sheetId="1676">
        <row r="224">
          <cell r="B224" t="str">
            <v>MES No:</v>
          </cell>
        </row>
      </sheetData>
      <sheetData sheetId="1677">
        <row r="224">
          <cell r="B224" t="str">
            <v>MES No:</v>
          </cell>
        </row>
      </sheetData>
      <sheetData sheetId="1678">
        <row r="224">
          <cell r="B224" t="str">
            <v>MES No:</v>
          </cell>
        </row>
      </sheetData>
      <sheetData sheetId="1679">
        <row r="224">
          <cell r="B224" t="str">
            <v>MES No:</v>
          </cell>
        </row>
      </sheetData>
      <sheetData sheetId="1680">
        <row r="224">
          <cell r="B224" t="str">
            <v>MES No:</v>
          </cell>
        </row>
      </sheetData>
      <sheetData sheetId="1681">
        <row r="224">
          <cell r="B224" t="str">
            <v>MES No:</v>
          </cell>
        </row>
      </sheetData>
      <sheetData sheetId="1682">
        <row r="224">
          <cell r="B224" t="str">
            <v>MES No:</v>
          </cell>
        </row>
      </sheetData>
      <sheetData sheetId="1683">
        <row r="224">
          <cell r="B224" t="str">
            <v>MES No:</v>
          </cell>
        </row>
      </sheetData>
      <sheetData sheetId="1684">
        <row r="224">
          <cell r="B224" t="str">
            <v>MES No:</v>
          </cell>
        </row>
      </sheetData>
      <sheetData sheetId="1685">
        <row r="224">
          <cell r="B224" t="str">
            <v>MES No:</v>
          </cell>
        </row>
      </sheetData>
      <sheetData sheetId="1686">
        <row r="224">
          <cell r="B224" t="str">
            <v>MES No:</v>
          </cell>
        </row>
      </sheetData>
      <sheetData sheetId="1687">
        <row r="224">
          <cell r="B224" t="str">
            <v>MES No:</v>
          </cell>
        </row>
      </sheetData>
      <sheetData sheetId="1688">
        <row r="224">
          <cell r="B224" t="str">
            <v>MES No:</v>
          </cell>
        </row>
      </sheetData>
      <sheetData sheetId="1689">
        <row r="224">
          <cell r="B224" t="str">
            <v>MES No:</v>
          </cell>
        </row>
      </sheetData>
      <sheetData sheetId="1690">
        <row r="224">
          <cell r="B224" t="str">
            <v>MES No:</v>
          </cell>
        </row>
      </sheetData>
      <sheetData sheetId="1691">
        <row r="224">
          <cell r="B224" t="str">
            <v>MES No:</v>
          </cell>
        </row>
      </sheetData>
      <sheetData sheetId="1692">
        <row r="224">
          <cell r="B224" t="str">
            <v>MES No:</v>
          </cell>
        </row>
      </sheetData>
      <sheetData sheetId="1693">
        <row r="224">
          <cell r="B224" t="str">
            <v>MES No:</v>
          </cell>
        </row>
      </sheetData>
      <sheetData sheetId="1694">
        <row r="224">
          <cell r="B224" t="str">
            <v>MES No:</v>
          </cell>
        </row>
      </sheetData>
      <sheetData sheetId="1695">
        <row r="224">
          <cell r="B224" t="str">
            <v>MES No:</v>
          </cell>
        </row>
      </sheetData>
      <sheetData sheetId="1696">
        <row r="224">
          <cell r="B224" t="str">
            <v>MES No:</v>
          </cell>
        </row>
      </sheetData>
      <sheetData sheetId="1697">
        <row r="224">
          <cell r="B224" t="str">
            <v>MES No:</v>
          </cell>
        </row>
      </sheetData>
      <sheetData sheetId="1698">
        <row r="224">
          <cell r="B224" t="str">
            <v>MES No:</v>
          </cell>
        </row>
      </sheetData>
      <sheetData sheetId="1699">
        <row r="224">
          <cell r="B224" t="str">
            <v>MES No:</v>
          </cell>
        </row>
      </sheetData>
      <sheetData sheetId="1700">
        <row r="224">
          <cell r="B224" t="str">
            <v>MES No:</v>
          </cell>
        </row>
      </sheetData>
      <sheetData sheetId="1701">
        <row r="224">
          <cell r="B224" t="str">
            <v>MES No:</v>
          </cell>
        </row>
      </sheetData>
      <sheetData sheetId="1702">
        <row r="224">
          <cell r="B224" t="str">
            <v>MES No:</v>
          </cell>
        </row>
      </sheetData>
      <sheetData sheetId="1703">
        <row r="224">
          <cell r="B224" t="str">
            <v>MES No:</v>
          </cell>
        </row>
      </sheetData>
      <sheetData sheetId="1704">
        <row r="224">
          <cell r="B224" t="str">
            <v>MES No:</v>
          </cell>
        </row>
      </sheetData>
      <sheetData sheetId="1705">
        <row r="224">
          <cell r="B224" t="str">
            <v>MES No:</v>
          </cell>
        </row>
      </sheetData>
      <sheetData sheetId="1706">
        <row r="224">
          <cell r="B224" t="str">
            <v>MES No:</v>
          </cell>
        </row>
      </sheetData>
      <sheetData sheetId="1707">
        <row r="109">
          <cell r="F109">
            <v>22713.357777694815</v>
          </cell>
        </row>
      </sheetData>
      <sheetData sheetId="1708">
        <row r="109">
          <cell r="F109">
            <v>22713.357777694815</v>
          </cell>
        </row>
      </sheetData>
      <sheetData sheetId="1709">
        <row r="109">
          <cell r="F109">
            <v>22713.357777694815</v>
          </cell>
        </row>
      </sheetData>
      <sheetData sheetId="1710">
        <row r="109">
          <cell r="F109">
            <v>22713.357777694815</v>
          </cell>
        </row>
      </sheetData>
      <sheetData sheetId="1711">
        <row r="109">
          <cell r="F109">
            <v>22713.357777694815</v>
          </cell>
        </row>
      </sheetData>
      <sheetData sheetId="1712"/>
      <sheetData sheetId="1713">
        <row r="224">
          <cell r="B224" t="str">
            <v>MES No:</v>
          </cell>
        </row>
      </sheetData>
      <sheetData sheetId="1714"/>
      <sheetData sheetId="1715">
        <row r="224">
          <cell r="B224" t="str">
            <v>MES No:</v>
          </cell>
        </row>
      </sheetData>
      <sheetData sheetId="1716">
        <row r="109">
          <cell r="F109">
            <v>22713.357777694815</v>
          </cell>
        </row>
      </sheetData>
      <sheetData sheetId="1717">
        <row r="109">
          <cell r="F109">
            <v>22713.357777694815</v>
          </cell>
        </row>
      </sheetData>
      <sheetData sheetId="1718">
        <row r="109">
          <cell r="F109">
            <v>22713.357777694815</v>
          </cell>
        </row>
      </sheetData>
      <sheetData sheetId="1719">
        <row r="109">
          <cell r="F109">
            <v>22713.357777694815</v>
          </cell>
        </row>
      </sheetData>
      <sheetData sheetId="1720">
        <row r="109">
          <cell r="F109">
            <v>22713.357777694815</v>
          </cell>
        </row>
      </sheetData>
      <sheetData sheetId="1721">
        <row r="109">
          <cell r="F109">
            <v>22713.357777694815</v>
          </cell>
        </row>
      </sheetData>
      <sheetData sheetId="1722">
        <row r="109">
          <cell r="F109">
            <v>22713.357777694815</v>
          </cell>
        </row>
      </sheetData>
      <sheetData sheetId="1723">
        <row r="109">
          <cell r="F109">
            <v>22713.357777694815</v>
          </cell>
        </row>
      </sheetData>
      <sheetData sheetId="1724"/>
      <sheetData sheetId="1725">
        <row r="224">
          <cell r="B224" t="str">
            <v>MES No:</v>
          </cell>
        </row>
      </sheetData>
      <sheetData sheetId="1726">
        <row r="224">
          <cell r="B224" t="str">
            <v>MES No:</v>
          </cell>
        </row>
      </sheetData>
      <sheetData sheetId="1727">
        <row r="224">
          <cell r="B224" t="str">
            <v>MES No:</v>
          </cell>
        </row>
      </sheetData>
      <sheetData sheetId="1728">
        <row r="109">
          <cell r="F109">
            <v>22713.357777694815</v>
          </cell>
        </row>
      </sheetData>
      <sheetData sheetId="1729">
        <row r="109">
          <cell r="F109">
            <v>22713.357777694815</v>
          </cell>
        </row>
      </sheetData>
      <sheetData sheetId="1730">
        <row r="109">
          <cell r="F109">
            <v>22713.357777694815</v>
          </cell>
        </row>
      </sheetData>
      <sheetData sheetId="1731">
        <row r="109">
          <cell r="F109">
            <v>22713.357777694815</v>
          </cell>
        </row>
      </sheetData>
      <sheetData sheetId="1732">
        <row r="109">
          <cell r="F109">
            <v>22713.357777694815</v>
          </cell>
        </row>
      </sheetData>
      <sheetData sheetId="1733">
        <row r="109">
          <cell r="F109">
            <v>22713.357777694815</v>
          </cell>
        </row>
      </sheetData>
      <sheetData sheetId="1734">
        <row r="109">
          <cell r="F109">
            <v>22713.357777694815</v>
          </cell>
        </row>
      </sheetData>
      <sheetData sheetId="1735">
        <row r="109">
          <cell r="F109">
            <v>22713.357777694815</v>
          </cell>
        </row>
      </sheetData>
      <sheetData sheetId="1736">
        <row r="109">
          <cell r="F109">
            <v>22713.357777694815</v>
          </cell>
        </row>
      </sheetData>
      <sheetData sheetId="1737">
        <row r="109">
          <cell r="F109">
            <v>22713.357777694815</v>
          </cell>
        </row>
      </sheetData>
      <sheetData sheetId="1738"/>
      <sheetData sheetId="1739"/>
      <sheetData sheetId="1740"/>
      <sheetData sheetId="1741"/>
      <sheetData sheetId="1742">
        <row r="109">
          <cell r="F109">
            <v>22713.357777694815</v>
          </cell>
        </row>
      </sheetData>
      <sheetData sheetId="1743">
        <row r="109">
          <cell r="F109">
            <v>22713.357777694815</v>
          </cell>
        </row>
      </sheetData>
      <sheetData sheetId="1744">
        <row r="109">
          <cell r="F109">
            <v>22713.357777694815</v>
          </cell>
        </row>
      </sheetData>
      <sheetData sheetId="1745">
        <row r="109">
          <cell r="F109">
            <v>22713.357777694815</v>
          </cell>
        </row>
      </sheetData>
      <sheetData sheetId="1746">
        <row r="109">
          <cell r="F109">
            <v>22713.357777694815</v>
          </cell>
        </row>
      </sheetData>
      <sheetData sheetId="1747"/>
      <sheetData sheetId="1748"/>
      <sheetData sheetId="1749"/>
      <sheetData sheetId="1750"/>
      <sheetData sheetId="1751">
        <row r="109">
          <cell r="F109">
            <v>22713.357777694815</v>
          </cell>
        </row>
      </sheetData>
      <sheetData sheetId="1752">
        <row r="109">
          <cell r="F109">
            <v>22713.357777694815</v>
          </cell>
        </row>
      </sheetData>
      <sheetData sheetId="1753"/>
      <sheetData sheetId="1754"/>
      <sheetData sheetId="1755"/>
      <sheetData sheetId="1756"/>
      <sheetData sheetId="1757"/>
      <sheetData sheetId="1758"/>
      <sheetData sheetId="1759"/>
      <sheetData sheetId="1760"/>
      <sheetData sheetId="1761"/>
      <sheetData sheetId="1762"/>
      <sheetData sheetId="1763">
        <row r="109">
          <cell r="F109">
            <v>43.789380089226867</v>
          </cell>
        </row>
      </sheetData>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row r="109">
          <cell r="F109">
            <v>43.789380089226867</v>
          </cell>
        </row>
      </sheetData>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row r="109">
          <cell r="F109">
            <v>43.789380089226867</v>
          </cell>
        </row>
      </sheetData>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row r="109">
          <cell r="F109">
            <v>43.789380089226867</v>
          </cell>
        </row>
      </sheetData>
      <sheetData sheetId="1940">
        <row r="109">
          <cell r="F109">
            <v>43.789380089226867</v>
          </cell>
        </row>
      </sheetData>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ow r="109">
          <cell r="F109">
            <v>22713.357777694815</v>
          </cell>
        </row>
      </sheetData>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row r="109">
          <cell r="F109">
            <v>43.789380089226867</v>
          </cell>
        </row>
      </sheetData>
      <sheetData sheetId="1387">
        <row r="109">
          <cell r="F109">
            <v>43.789380089226867</v>
          </cell>
        </row>
      </sheetData>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row r="109">
          <cell r="F109">
            <v>43.789380089226867</v>
          </cell>
        </row>
      </sheetData>
      <sheetData sheetId="1402">
        <row r="109">
          <cell r="F109">
            <v>43.789380089226867</v>
          </cell>
        </row>
      </sheetData>
      <sheetData sheetId="1403"/>
      <sheetData sheetId="1404"/>
      <sheetData sheetId="1405">
        <row r="109">
          <cell r="F109">
            <v>43.789380089226867</v>
          </cell>
        </row>
      </sheetData>
      <sheetData sheetId="1406">
        <row r="109">
          <cell r="F109">
            <v>43.789380089226867</v>
          </cell>
        </row>
      </sheetData>
      <sheetData sheetId="1407">
        <row r="109">
          <cell r="F109">
            <v>43.789380089226867</v>
          </cell>
        </row>
      </sheetData>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row r="109">
          <cell r="F109">
            <v>43.789380089226867</v>
          </cell>
        </row>
      </sheetData>
      <sheetData sheetId="1444"/>
      <sheetData sheetId="1445"/>
      <sheetData sheetId="1446"/>
      <sheetData sheetId="1447"/>
      <sheetData sheetId="1448"/>
      <sheetData sheetId="1449">
        <row r="109">
          <cell r="F109">
            <v>43.789380089226867</v>
          </cell>
        </row>
      </sheetData>
      <sheetData sheetId="1450"/>
      <sheetData sheetId="1451"/>
      <sheetData sheetId="1452">
        <row r="109">
          <cell r="F109">
            <v>43.789380089226867</v>
          </cell>
        </row>
      </sheetData>
      <sheetData sheetId="1453">
        <row r="109">
          <cell r="F109">
            <v>43.789380089226867</v>
          </cell>
        </row>
      </sheetData>
      <sheetData sheetId="1454">
        <row r="109">
          <cell r="F109">
            <v>43.789380089226867</v>
          </cell>
        </row>
      </sheetData>
      <sheetData sheetId="1455">
        <row r="109">
          <cell r="F109">
            <v>43.789380089226867</v>
          </cell>
        </row>
      </sheetData>
      <sheetData sheetId="1456">
        <row r="109">
          <cell r="F109">
            <v>43.789380089226867</v>
          </cell>
        </row>
      </sheetData>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ow r="224">
          <cell r="B224" t="str">
            <v>MES No:</v>
          </cell>
        </row>
      </sheetData>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row r="224">
          <cell r="B224" t="str">
            <v>MES No:</v>
          </cell>
        </row>
      </sheetData>
      <sheetData sheetId="1582"/>
      <sheetData sheetId="1583"/>
      <sheetData sheetId="1584"/>
      <sheetData sheetId="1585">
        <row r="224">
          <cell r="B224" t="str">
            <v>MES No:</v>
          </cell>
        </row>
      </sheetData>
      <sheetData sheetId="1586"/>
      <sheetData sheetId="1587"/>
      <sheetData sheetId="1588"/>
      <sheetData sheetId="1589"/>
      <sheetData sheetId="1590">
        <row r="224">
          <cell r="B224" t="str">
            <v>MES No:</v>
          </cell>
        </row>
      </sheetData>
      <sheetData sheetId="1591">
        <row r="224">
          <cell r="B224" t="str">
            <v>MES No:</v>
          </cell>
        </row>
      </sheetData>
      <sheetData sheetId="1592">
        <row r="224">
          <cell r="B224" t="str">
            <v>MES No:</v>
          </cell>
        </row>
      </sheetData>
      <sheetData sheetId="1593">
        <row r="224">
          <cell r="B224" t="str">
            <v>MES No:</v>
          </cell>
        </row>
      </sheetData>
      <sheetData sheetId="1594">
        <row r="224">
          <cell r="B224" t="str">
            <v>MES No:</v>
          </cell>
        </row>
      </sheetData>
      <sheetData sheetId="1595">
        <row r="224">
          <cell r="B224" t="str">
            <v>MES No:</v>
          </cell>
        </row>
      </sheetData>
      <sheetData sheetId="1596">
        <row r="224">
          <cell r="B224" t="str">
            <v>MES No:</v>
          </cell>
        </row>
      </sheetData>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row r="224">
          <cell r="B224" t="str">
            <v>MES No:</v>
          </cell>
        </row>
      </sheetData>
      <sheetData sheetId="1655">
        <row r="224">
          <cell r="B224" t="str">
            <v>MES No:</v>
          </cell>
        </row>
      </sheetData>
      <sheetData sheetId="1656">
        <row r="224">
          <cell r="B224" t="str">
            <v>MES No:</v>
          </cell>
        </row>
      </sheetData>
      <sheetData sheetId="1657"/>
      <sheetData sheetId="1658"/>
      <sheetData sheetId="1659"/>
      <sheetData sheetId="1660"/>
      <sheetData sheetId="1661"/>
      <sheetData sheetId="1662"/>
      <sheetData sheetId="1663"/>
      <sheetData sheetId="1664">
        <row r="224">
          <cell r="B224" t="str">
            <v>MES No:</v>
          </cell>
        </row>
      </sheetData>
      <sheetData sheetId="1665">
        <row r="109">
          <cell r="F109">
            <v>22713.357777694815</v>
          </cell>
        </row>
      </sheetData>
      <sheetData sheetId="1666">
        <row r="109">
          <cell r="F109">
            <v>22713.357777694815</v>
          </cell>
        </row>
      </sheetData>
      <sheetData sheetId="1667">
        <row r="109">
          <cell r="F109">
            <v>22713.357777694815</v>
          </cell>
        </row>
      </sheetData>
      <sheetData sheetId="1668">
        <row r="109">
          <cell r="F109">
            <v>22713.357777694815</v>
          </cell>
        </row>
      </sheetData>
      <sheetData sheetId="1669">
        <row r="109">
          <cell r="F109">
            <v>22713.357777694815</v>
          </cell>
        </row>
      </sheetData>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row r="109">
          <cell r="F109">
            <v>22713.357777694815</v>
          </cell>
        </row>
      </sheetData>
      <sheetData sheetId="1692">
        <row r="109">
          <cell r="F109">
            <v>22713.357777694815</v>
          </cell>
        </row>
      </sheetData>
      <sheetData sheetId="1693">
        <row r="109">
          <cell r="F109">
            <v>22713.357777694815</v>
          </cell>
        </row>
      </sheetData>
      <sheetData sheetId="1694">
        <row r="109">
          <cell r="F109">
            <v>22713.357777694815</v>
          </cell>
        </row>
      </sheetData>
      <sheetData sheetId="1695">
        <row r="109">
          <cell r="F109">
            <v>22713.357777694815</v>
          </cell>
        </row>
      </sheetData>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sheetData sheetId="2013"/>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035E-FE3C-4858-93F2-A723273BA5F1}">
  <dimension ref="B1:Q98"/>
  <sheetViews>
    <sheetView showGridLines="0" view="pageBreakPreview" topLeftCell="A3" zoomScale="80" zoomScaleNormal="80" zoomScaleSheetLayoutView="80" workbookViewId="0">
      <selection activeCell="B11" sqref="B11:F11"/>
    </sheetView>
  </sheetViews>
  <sheetFormatPr baseColWidth="10" defaultColWidth="14.42578125" defaultRowHeight="14.25" outlineLevelRow="1" x14ac:dyDescent="0.2"/>
  <cols>
    <col min="1" max="1" width="4.42578125" style="33" customWidth="1"/>
    <col min="2" max="2" width="16" style="33" customWidth="1"/>
    <col min="3" max="3" width="42.140625" style="35" customWidth="1"/>
    <col min="4" max="6" width="22.140625" style="33" customWidth="1"/>
    <col min="7" max="7" width="25.85546875" style="33" customWidth="1"/>
    <col min="8" max="8" width="6.7109375" style="33" customWidth="1"/>
    <col min="9" max="10" width="17.28515625" style="33" customWidth="1"/>
    <col min="11" max="16" width="11.42578125" style="33" customWidth="1"/>
    <col min="17" max="16384" width="14.42578125" style="33"/>
  </cols>
  <sheetData>
    <row r="1" spans="2:17" ht="27" x14ac:dyDescent="0.2">
      <c r="B1" s="92" t="s">
        <v>0</v>
      </c>
      <c r="C1" s="93"/>
      <c r="D1" s="93"/>
      <c r="E1" s="93"/>
      <c r="F1" s="93"/>
      <c r="G1" s="94"/>
    </row>
    <row r="2" spans="2:17" ht="24.75" customHeight="1" x14ac:dyDescent="0.2">
      <c r="B2" s="95" t="s">
        <v>1</v>
      </c>
      <c r="C2" s="95"/>
      <c r="D2" s="95"/>
      <c r="E2" s="95"/>
      <c r="F2" s="95"/>
      <c r="G2" s="95"/>
    </row>
    <row r="3" spans="2:17" ht="53.25" customHeight="1" x14ac:dyDescent="0.2">
      <c r="B3" s="96" t="s">
        <v>74</v>
      </c>
      <c r="C3" s="96"/>
      <c r="D3" s="96"/>
      <c r="E3" s="96"/>
      <c r="F3" s="96"/>
      <c r="G3" s="96"/>
    </row>
    <row r="4" spans="2:17" ht="18.75" thickBot="1" x14ac:dyDescent="0.25">
      <c r="B4" s="32"/>
      <c r="C4" s="34"/>
      <c r="D4" s="32"/>
      <c r="E4" s="32"/>
      <c r="F4" s="32"/>
      <c r="G4" s="32"/>
    </row>
    <row r="5" spans="2:17" ht="17.25" thickBot="1" x14ac:dyDescent="0.35">
      <c r="B5" s="77" t="s">
        <v>82</v>
      </c>
      <c r="C5" s="78"/>
      <c r="D5" s="78"/>
      <c r="E5" s="78"/>
      <c r="F5" s="78"/>
      <c r="G5" s="79"/>
    </row>
    <row r="6" spans="2:17" ht="15" thickBot="1" x14ac:dyDescent="0.25"/>
    <row r="7" spans="2:17" ht="22.5" customHeight="1" outlineLevel="1" thickBot="1" x14ac:dyDescent="0.25">
      <c r="B7" s="80" t="s">
        <v>78</v>
      </c>
      <c r="C7" s="81"/>
      <c r="D7" s="81"/>
      <c r="E7" s="81"/>
      <c r="F7" s="82"/>
      <c r="G7" s="50" t="s">
        <v>71</v>
      </c>
      <c r="H7" s="36"/>
      <c r="I7" s="36"/>
      <c r="J7" s="36"/>
      <c r="K7" s="36"/>
      <c r="L7" s="36"/>
      <c r="M7" s="36"/>
      <c r="N7" s="36"/>
      <c r="O7" s="36"/>
      <c r="P7" s="36"/>
    </row>
    <row r="8" spans="2:17" ht="35.25" customHeight="1" outlineLevel="1" x14ac:dyDescent="0.2">
      <c r="B8" s="83" t="s">
        <v>75</v>
      </c>
      <c r="C8" s="84"/>
      <c r="D8" s="84"/>
      <c r="E8" s="84"/>
      <c r="F8" s="85"/>
      <c r="G8" s="49">
        <f>+'8.1_O'!G43</f>
        <v>0</v>
      </c>
      <c r="H8" s="37"/>
      <c r="I8" s="36"/>
      <c r="J8" s="36"/>
      <c r="K8" s="36"/>
      <c r="L8" s="36"/>
      <c r="M8" s="36"/>
      <c r="N8" s="36"/>
      <c r="O8" s="36"/>
      <c r="P8" s="36"/>
    </row>
    <row r="9" spans="2:17" ht="31.5" customHeight="1" outlineLevel="1" x14ac:dyDescent="0.2">
      <c r="B9" s="86" t="s">
        <v>76</v>
      </c>
      <c r="C9" s="87"/>
      <c r="D9" s="87"/>
      <c r="E9" s="87"/>
      <c r="F9" s="88"/>
      <c r="G9" s="47">
        <f>+'8.2_SM'!G36</f>
        <v>0</v>
      </c>
      <c r="H9" s="37"/>
      <c r="I9" s="36"/>
      <c r="J9" s="36"/>
      <c r="K9" s="36"/>
      <c r="L9" s="36"/>
      <c r="M9" s="36"/>
      <c r="N9" s="36"/>
      <c r="O9" s="36"/>
      <c r="P9" s="36"/>
    </row>
    <row r="10" spans="2:17" ht="36.75" customHeight="1" outlineLevel="1" thickBot="1" x14ac:dyDescent="0.25">
      <c r="B10" s="89" t="s">
        <v>77</v>
      </c>
      <c r="C10" s="90"/>
      <c r="D10" s="90"/>
      <c r="E10" s="90"/>
      <c r="F10" s="91"/>
      <c r="G10" s="48">
        <f>+'8.3_VG'!G43</f>
        <v>0</v>
      </c>
      <c r="H10" s="37"/>
      <c r="I10" s="36"/>
      <c r="J10" s="36"/>
      <c r="K10" s="36"/>
      <c r="L10" s="36"/>
      <c r="M10" s="36"/>
      <c r="N10" s="36"/>
      <c r="O10" s="36"/>
      <c r="P10" s="36"/>
    </row>
    <row r="11" spans="2:17" s="38" customFormat="1" ht="17.25" thickBot="1" x14ac:dyDescent="0.3">
      <c r="B11" s="97" t="s">
        <v>67</v>
      </c>
      <c r="C11" s="98"/>
      <c r="D11" s="98"/>
      <c r="E11" s="98"/>
      <c r="F11" s="98"/>
      <c r="G11" s="46">
        <f>+SUM(G8:G10)</f>
        <v>0</v>
      </c>
      <c r="H11" s="39"/>
      <c r="I11"/>
      <c r="J11"/>
      <c r="K11" s="39"/>
      <c r="L11" s="39"/>
      <c r="M11" s="39"/>
      <c r="N11" s="39"/>
      <c r="O11" s="39"/>
      <c r="P11" s="39"/>
      <c r="Q11" s="39"/>
    </row>
    <row r="12" spans="2:17" s="38" customFormat="1" ht="16.5" x14ac:dyDescent="0.2">
      <c r="B12" s="42"/>
      <c r="C12" s="43"/>
      <c r="D12" s="39"/>
      <c r="E12" s="42"/>
      <c r="F12" s="39"/>
      <c r="G12" s="39"/>
      <c r="H12" s="39"/>
      <c r="I12" s="41"/>
      <c r="J12" s="42"/>
      <c r="K12" s="39"/>
      <c r="L12" s="39"/>
      <c r="M12" s="39"/>
      <c r="N12" s="39"/>
      <c r="O12" s="39"/>
      <c r="P12" s="39"/>
      <c r="Q12" s="39"/>
    </row>
    <row r="13" spans="2:17" ht="32.25" customHeight="1" x14ac:dyDescent="0.2">
      <c r="B13" s="99" t="s">
        <v>72</v>
      </c>
      <c r="C13" s="99"/>
      <c r="D13" s="99"/>
      <c r="E13" s="99"/>
      <c r="F13" s="99"/>
      <c r="G13" s="99"/>
      <c r="H13" s="40"/>
      <c r="I13" s="45"/>
      <c r="J13" s="40"/>
      <c r="K13" s="40"/>
      <c r="L13" s="40"/>
      <c r="M13" s="40"/>
      <c r="N13" s="40"/>
      <c r="O13" s="40"/>
      <c r="P13" s="40"/>
    </row>
    <row r="14" spans="2:17" ht="16.5" x14ac:dyDescent="0.2">
      <c r="B14" s="76" t="s">
        <v>73</v>
      </c>
      <c r="C14" s="76"/>
      <c r="D14" s="76"/>
      <c r="E14" s="76"/>
      <c r="F14" s="76"/>
      <c r="G14" s="76"/>
      <c r="H14" s="40"/>
      <c r="I14" s="45"/>
      <c r="J14" s="40"/>
      <c r="K14" s="40"/>
      <c r="L14" s="40"/>
      <c r="M14" s="40"/>
      <c r="N14" s="40"/>
      <c r="O14" s="40"/>
      <c r="P14" s="40"/>
    </row>
    <row r="15" spans="2:17" ht="16.5" x14ac:dyDescent="0.2">
      <c r="B15" s="76"/>
      <c r="C15" s="76"/>
      <c r="D15" s="76"/>
      <c r="E15" s="76"/>
      <c r="F15" s="76"/>
      <c r="G15" s="76"/>
      <c r="H15" s="40"/>
      <c r="I15" s="45"/>
      <c r="J15" s="40"/>
      <c r="K15" s="40"/>
      <c r="L15" s="40"/>
      <c r="M15" s="40"/>
      <c r="N15" s="40"/>
      <c r="O15" s="40"/>
      <c r="P15" s="40"/>
    </row>
    <row r="16" spans="2:17" s="38" customFormat="1" ht="16.5" x14ac:dyDescent="0.2">
      <c r="B16" s="42"/>
      <c r="C16" s="43"/>
      <c r="D16" s="39"/>
      <c r="E16" s="42"/>
      <c r="H16" s="39"/>
      <c r="I16" s="41"/>
      <c r="J16" s="42"/>
      <c r="K16" s="39"/>
      <c r="L16" s="39"/>
      <c r="M16" s="39"/>
      <c r="N16" s="39"/>
      <c r="O16" s="39"/>
      <c r="P16" s="39"/>
      <c r="Q16" s="39"/>
    </row>
    <row r="17" spans="2:16" ht="16.5" x14ac:dyDescent="0.2">
      <c r="B17" s="45"/>
      <c r="C17" s="44"/>
      <c r="D17" s="40"/>
      <c r="E17" s="45"/>
      <c r="H17" s="40"/>
      <c r="I17" s="45"/>
      <c r="J17" s="40"/>
      <c r="K17" s="40"/>
      <c r="L17" s="40"/>
      <c r="M17" s="40"/>
      <c r="N17" s="40"/>
      <c r="O17" s="40"/>
      <c r="P17" s="40"/>
    </row>
    <row r="18" spans="2:16" ht="16.5" x14ac:dyDescent="0.2">
      <c r="B18" s="45"/>
      <c r="C18" s="44"/>
      <c r="D18" s="40"/>
      <c r="E18" s="45"/>
      <c r="F18" s="75" t="s">
        <v>85</v>
      </c>
      <c r="G18" s="75"/>
      <c r="H18" s="40"/>
      <c r="I18" s="45"/>
      <c r="J18" s="40"/>
      <c r="K18" s="40"/>
      <c r="L18" s="40"/>
      <c r="M18" s="40"/>
      <c r="N18" s="40"/>
      <c r="O18" s="40"/>
      <c r="P18" s="40"/>
    </row>
    <row r="19" spans="2:16" ht="16.5" x14ac:dyDescent="0.2">
      <c r="B19" s="45"/>
      <c r="C19" s="44"/>
      <c r="D19" s="40"/>
      <c r="E19" s="45"/>
      <c r="F19" s="74" t="s">
        <v>86</v>
      </c>
      <c r="G19" s="73"/>
      <c r="H19" s="40"/>
      <c r="I19" s="45"/>
      <c r="J19" s="40"/>
      <c r="K19" s="40"/>
      <c r="L19" s="40"/>
      <c r="M19" s="40"/>
      <c r="N19" s="40"/>
      <c r="O19" s="40"/>
      <c r="P19" s="40"/>
    </row>
    <row r="20" spans="2:16" ht="16.5" x14ac:dyDescent="0.2">
      <c r="B20" s="45"/>
      <c r="C20" s="44"/>
      <c r="D20" s="40"/>
      <c r="E20" s="45"/>
      <c r="F20" s="74" t="s">
        <v>87</v>
      </c>
      <c r="G20" s="73"/>
      <c r="H20" s="40"/>
      <c r="I20" s="45"/>
      <c r="J20" s="40"/>
      <c r="K20" s="40"/>
      <c r="L20" s="40"/>
      <c r="M20" s="40"/>
      <c r="N20" s="40"/>
      <c r="O20" s="40"/>
      <c r="P20" s="40"/>
    </row>
    <row r="21" spans="2:16" ht="16.5" x14ac:dyDescent="0.2">
      <c r="B21" s="45"/>
      <c r="C21" s="44"/>
      <c r="D21" s="40"/>
      <c r="E21" s="45"/>
      <c r="F21" s="74" t="s">
        <v>88</v>
      </c>
      <c r="G21" s="73"/>
      <c r="H21" s="40"/>
      <c r="I21" s="45"/>
      <c r="J21" s="40"/>
      <c r="K21" s="40"/>
      <c r="L21" s="40"/>
      <c r="M21" s="40"/>
      <c r="N21" s="40"/>
      <c r="O21" s="40"/>
      <c r="P21" s="40"/>
    </row>
    <row r="22" spans="2:16" ht="16.5" x14ac:dyDescent="0.2">
      <c r="B22" s="45"/>
      <c r="C22" s="44"/>
      <c r="D22" s="40"/>
      <c r="E22" s="45"/>
      <c r="F22" s="40"/>
      <c r="G22" s="40"/>
      <c r="H22" s="40"/>
      <c r="I22" s="45"/>
      <c r="J22" s="40"/>
      <c r="K22" s="40"/>
      <c r="L22" s="40"/>
      <c r="M22" s="40"/>
      <c r="N22" s="40"/>
      <c r="O22" s="40"/>
      <c r="P22" s="40"/>
    </row>
    <row r="23" spans="2:16" ht="16.5" x14ac:dyDescent="0.2">
      <c r="B23" s="45"/>
      <c r="C23" s="44"/>
      <c r="D23" s="40"/>
      <c r="E23" s="45"/>
      <c r="F23" s="40"/>
      <c r="G23" s="40"/>
      <c r="H23" s="40"/>
      <c r="I23" s="45"/>
      <c r="J23" s="40"/>
      <c r="K23" s="40"/>
      <c r="L23" s="40"/>
      <c r="M23" s="40"/>
      <c r="N23" s="40"/>
      <c r="O23" s="40"/>
      <c r="P23" s="40"/>
    </row>
    <row r="24" spans="2:16" ht="16.5" x14ac:dyDescent="0.2">
      <c r="B24" s="45"/>
      <c r="C24" s="44"/>
      <c r="D24" s="40"/>
      <c r="E24" s="45"/>
      <c r="F24" s="40"/>
      <c r="G24" s="40"/>
      <c r="H24" s="40"/>
      <c r="I24" s="45"/>
      <c r="J24" s="40"/>
      <c r="K24" s="40"/>
      <c r="L24" s="40"/>
      <c r="M24" s="40"/>
      <c r="N24" s="40"/>
      <c r="O24" s="40"/>
      <c r="P24" s="40"/>
    </row>
    <row r="25" spans="2:16" ht="16.5" x14ac:dyDescent="0.2">
      <c r="B25" s="45"/>
      <c r="C25" s="44"/>
      <c r="D25" s="40"/>
      <c r="E25" s="45"/>
      <c r="F25" s="40"/>
      <c r="G25" s="40"/>
      <c r="H25" s="40"/>
      <c r="I25" s="45"/>
      <c r="J25" s="40"/>
      <c r="K25" s="40"/>
      <c r="L25" s="40"/>
      <c r="M25" s="40"/>
      <c r="N25" s="40"/>
      <c r="O25" s="40"/>
      <c r="P25" s="40"/>
    </row>
    <row r="26" spans="2:16" ht="16.5" x14ac:dyDescent="0.2">
      <c r="B26" s="45"/>
      <c r="C26" s="44"/>
      <c r="D26" s="40"/>
      <c r="E26" s="45"/>
      <c r="F26" s="40"/>
      <c r="G26" s="40"/>
      <c r="H26" s="40"/>
      <c r="I26" s="45"/>
      <c r="J26" s="40"/>
      <c r="K26" s="40"/>
      <c r="L26" s="40"/>
      <c r="M26" s="40"/>
      <c r="N26" s="40"/>
      <c r="O26" s="40"/>
      <c r="P26" s="40"/>
    </row>
    <row r="27" spans="2:16" ht="16.5" x14ac:dyDescent="0.2">
      <c r="B27" s="45"/>
      <c r="C27" s="44"/>
      <c r="D27" s="40"/>
      <c r="E27" s="45"/>
      <c r="F27" s="40"/>
      <c r="G27" s="40"/>
      <c r="H27" s="40"/>
      <c r="I27" s="45"/>
      <c r="J27" s="40"/>
      <c r="K27" s="40"/>
      <c r="L27" s="40"/>
      <c r="M27" s="40"/>
      <c r="N27" s="40"/>
      <c r="O27" s="40"/>
      <c r="P27" s="40"/>
    </row>
    <row r="28" spans="2:16" ht="16.5" x14ac:dyDescent="0.2">
      <c r="B28" s="45"/>
      <c r="C28" s="44"/>
      <c r="D28" s="40"/>
      <c r="E28" s="45"/>
      <c r="F28" s="40"/>
      <c r="G28" s="40"/>
      <c r="H28" s="40"/>
      <c r="I28" s="45"/>
      <c r="J28" s="40"/>
      <c r="K28" s="40"/>
      <c r="L28" s="40"/>
      <c r="M28" s="40"/>
      <c r="N28" s="40"/>
      <c r="O28" s="40"/>
      <c r="P28" s="40"/>
    </row>
    <row r="29" spans="2:16" ht="16.5" x14ac:dyDescent="0.2">
      <c r="B29" s="45"/>
      <c r="C29" s="44"/>
      <c r="D29" s="40"/>
      <c r="E29" s="45"/>
      <c r="F29" s="40"/>
      <c r="G29" s="40"/>
      <c r="H29" s="40"/>
      <c r="I29" s="45"/>
      <c r="J29" s="40"/>
      <c r="K29" s="40"/>
      <c r="L29" s="40"/>
      <c r="M29" s="40"/>
      <c r="N29" s="40"/>
      <c r="O29" s="40"/>
      <c r="P29" s="40"/>
    </row>
    <row r="30" spans="2:16" ht="16.5" x14ac:dyDescent="0.2">
      <c r="B30" s="45"/>
      <c r="C30" s="44"/>
      <c r="D30" s="40"/>
      <c r="E30" s="45"/>
      <c r="F30" s="40"/>
      <c r="G30" s="40"/>
      <c r="H30" s="40"/>
      <c r="I30" s="45"/>
      <c r="J30" s="40"/>
      <c r="K30" s="40"/>
      <c r="L30" s="40"/>
      <c r="M30" s="40"/>
      <c r="N30" s="40"/>
      <c r="O30" s="40"/>
      <c r="P30" s="40"/>
    </row>
    <row r="31" spans="2:16" ht="16.5" x14ac:dyDescent="0.2">
      <c r="B31" s="45"/>
      <c r="C31" s="44"/>
      <c r="D31" s="40"/>
      <c r="E31" s="45"/>
      <c r="F31" s="40"/>
      <c r="G31" s="40"/>
      <c r="H31" s="40"/>
      <c r="I31" s="45"/>
      <c r="J31" s="40"/>
      <c r="K31" s="40"/>
      <c r="L31" s="40"/>
      <c r="M31" s="40"/>
      <c r="N31" s="40"/>
      <c r="O31" s="40"/>
      <c r="P31" s="40"/>
    </row>
    <row r="32" spans="2:16" ht="16.5" x14ac:dyDescent="0.2">
      <c r="B32" s="45"/>
      <c r="C32" s="44"/>
      <c r="D32" s="40"/>
      <c r="E32" s="45"/>
      <c r="F32" s="40"/>
      <c r="G32" s="40"/>
      <c r="H32" s="40"/>
      <c r="I32" s="45"/>
      <c r="J32" s="40"/>
      <c r="K32" s="40"/>
      <c r="L32" s="40"/>
      <c r="M32" s="40"/>
      <c r="N32" s="40"/>
      <c r="O32" s="40"/>
      <c r="P32" s="40"/>
    </row>
    <row r="33" spans="2:16" ht="16.5" x14ac:dyDescent="0.2">
      <c r="B33" s="45"/>
      <c r="C33" s="44"/>
      <c r="D33" s="40"/>
      <c r="E33" s="45"/>
      <c r="F33" s="40"/>
      <c r="G33" s="40"/>
      <c r="H33" s="40"/>
      <c r="I33" s="45"/>
      <c r="J33" s="40"/>
      <c r="K33" s="40"/>
      <c r="L33" s="40"/>
      <c r="M33" s="40"/>
      <c r="N33" s="40"/>
      <c r="O33" s="40"/>
      <c r="P33" s="40"/>
    </row>
    <row r="34" spans="2:16" ht="16.5" x14ac:dyDescent="0.2">
      <c r="B34" s="45"/>
      <c r="C34" s="44"/>
      <c r="D34" s="40"/>
      <c r="E34" s="45"/>
      <c r="F34" s="40"/>
      <c r="G34" s="40"/>
      <c r="H34" s="40"/>
      <c r="I34" s="45"/>
      <c r="J34" s="40"/>
      <c r="K34" s="40"/>
      <c r="L34" s="40"/>
      <c r="M34" s="40"/>
      <c r="N34" s="40"/>
      <c r="O34" s="40"/>
      <c r="P34" s="40"/>
    </row>
    <row r="35" spans="2:16" ht="16.5" x14ac:dyDescent="0.2">
      <c r="B35" s="45"/>
      <c r="C35" s="44"/>
      <c r="D35" s="40"/>
      <c r="E35" s="45"/>
      <c r="F35" s="40"/>
      <c r="G35" s="40"/>
      <c r="H35" s="40"/>
      <c r="I35" s="45"/>
      <c r="J35" s="40"/>
      <c r="K35" s="40"/>
      <c r="L35" s="40"/>
      <c r="M35" s="40"/>
      <c r="N35" s="40"/>
      <c r="O35" s="40"/>
      <c r="P35" s="40"/>
    </row>
    <row r="36" spans="2:16" ht="16.5" x14ac:dyDescent="0.2">
      <c r="B36" s="45"/>
      <c r="C36" s="44"/>
      <c r="D36" s="40"/>
      <c r="E36" s="45"/>
      <c r="F36" s="40"/>
      <c r="G36" s="40"/>
      <c r="H36" s="40"/>
      <c r="I36" s="45"/>
      <c r="J36" s="40"/>
      <c r="K36" s="40"/>
      <c r="L36" s="40"/>
      <c r="M36" s="40"/>
      <c r="N36" s="40"/>
      <c r="O36" s="40"/>
      <c r="P36" s="40"/>
    </row>
    <row r="37" spans="2:16" ht="16.5" x14ac:dyDescent="0.2">
      <c r="B37" s="45"/>
      <c r="C37" s="44"/>
      <c r="D37" s="40"/>
      <c r="E37" s="45"/>
      <c r="F37" s="40"/>
      <c r="G37" s="40"/>
      <c r="H37" s="40"/>
      <c r="I37" s="45"/>
      <c r="J37" s="40"/>
      <c r="K37" s="40"/>
      <c r="L37" s="40"/>
      <c r="M37" s="40"/>
      <c r="N37" s="40"/>
      <c r="O37" s="40"/>
      <c r="P37" s="40"/>
    </row>
    <row r="38" spans="2:16" ht="16.5" x14ac:dyDescent="0.2">
      <c r="B38" s="45"/>
      <c r="C38" s="44"/>
      <c r="D38" s="40"/>
      <c r="E38" s="45"/>
      <c r="F38" s="40"/>
      <c r="G38" s="40"/>
      <c r="H38" s="40"/>
      <c r="I38" s="45"/>
      <c r="J38" s="40"/>
      <c r="K38" s="40"/>
      <c r="L38" s="40"/>
      <c r="M38" s="40"/>
      <c r="N38" s="40"/>
      <c r="O38" s="40"/>
      <c r="P38" s="40"/>
    </row>
    <row r="39" spans="2:16" ht="16.5" x14ac:dyDescent="0.2">
      <c r="B39" s="45"/>
      <c r="C39" s="44"/>
      <c r="D39" s="40"/>
      <c r="E39" s="45"/>
      <c r="F39" s="40"/>
      <c r="G39" s="40"/>
      <c r="H39" s="40"/>
      <c r="I39" s="45"/>
      <c r="J39" s="40"/>
      <c r="K39" s="40"/>
      <c r="L39" s="40"/>
      <c r="M39" s="40"/>
      <c r="N39" s="40"/>
      <c r="O39" s="40"/>
      <c r="P39" s="40"/>
    </row>
    <row r="40" spans="2:16" ht="16.5" x14ac:dyDescent="0.2">
      <c r="B40" s="45"/>
      <c r="C40" s="44"/>
      <c r="D40" s="40"/>
      <c r="E40" s="45"/>
      <c r="F40" s="40"/>
      <c r="G40" s="40"/>
      <c r="H40" s="40"/>
      <c r="I40" s="45"/>
      <c r="J40" s="40"/>
      <c r="K40" s="40"/>
      <c r="L40" s="40"/>
      <c r="M40" s="40"/>
      <c r="N40" s="40"/>
      <c r="O40" s="40"/>
      <c r="P40" s="40"/>
    </row>
    <row r="41" spans="2:16" ht="16.5" x14ac:dyDescent="0.2">
      <c r="B41" s="45"/>
      <c r="C41" s="44"/>
      <c r="D41" s="40"/>
      <c r="E41" s="45"/>
      <c r="F41" s="40"/>
      <c r="G41" s="40"/>
      <c r="H41" s="40"/>
      <c r="I41" s="45"/>
      <c r="J41" s="40"/>
      <c r="K41" s="40"/>
      <c r="L41" s="40"/>
      <c r="M41" s="40"/>
      <c r="N41" s="40"/>
      <c r="O41" s="40"/>
      <c r="P41" s="40"/>
    </row>
    <row r="42" spans="2:16" ht="16.5" x14ac:dyDescent="0.2">
      <c r="B42" s="45"/>
      <c r="C42" s="44"/>
      <c r="D42" s="40"/>
      <c r="E42" s="45"/>
      <c r="F42" s="40"/>
      <c r="G42" s="40"/>
      <c r="H42" s="40"/>
      <c r="I42" s="45"/>
      <c r="J42" s="40"/>
      <c r="K42" s="40"/>
      <c r="L42" s="40"/>
      <c r="M42" s="40"/>
      <c r="N42" s="40"/>
      <c r="O42" s="40"/>
      <c r="P42" s="40"/>
    </row>
    <row r="43" spans="2:16" ht="16.5" x14ac:dyDescent="0.2">
      <c r="B43" s="45"/>
      <c r="C43" s="44"/>
      <c r="D43" s="40"/>
      <c r="E43" s="45"/>
      <c r="F43" s="40"/>
      <c r="G43" s="40"/>
      <c r="H43" s="40"/>
      <c r="I43" s="45"/>
      <c r="J43" s="40"/>
      <c r="K43" s="40"/>
      <c r="L43" s="40"/>
      <c r="M43" s="40"/>
      <c r="N43" s="40"/>
      <c r="O43" s="40"/>
      <c r="P43" s="40"/>
    </row>
    <row r="44" spans="2:16" ht="16.5" x14ac:dyDescent="0.2">
      <c r="B44" s="45"/>
      <c r="C44" s="44"/>
      <c r="D44" s="40"/>
      <c r="E44" s="45"/>
      <c r="F44" s="40"/>
      <c r="G44" s="40"/>
      <c r="H44" s="40"/>
      <c r="I44" s="45"/>
      <c r="J44" s="40"/>
      <c r="K44" s="40"/>
      <c r="L44" s="40"/>
      <c r="M44" s="40"/>
      <c r="N44" s="40"/>
      <c r="O44" s="40"/>
      <c r="P44" s="40"/>
    </row>
    <row r="45" spans="2:16" ht="16.5" x14ac:dyDescent="0.2">
      <c r="B45" s="45"/>
      <c r="C45" s="44"/>
      <c r="D45" s="40"/>
      <c r="E45" s="45"/>
      <c r="F45" s="40"/>
      <c r="G45" s="40"/>
      <c r="H45" s="40"/>
      <c r="I45" s="45"/>
      <c r="J45" s="40"/>
      <c r="K45" s="40"/>
      <c r="L45" s="40"/>
      <c r="M45" s="40"/>
      <c r="N45" s="40"/>
      <c r="O45" s="40"/>
      <c r="P45" s="40"/>
    </row>
    <row r="46" spans="2:16" ht="16.5" x14ac:dyDescent="0.2">
      <c r="B46" s="45"/>
      <c r="C46" s="44"/>
      <c r="D46" s="40"/>
      <c r="E46" s="45"/>
      <c r="F46" s="40"/>
      <c r="G46" s="40"/>
      <c r="H46" s="40"/>
      <c r="I46" s="45"/>
      <c r="J46" s="40"/>
      <c r="K46" s="40"/>
      <c r="L46" s="40"/>
      <c r="M46" s="40"/>
      <c r="N46" s="40"/>
      <c r="O46" s="40"/>
      <c r="P46" s="40"/>
    </row>
    <row r="47" spans="2:16" ht="16.5" x14ac:dyDescent="0.2">
      <c r="B47" s="45"/>
      <c r="C47" s="44"/>
      <c r="D47" s="40"/>
      <c r="E47" s="45"/>
      <c r="F47" s="40"/>
      <c r="G47" s="40"/>
      <c r="H47" s="40"/>
      <c r="I47" s="45"/>
      <c r="J47" s="40"/>
      <c r="K47" s="40"/>
      <c r="L47" s="40"/>
      <c r="M47" s="40"/>
      <c r="N47" s="40"/>
      <c r="O47" s="40"/>
      <c r="P47" s="40"/>
    </row>
    <row r="48" spans="2:16" ht="16.5" x14ac:dyDescent="0.2">
      <c r="B48" s="45"/>
      <c r="C48" s="44"/>
      <c r="D48" s="40"/>
      <c r="E48" s="45"/>
      <c r="F48" s="40"/>
      <c r="G48" s="40"/>
      <c r="H48" s="40"/>
      <c r="I48" s="45"/>
      <c r="J48" s="40"/>
      <c r="K48" s="40"/>
      <c r="L48" s="40"/>
      <c r="M48" s="40"/>
      <c r="N48" s="40"/>
      <c r="O48" s="40"/>
      <c r="P48" s="40"/>
    </row>
    <row r="49" spans="2:16" ht="16.5" x14ac:dyDescent="0.2">
      <c r="B49" s="45"/>
      <c r="C49" s="44"/>
      <c r="D49" s="40"/>
      <c r="E49" s="45"/>
      <c r="F49" s="40"/>
      <c r="G49" s="40"/>
      <c r="H49" s="40"/>
      <c r="I49" s="45"/>
      <c r="J49" s="40"/>
      <c r="K49" s="40"/>
      <c r="L49" s="40"/>
      <c r="M49" s="40"/>
      <c r="N49" s="40"/>
      <c r="O49" s="40"/>
      <c r="P49" s="40"/>
    </row>
    <row r="50" spans="2:16" ht="16.5" x14ac:dyDescent="0.2">
      <c r="B50" s="45"/>
      <c r="C50" s="44"/>
      <c r="D50" s="40"/>
      <c r="E50" s="45"/>
      <c r="F50" s="40"/>
      <c r="G50" s="40"/>
      <c r="H50" s="40"/>
      <c r="I50" s="45"/>
      <c r="J50" s="40"/>
      <c r="K50" s="40"/>
      <c r="L50" s="40"/>
      <c r="M50" s="40"/>
      <c r="N50" s="40"/>
      <c r="O50" s="40"/>
      <c r="P50" s="40"/>
    </row>
    <row r="51" spans="2:16" ht="16.5" x14ac:dyDescent="0.2">
      <c r="B51" s="45"/>
      <c r="C51" s="44"/>
      <c r="D51" s="40"/>
      <c r="E51" s="45"/>
      <c r="F51" s="40"/>
      <c r="G51" s="40"/>
      <c r="H51" s="40"/>
      <c r="I51" s="45"/>
      <c r="J51" s="40"/>
      <c r="K51" s="40"/>
      <c r="L51" s="40"/>
      <c r="M51" s="40"/>
      <c r="N51" s="40"/>
      <c r="O51" s="40"/>
      <c r="P51" s="40"/>
    </row>
    <row r="52" spans="2:16" ht="16.5" x14ac:dyDescent="0.2">
      <c r="B52" s="45"/>
      <c r="C52" s="44"/>
      <c r="D52" s="40"/>
      <c r="E52" s="45"/>
      <c r="F52" s="40"/>
      <c r="G52" s="40"/>
      <c r="H52" s="40"/>
      <c r="I52" s="45"/>
      <c r="J52" s="40"/>
      <c r="K52" s="40"/>
      <c r="L52" s="40"/>
      <c r="M52" s="40"/>
      <c r="N52" s="40"/>
      <c r="O52" s="40"/>
      <c r="P52" s="40"/>
    </row>
    <row r="53" spans="2:16" ht="16.5" x14ac:dyDescent="0.2">
      <c r="B53" s="45"/>
      <c r="C53" s="44"/>
      <c r="D53" s="40"/>
      <c r="E53" s="45"/>
      <c r="F53" s="40"/>
      <c r="G53" s="40"/>
      <c r="H53" s="40"/>
      <c r="I53" s="45"/>
      <c r="J53" s="40"/>
      <c r="K53" s="40"/>
      <c r="L53" s="40"/>
      <c r="M53" s="40"/>
      <c r="N53" s="40"/>
      <c r="O53" s="40"/>
      <c r="P53" s="40"/>
    </row>
    <row r="54" spans="2:16" ht="16.5" x14ac:dyDescent="0.2">
      <c r="B54" s="45"/>
      <c r="C54" s="44"/>
      <c r="D54" s="40"/>
      <c r="E54" s="45"/>
      <c r="F54" s="40"/>
      <c r="G54" s="40"/>
      <c r="H54" s="40"/>
      <c r="I54" s="45"/>
      <c r="J54" s="40"/>
      <c r="K54" s="40"/>
      <c r="L54" s="40"/>
      <c r="M54" s="40"/>
      <c r="N54" s="40"/>
      <c r="O54" s="40"/>
      <c r="P54" s="40"/>
    </row>
    <row r="55" spans="2:16" ht="16.5" x14ac:dyDescent="0.2">
      <c r="B55" s="45"/>
      <c r="C55" s="44"/>
      <c r="D55" s="40"/>
      <c r="E55" s="45"/>
      <c r="F55" s="40"/>
      <c r="G55" s="40"/>
      <c r="H55" s="40"/>
      <c r="I55" s="45"/>
      <c r="J55" s="40"/>
      <c r="K55" s="40"/>
      <c r="L55" s="40"/>
      <c r="M55" s="40"/>
      <c r="N55" s="40"/>
      <c r="O55" s="40"/>
      <c r="P55" s="40"/>
    </row>
    <row r="56" spans="2:16" ht="16.5" x14ac:dyDescent="0.2">
      <c r="B56" s="45"/>
      <c r="C56" s="44"/>
      <c r="D56" s="40"/>
      <c r="E56" s="45"/>
      <c r="F56" s="40"/>
      <c r="G56" s="40"/>
      <c r="H56" s="40"/>
      <c r="I56" s="45"/>
      <c r="J56" s="40"/>
      <c r="K56" s="40"/>
      <c r="L56" s="40"/>
      <c r="M56" s="40"/>
      <c r="N56" s="40"/>
      <c r="O56" s="40"/>
      <c r="P56" s="40"/>
    </row>
    <row r="57" spans="2:16" ht="16.5" x14ac:dyDescent="0.2">
      <c r="B57" s="45"/>
      <c r="C57" s="44"/>
      <c r="D57" s="40"/>
      <c r="E57" s="45"/>
      <c r="F57" s="40"/>
      <c r="G57" s="40"/>
      <c r="H57" s="40"/>
      <c r="I57" s="45"/>
      <c r="J57" s="40"/>
      <c r="K57" s="40"/>
      <c r="L57" s="40"/>
      <c r="M57" s="40"/>
      <c r="N57" s="40"/>
      <c r="O57" s="40"/>
      <c r="P57" s="40"/>
    </row>
    <row r="58" spans="2:16" ht="16.5" x14ac:dyDescent="0.2">
      <c r="B58" s="45"/>
      <c r="C58" s="44"/>
      <c r="D58" s="40"/>
      <c r="E58" s="45"/>
      <c r="F58" s="40"/>
      <c r="G58" s="40"/>
      <c r="H58" s="40"/>
      <c r="I58" s="45"/>
      <c r="J58" s="40"/>
      <c r="K58" s="40"/>
      <c r="L58" s="40"/>
      <c r="M58" s="40"/>
      <c r="N58" s="40"/>
      <c r="O58" s="40"/>
      <c r="P58" s="40"/>
    </row>
    <row r="59" spans="2:16" ht="16.5" x14ac:dyDescent="0.2">
      <c r="B59" s="45"/>
      <c r="C59" s="44"/>
      <c r="D59" s="40"/>
      <c r="E59" s="45"/>
      <c r="F59" s="40"/>
      <c r="G59" s="40"/>
      <c r="H59" s="40"/>
      <c r="I59" s="45"/>
      <c r="J59" s="40"/>
      <c r="K59" s="40"/>
      <c r="L59" s="40"/>
      <c r="M59" s="40"/>
      <c r="N59" s="40"/>
      <c r="O59" s="40"/>
      <c r="P59" s="40"/>
    </row>
    <row r="60" spans="2:16" ht="16.5" x14ac:dyDescent="0.2">
      <c r="B60" s="45"/>
      <c r="C60" s="44"/>
      <c r="D60" s="40"/>
      <c r="E60" s="45"/>
      <c r="F60" s="40"/>
      <c r="G60" s="40"/>
      <c r="H60" s="40"/>
      <c r="I60" s="45"/>
      <c r="J60" s="40"/>
      <c r="K60" s="40"/>
      <c r="L60" s="40"/>
      <c r="M60" s="40"/>
      <c r="N60" s="40"/>
      <c r="O60" s="40"/>
      <c r="P60" s="40"/>
    </row>
    <row r="61" spans="2:16" ht="16.5" x14ac:dyDescent="0.2">
      <c r="B61" s="45"/>
      <c r="C61" s="44"/>
      <c r="D61" s="40"/>
      <c r="E61" s="45"/>
      <c r="F61" s="40"/>
      <c r="G61" s="40"/>
      <c r="H61" s="40"/>
      <c r="I61" s="45"/>
      <c r="J61" s="40"/>
      <c r="K61" s="40"/>
      <c r="L61" s="40"/>
      <c r="M61" s="40"/>
      <c r="N61" s="40"/>
      <c r="O61" s="40"/>
      <c r="P61" s="40"/>
    </row>
    <row r="62" spans="2:16" ht="16.5" x14ac:dyDescent="0.2">
      <c r="B62" s="45"/>
      <c r="C62" s="44"/>
      <c r="D62" s="40"/>
      <c r="E62" s="45"/>
      <c r="F62" s="40"/>
      <c r="G62" s="40"/>
      <c r="H62" s="40"/>
      <c r="I62" s="45"/>
      <c r="J62" s="40"/>
      <c r="K62" s="40"/>
      <c r="L62" s="40"/>
      <c r="M62" s="40"/>
      <c r="N62" s="40"/>
      <c r="O62" s="40"/>
      <c r="P62" s="40"/>
    </row>
    <row r="63" spans="2:16" ht="16.5" x14ac:dyDescent="0.2">
      <c r="B63" s="45"/>
      <c r="C63" s="44"/>
      <c r="D63" s="40"/>
      <c r="E63" s="45"/>
      <c r="F63" s="40"/>
      <c r="G63" s="40"/>
      <c r="H63" s="40"/>
      <c r="I63" s="45"/>
      <c r="J63" s="40"/>
      <c r="K63" s="40"/>
      <c r="L63" s="40"/>
      <c r="M63" s="40"/>
      <c r="N63" s="40"/>
      <c r="O63" s="40"/>
      <c r="P63" s="40"/>
    </row>
    <row r="64" spans="2:16" ht="16.5" x14ac:dyDescent="0.2">
      <c r="B64" s="45"/>
      <c r="C64" s="44"/>
      <c r="D64" s="40"/>
      <c r="E64" s="45"/>
      <c r="F64" s="40"/>
      <c r="G64" s="40"/>
      <c r="H64" s="40"/>
      <c r="I64" s="45"/>
      <c r="J64" s="40"/>
      <c r="K64" s="40"/>
      <c r="L64" s="40"/>
      <c r="M64" s="40"/>
      <c r="N64" s="40"/>
      <c r="O64" s="40"/>
      <c r="P64" s="40"/>
    </row>
    <row r="65" spans="2:16" ht="16.5" x14ac:dyDescent="0.2">
      <c r="B65" s="45"/>
      <c r="C65" s="44"/>
      <c r="D65" s="40"/>
      <c r="E65" s="45"/>
      <c r="F65" s="40"/>
      <c r="G65" s="40"/>
      <c r="H65" s="40"/>
      <c r="I65" s="45"/>
      <c r="J65" s="40"/>
      <c r="K65" s="40"/>
      <c r="L65" s="40"/>
      <c r="M65" s="40"/>
      <c r="N65" s="40"/>
      <c r="O65" s="40"/>
      <c r="P65" s="40"/>
    </row>
    <row r="66" spans="2:16" ht="16.5" x14ac:dyDescent="0.2">
      <c r="B66" s="45"/>
      <c r="C66" s="44"/>
      <c r="D66" s="40"/>
      <c r="E66" s="45"/>
      <c r="F66" s="40"/>
      <c r="G66" s="40"/>
      <c r="H66" s="40"/>
      <c r="I66" s="45"/>
      <c r="J66" s="40"/>
      <c r="K66" s="40"/>
      <c r="L66" s="40"/>
      <c r="M66" s="40"/>
      <c r="N66" s="40"/>
      <c r="O66" s="40"/>
      <c r="P66" s="40"/>
    </row>
    <row r="67" spans="2:16" ht="16.5" x14ac:dyDescent="0.2">
      <c r="B67" s="45"/>
      <c r="C67" s="44"/>
      <c r="D67" s="40"/>
      <c r="E67" s="45"/>
      <c r="F67" s="40"/>
      <c r="G67" s="40"/>
      <c r="H67" s="40"/>
      <c r="I67" s="45"/>
      <c r="J67" s="40"/>
      <c r="K67" s="40"/>
      <c r="L67" s="40"/>
      <c r="M67" s="40"/>
      <c r="N67" s="40"/>
      <c r="O67" s="40"/>
      <c r="P67" s="40"/>
    </row>
    <row r="68" spans="2:16" ht="16.5" x14ac:dyDescent="0.2">
      <c r="B68" s="45"/>
      <c r="C68" s="44"/>
      <c r="D68" s="40"/>
      <c r="E68" s="45"/>
      <c r="F68" s="40"/>
      <c r="G68" s="40"/>
      <c r="H68" s="40"/>
      <c r="I68" s="45"/>
      <c r="J68" s="40"/>
      <c r="K68" s="40"/>
      <c r="L68" s="40"/>
      <c r="M68" s="40"/>
      <c r="N68" s="40"/>
      <c r="O68" s="40"/>
      <c r="P68" s="40"/>
    </row>
    <row r="69" spans="2:16" ht="16.5" x14ac:dyDescent="0.2">
      <c r="B69" s="45"/>
      <c r="C69" s="44"/>
      <c r="D69" s="40"/>
      <c r="E69" s="45"/>
      <c r="F69" s="40"/>
      <c r="G69" s="40"/>
      <c r="H69" s="40"/>
      <c r="I69" s="45"/>
      <c r="J69" s="40"/>
      <c r="K69" s="40"/>
      <c r="L69" s="40"/>
      <c r="M69" s="40"/>
      <c r="N69" s="40"/>
      <c r="O69" s="40"/>
      <c r="P69" s="40"/>
    </row>
    <row r="70" spans="2:16" ht="16.5" x14ac:dyDescent="0.2">
      <c r="B70" s="45"/>
      <c r="C70" s="44"/>
      <c r="D70" s="40"/>
      <c r="E70" s="45"/>
      <c r="F70" s="40"/>
      <c r="G70" s="40"/>
      <c r="H70" s="40"/>
      <c r="I70" s="45"/>
      <c r="J70" s="40"/>
      <c r="K70" s="40"/>
      <c r="L70" s="40"/>
      <c r="M70" s="40"/>
      <c r="N70" s="40"/>
      <c r="O70" s="40"/>
      <c r="P70" s="40"/>
    </row>
    <row r="71" spans="2:16" ht="16.5" x14ac:dyDescent="0.2">
      <c r="B71" s="45"/>
      <c r="C71" s="44"/>
      <c r="D71" s="40"/>
      <c r="E71" s="45"/>
      <c r="F71" s="40"/>
      <c r="G71" s="40"/>
      <c r="H71" s="40"/>
      <c r="I71" s="45"/>
      <c r="J71" s="40"/>
      <c r="K71" s="40"/>
      <c r="L71" s="40"/>
      <c r="M71" s="40"/>
      <c r="N71" s="40"/>
      <c r="O71" s="40"/>
      <c r="P71" s="40"/>
    </row>
    <row r="72" spans="2:16" ht="16.5" x14ac:dyDescent="0.2">
      <c r="B72" s="45"/>
      <c r="C72" s="44"/>
      <c r="D72" s="40"/>
      <c r="E72" s="45"/>
      <c r="F72" s="40"/>
      <c r="G72" s="40"/>
      <c r="H72" s="40"/>
      <c r="I72" s="45"/>
      <c r="J72" s="40"/>
      <c r="K72" s="40"/>
      <c r="L72" s="40"/>
      <c r="M72" s="40"/>
      <c r="N72" s="40"/>
      <c r="O72" s="40"/>
      <c r="P72" s="40"/>
    </row>
    <row r="73" spans="2:16" ht="16.5" x14ac:dyDescent="0.2">
      <c r="B73" s="45"/>
      <c r="C73" s="44"/>
      <c r="D73" s="40"/>
      <c r="E73" s="45"/>
      <c r="F73" s="40"/>
      <c r="G73" s="40"/>
      <c r="H73" s="40"/>
      <c r="I73" s="45"/>
      <c r="J73" s="40"/>
      <c r="K73" s="40"/>
      <c r="L73" s="40"/>
      <c r="M73" s="40"/>
      <c r="N73" s="40"/>
      <c r="O73" s="40"/>
      <c r="P73" s="40"/>
    </row>
    <row r="74" spans="2:16" ht="16.5" x14ac:dyDescent="0.2">
      <c r="B74" s="45"/>
      <c r="C74" s="44"/>
      <c r="D74" s="40"/>
      <c r="E74" s="45"/>
      <c r="F74" s="40"/>
      <c r="G74" s="40"/>
      <c r="H74" s="40"/>
      <c r="I74" s="45"/>
      <c r="J74" s="40"/>
      <c r="K74" s="40"/>
      <c r="L74" s="40"/>
      <c r="M74" s="40"/>
      <c r="N74" s="40"/>
      <c r="O74" s="40"/>
      <c r="P74" s="40"/>
    </row>
    <row r="75" spans="2:16" ht="16.5" x14ac:dyDescent="0.2">
      <c r="B75" s="45"/>
      <c r="C75" s="44"/>
      <c r="D75" s="40"/>
      <c r="E75" s="45"/>
      <c r="F75" s="40"/>
      <c r="G75" s="40"/>
      <c r="H75" s="40"/>
      <c r="I75" s="45"/>
      <c r="J75" s="40"/>
      <c r="K75" s="40"/>
      <c r="L75" s="40"/>
      <c r="M75" s="40"/>
      <c r="N75" s="40"/>
      <c r="O75" s="40"/>
      <c r="P75" s="40"/>
    </row>
    <row r="76" spans="2:16" ht="16.5" x14ac:dyDescent="0.2">
      <c r="B76" s="45"/>
      <c r="C76" s="44"/>
      <c r="D76" s="40"/>
      <c r="E76" s="45"/>
      <c r="F76" s="40"/>
      <c r="G76" s="40"/>
      <c r="H76" s="40"/>
      <c r="I76" s="45"/>
      <c r="J76" s="40"/>
      <c r="K76" s="40"/>
      <c r="L76" s="40"/>
      <c r="M76" s="40"/>
      <c r="N76" s="40"/>
      <c r="O76" s="40"/>
      <c r="P76" s="40"/>
    </row>
    <row r="77" spans="2:16" ht="16.5" x14ac:dyDescent="0.2">
      <c r="B77" s="45"/>
      <c r="C77" s="44"/>
      <c r="D77" s="40"/>
      <c r="E77" s="45"/>
      <c r="F77" s="40"/>
      <c r="G77" s="40"/>
      <c r="H77" s="40"/>
      <c r="I77" s="45"/>
      <c r="J77" s="40"/>
      <c r="K77" s="40"/>
      <c r="L77" s="40"/>
      <c r="M77" s="40"/>
      <c r="N77" s="40"/>
      <c r="O77" s="40"/>
      <c r="P77" s="40"/>
    </row>
    <row r="78" spans="2:16" ht="16.5" x14ac:dyDescent="0.2">
      <c r="B78" s="45"/>
      <c r="C78" s="44"/>
      <c r="D78" s="40"/>
      <c r="E78" s="45"/>
      <c r="F78" s="40"/>
      <c r="G78" s="40"/>
      <c r="H78" s="40"/>
      <c r="I78" s="45"/>
      <c r="J78" s="40"/>
      <c r="K78" s="40"/>
      <c r="L78" s="40"/>
      <c r="M78" s="40"/>
      <c r="N78" s="40"/>
      <c r="O78" s="40"/>
      <c r="P78" s="40"/>
    </row>
    <row r="79" spans="2:16" ht="16.5" x14ac:dyDescent="0.2">
      <c r="B79" s="45"/>
      <c r="C79" s="44"/>
      <c r="D79" s="40"/>
      <c r="E79" s="45"/>
      <c r="F79" s="40"/>
      <c r="G79" s="40"/>
      <c r="H79" s="40"/>
      <c r="I79" s="45"/>
      <c r="J79" s="40"/>
      <c r="K79" s="40"/>
      <c r="L79" s="40"/>
      <c r="M79" s="40"/>
      <c r="N79" s="40"/>
      <c r="O79" s="40"/>
      <c r="P79" s="40"/>
    </row>
    <row r="80" spans="2:16" ht="16.5" x14ac:dyDescent="0.2">
      <c r="B80" s="45"/>
      <c r="C80" s="44"/>
      <c r="D80" s="40"/>
      <c r="E80" s="45"/>
      <c r="F80" s="40"/>
      <c r="G80" s="40"/>
      <c r="H80" s="40"/>
      <c r="I80" s="45"/>
      <c r="J80" s="40"/>
      <c r="K80" s="40"/>
      <c r="L80" s="40"/>
      <c r="M80" s="40"/>
      <c r="N80" s="40"/>
      <c r="O80" s="40"/>
      <c r="P80" s="40"/>
    </row>
    <row r="81" spans="2:16" ht="16.5" x14ac:dyDescent="0.2">
      <c r="B81" s="45"/>
      <c r="C81" s="44"/>
      <c r="D81" s="40"/>
      <c r="E81" s="45"/>
      <c r="F81" s="40"/>
      <c r="G81" s="40"/>
      <c r="H81" s="40"/>
      <c r="I81" s="45"/>
      <c r="J81" s="40"/>
      <c r="K81" s="40"/>
      <c r="L81" s="40"/>
      <c r="M81" s="40"/>
      <c r="N81" s="40"/>
      <c r="O81" s="40"/>
      <c r="P81" s="40"/>
    </row>
    <row r="82" spans="2:16" ht="16.5" x14ac:dyDescent="0.2">
      <c r="B82" s="45"/>
      <c r="C82" s="44"/>
      <c r="D82" s="40"/>
      <c r="E82" s="45"/>
      <c r="F82" s="40"/>
      <c r="G82" s="40"/>
      <c r="H82" s="40"/>
      <c r="I82" s="45"/>
      <c r="J82" s="40"/>
      <c r="K82" s="40"/>
      <c r="L82" s="40"/>
      <c r="M82" s="40"/>
      <c r="N82" s="40"/>
      <c r="O82" s="40"/>
      <c r="P82" s="40"/>
    </row>
    <row r="83" spans="2:16" ht="16.5" x14ac:dyDescent="0.2">
      <c r="B83" s="45"/>
      <c r="C83" s="44"/>
      <c r="D83" s="40"/>
      <c r="E83" s="45"/>
      <c r="F83" s="40"/>
      <c r="G83" s="40"/>
      <c r="H83" s="40"/>
      <c r="I83" s="45"/>
      <c r="J83" s="40"/>
      <c r="K83" s="40"/>
      <c r="L83" s="40"/>
      <c r="M83" s="40"/>
      <c r="N83" s="40"/>
      <c r="O83" s="40"/>
      <c r="P83" s="40"/>
    </row>
    <row r="84" spans="2:16" ht="16.5" x14ac:dyDescent="0.2">
      <c r="B84" s="45"/>
      <c r="C84" s="44"/>
      <c r="D84" s="40"/>
      <c r="E84" s="45"/>
      <c r="F84" s="40"/>
      <c r="G84" s="40"/>
      <c r="H84" s="40"/>
      <c r="I84" s="45"/>
      <c r="J84" s="40"/>
      <c r="K84" s="40"/>
      <c r="L84" s="40"/>
      <c r="M84" s="40"/>
      <c r="N84" s="40"/>
      <c r="O84" s="40"/>
      <c r="P84" s="40"/>
    </row>
    <row r="85" spans="2:16" ht="16.5" x14ac:dyDescent="0.2">
      <c r="B85" s="45"/>
      <c r="C85" s="44"/>
      <c r="D85" s="40"/>
      <c r="E85" s="45"/>
      <c r="F85" s="40"/>
      <c r="G85" s="40"/>
      <c r="H85" s="40"/>
      <c r="I85" s="45"/>
      <c r="J85" s="40"/>
      <c r="K85" s="40"/>
      <c r="L85" s="40"/>
      <c r="M85" s="40"/>
      <c r="N85" s="40"/>
      <c r="O85" s="40"/>
      <c r="P85" s="40"/>
    </row>
    <row r="86" spans="2:16" ht="16.5" x14ac:dyDescent="0.2">
      <c r="B86" s="45"/>
      <c r="C86" s="44"/>
      <c r="D86" s="40"/>
      <c r="E86" s="45"/>
      <c r="F86" s="40"/>
      <c r="G86" s="40"/>
      <c r="H86" s="40"/>
      <c r="I86" s="45"/>
      <c r="J86" s="40"/>
      <c r="K86" s="40"/>
      <c r="L86" s="40"/>
      <c r="M86" s="40"/>
      <c r="N86" s="40"/>
      <c r="O86" s="40"/>
      <c r="P86" s="40"/>
    </row>
    <row r="87" spans="2:16" ht="16.5" x14ac:dyDescent="0.2">
      <c r="B87" s="45"/>
      <c r="C87" s="44"/>
      <c r="D87" s="40"/>
      <c r="E87" s="45"/>
      <c r="F87" s="40"/>
      <c r="G87" s="40"/>
      <c r="H87" s="40"/>
      <c r="I87" s="45"/>
      <c r="J87" s="40"/>
      <c r="K87" s="40"/>
      <c r="L87" s="40"/>
      <c r="M87" s="40"/>
      <c r="N87" s="40"/>
      <c r="O87" s="40"/>
      <c r="P87" s="40"/>
    </row>
    <row r="88" spans="2:16" ht="16.5" x14ac:dyDescent="0.2">
      <c r="B88" s="45"/>
      <c r="C88" s="44"/>
      <c r="D88" s="40"/>
      <c r="E88" s="45"/>
      <c r="F88" s="40"/>
      <c r="G88" s="40"/>
      <c r="H88" s="40"/>
      <c r="I88" s="45"/>
      <c r="J88" s="40"/>
      <c r="K88" s="40"/>
      <c r="L88" s="40"/>
      <c r="M88" s="40"/>
      <c r="N88" s="40"/>
      <c r="O88" s="40"/>
      <c r="P88" s="40"/>
    </row>
    <row r="89" spans="2:16" ht="16.5" x14ac:dyDescent="0.2">
      <c r="B89" s="45"/>
      <c r="C89" s="44"/>
      <c r="D89" s="40"/>
      <c r="E89" s="45"/>
      <c r="F89" s="40"/>
      <c r="G89" s="40"/>
      <c r="H89" s="40"/>
      <c r="I89" s="45"/>
      <c r="J89" s="40"/>
      <c r="K89" s="40"/>
      <c r="L89" s="40"/>
      <c r="M89" s="40"/>
      <c r="N89" s="40"/>
      <c r="O89" s="40"/>
      <c r="P89" s="40"/>
    </row>
    <row r="90" spans="2:16" ht="16.5" x14ac:dyDescent="0.2">
      <c r="B90" s="45"/>
      <c r="C90" s="44"/>
      <c r="D90" s="40"/>
      <c r="E90" s="45"/>
      <c r="F90" s="40"/>
      <c r="G90" s="40"/>
      <c r="H90" s="40"/>
      <c r="I90" s="45"/>
      <c r="J90" s="40"/>
      <c r="K90" s="40"/>
      <c r="L90" s="40"/>
      <c r="M90" s="40"/>
      <c r="N90" s="40"/>
      <c r="O90" s="40"/>
      <c r="P90" s="40"/>
    </row>
    <row r="91" spans="2:16" ht="16.5" x14ac:dyDescent="0.2">
      <c r="B91" s="45"/>
      <c r="C91" s="44"/>
      <c r="D91" s="40"/>
      <c r="E91" s="45"/>
      <c r="F91" s="40"/>
      <c r="G91" s="40"/>
      <c r="H91" s="40"/>
      <c r="I91" s="45"/>
      <c r="J91" s="40"/>
      <c r="K91" s="40"/>
      <c r="L91" s="40"/>
      <c r="M91" s="40"/>
      <c r="N91" s="40"/>
      <c r="O91" s="40"/>
      <c r="P91" s="40"/>
    </row>
    <row r="92" spans="2:16" ht="16.5" x14ac:dyDescent="0.2">
      <c r="B92" s="45"/>
      <c r="C92" s="44"/>
      <c r="D92" s="40"/>
      <c r="E92" s="45"/>
      <c r="F92" s="40"/>
      <c r="G92" s="40"/>
      <c r="H92" s="40"/>
      <c r="I92" s="45"/>
      <c r="J92" s="40"/>
      <c r="K92" s="40"/>
      <c r="L92" s="40"/>
      <c r="M92" s="40"/>
      <c r="N92" s="40"/>
      <c r="O92" s="40"/>
      <c r="P92" s="40"/>
    </row>
    <row r="93" spans="2:16" ht="16.5" x14ac:dyDescent="0.2">
      <c r="B93" s="45"/>
      <c r="C93" s="44"/>
      <c r="D93" s="40"/>
      <c r="E93" s="45"/>
      <c r="F93" s="40"/>
      <c r="G93" s="40"/>
      <c r="H93" s="40"/>
      <c r="I93" s="45"/>
      <c r="J93" s="40"/>
      <c r="K93" s="40"/>
      <c r="L93" s="40"/>
      <c r="M93" s="40"/>
      <c r="N93" s="40"/>
      <c r="O93" s="40"/>
      <c r="P93" s="40"/>
    </row>
    <row r="94" spans="2:16" ht="16.5" x14ac:dyDescent="0.2">
      <c r="B94" s="45"/>
      <c r="C94" s="44"/>
      <c r="D94" s="40"/>
      <c r="E94" s="45"/>
      <c r="F94" s="40"/>
      <c r="G94" s="40"/>
      <c r="H94" s="40"/>
      <c r="I94" s="45"/>
      <c r="J94" s="40"/>
      <c r="K94" s="40"/>
      <c r="L94" s="40"/>
      <c r="M94" s="40"/>
      <c r="N94" s="40"/>
      <c r="O94" s="40"/>
      <c r="P94" s="40"/>
    </row>
    <row r="95" spans="2:16" ht="16.5" x14ac:dyDescent="0.2">
      <c r="B95" s="45"/>
      <c r="C95" s="44"/>
      <c r="D95" s="40"/>
      <c r="E95" s="45"/>
      <c r="F95" s="40"/>
      <c r="G95" s="40"/>
      <c r="H95" s="40"/>
      <c r="I95" s="45"/>
      <c r="J95" s="40"/>
      <c r="K95" s="40"/>
      <c r="L95" s="40"/>
      <c r="M95" s="40"/>
      <c r="N95" s="40"/>
      <c r="O95" s="40"/>
      <c r="P95" s="40"/>
    </row>
    <row r="96" spans="2:16" ht="16.5" x14ac:dyDescent="0.2">
      <c r="B96" s="45"/>
      <c r="C96" s="44"/>
      <c r="D96" s="40"/>
      <c r="E96" s="45"/>
      <c r="F96" s="40"/>
      <c r="G96" s="40"/>
      <c r="H96" s="40"/>
      <c r="I96" s="45"/>
      <c r="J96" s="40"/>
      <c r="K96" s="40"/>
      <c r="L96" s="40"/>
      <c r="M96" s="40"/>
      <c r="N96" s="40"/>
      <c r="O96" s="40"/>
      <c r="P96" s="40"/>
    </row>
    <row r="97" spans="2:16" ht="16.5" x14ac:dyDescent="0.2">
      <c r="B97" s="45"/>
      <c r="C97" s="44"/>
      <c r="D97" s="40"/>
      <c r="E97" s="45"/>
      <c r="F97" s="40"/>
      <c r="G97" s="40"/>
      <c r="H97" s="40"/>
      <c r="I97" s="45"/>
      <c r="J97" s="40"/>
      <c r="K97" s="40"/>
      <c r="L97" s="40"/>
      <c r="M97" s="40"/>
      <c r="N97" s="40"/>
      <c r="O97" s="40"/>
      <c r="P97" s="40"/>
    </row>
    <row r="98" spans="2:16" ht="16.5" x14ac:dyDescent="0.2">
      <c r="B98" s="45"/>
      <c r="C98" s="44"/>
      <c r="D98" s="40"/>
      <c r="E98" s="45"/>
      <c r="F98" s="40"/>
      <c r="G98" s="40"/>
      <c r="H98" s="40"/>
      <c r="I98" s="45"/>
      <c r="J98" s="40"/>
      <c r="K98" s="40"/>
      <c r="L98" s="40"/>
      <c r="M98" s="40"/>
      <c r="N98" s="40"/>
      <c r="O98" s="40"/>
      <c r="P98" s="40"/>
    </row>
  </sheetData>
  <sheetProtection algorithmName="SHA-512" hashValue="e9FAguNUY+FA2LxDCULizGqiK743Zb16vzbyk1P1t8VmcQ+YDXo0DdhSxiU9wmaS4LQxepimot2cQYR+mwyTzw==" saltValue="uuOkZANg0KOzOjFDgMACxQ==" spinCount="100000" sheet="1" objects="1" scenarios="1"/>
  <mergeCells count="12">
    <mergeCell ref="B1:G1"/>
    <mergeCell ref="B2:G2"/>
    <mergeCell ref="B3:G3"/>
    <mergeCell ref="B11:F11"/>
    <mergeCell ref="B13:G13"/>
    <mergeCell ref="F18:G18"/>
    <mergeCell ref="B14:G15"/>
    <mergeCell ref="B5:G5"/>
    <mergeCell ref="B7:F7"/>
    <mergeCell ref="B8:F8"/>
    <mergeCell ref="B9:F9"/>
    <mergeCell ref="B10:F10"/>
  </mergeCells>
  <printOptions horizontalCentered="1" verticalCentered="1"/>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D68B-8876-4847-BB08-A75D49CC14C9}">
  <sheetPr>
    <pageSetUpPr fitToPage="1"/>
  </sheetPr>
  <dimension ref="A1:O52"/>
  <sheetViews>
    <sheetView view="pageBreakPreview" topLeftCell="A23" zoomScaleNormal="80" zoomScaleSheetLayoutView="100" workbookViewId="0">
      <selection activeCell="C31" sqref="C31"/>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3" width="11.42578125" style="2"/>
    <col min="14" max="14" width="17.42578125" style="2" bestFit="1" customWidth="1"/>
    <col min="15" max="16384" width="11.42578125" style="2"/>
  </cols>
  <sheetData>
    <row r="1" spans="1:12" ht="33.75" customHeight="1" x14ac:dyDescent="0.3">
      <c r="A1" s="105" t="s">
        <v>0</v>
      </c>
      <c r="B1" s="106"/>
      <c r="C1" s="106"/>
      <c r="D1" s="106"/>
      <c r="E1" s="106"/>
      <c r="F1" s="106"/>
      <c r="G1" s="107"/>
    </row>
    <row r="2" spans="1:12" ht="18" x14ac:dyDescent="0.3">
      <c r="A2" s="108" t="s">
        <v>1</v>
      </c>
      <c r="B2" s="95"/>
      <c r="C2" s="95"/>
      <c r="D2" s="95"/>
      <c r="E2" s="95"/>
      <c r="F2" s="95"/>
      <c r="G2" s="109"/>
    </row>
    <row r="3" spans="1:12" ht="37.5" customHeight="1" x14ac:dyDescent="0.3">
      <c r="A3" s="110" t="s">
        <v>2</v>
      </c>
      <c r="B3" s="111"/>
      <c r="C3" s="111"/>
      <c r="D3" s="111"/>
      <c r="E3" s="111"/>
      <c r="F3" s="111"/>
      <c r="G3" s="112"/>
    </row>
    <row r="4" spans="1:12" ht="16.5" customHeight="1" thickBot="1" x14ac:dyDescent="0.35">
      <c r="A4" s="3"/>
      <c r="G4" s="4"/>
    </row>
    <row r="5" spans="1:12" ht="17.25" thickBot="1" x14ac:dyDescent="0.35">
      <c r="A5" s="113" t="s">
        <v>79</v>
      </c>
      <c r="B5" s="114"/>
      <c r="C5" s="114"/>
      <c r="D5" s="114"/>
      <c r="E5" s="114"/>
      <c r="F5" s="114"/>
      <c r="G5" s="115"/>
    </row>
    <row r="6" spans="1:12" ht="15" customHeight="1" x14ac:dyDescent="0.3">
      <c r="A6" s="116" t="s">
        <v>3</v>
      </c>
      <c r="B6" s="53" t="s">
        <v>4</v>
      </c>
      <c r="C6" s="118" t="s">
        <v>5</v>
      </c>
      <c r="D6" s="118" t="s">
        <v>6</v>
      </c>
      <c r="E6" s="118" t="s">
        <v>7</v>
      </c>
      <c r="F6" s="120" t="s">
        <v>8</v>
      </c>
      <c r="G6" s="122" t="s">
        <v>9</v>
      </c>
    </row>
    <row r="7" spans="1:12" ht="17.25" thickBot="1" x14ac:dyDescent="0.35">
      <c r="A7" s="117"/>
      <c r="B7" s="5" t="s">
        <v>10</v>
      </c>
      <c r="C7" s="119"/>
      <c r="D7" s="119"/>
      <c r="E7" s="119"/>
      <c r="F7" s="121"/>
      <c r="G7" s="123"/>
    </row>
    <row r="8" spans="1:12" ht="15" customHeight="1" x14ac:dyDescent="0.3">
      <c r="A8" s="101" t="s">
        <v>11</v>
      </c>
      <c r="B8" s="102"/>
      <c r="C8" s="29"/>
      <c r="D8" s="29"/>
      <c r="E8" s="29"/>
      <c r="F8" s="29"/>
      <c r="G8" s="61">
        <f>+G9</f>
        <v>0</v>
      </c>
    </row>
    <row r="9" spans="1:12" x14ac:dyDescent="0.3">
      <c r="A9" s="6">
        <v>1</v>
      </c>
      <c r="B9" s="7" t="s">
        <v>12</v>
      </c>
      <c r="C9" s="8" t="s">
        <v>83</v>
      </c>
      <c r="D9" s="9" t="s">
        <v>13</v>
      </c>
      <c r="E9" s="10">
        <v>551</v>
      </c>
      <c r="F9" s="54"/>
      <c r="G9" s="12">
        <f>+ROUND(E9*F9,0)</f>
        <v>0</v>
      </c>
      <c r="H9" s="1">
        <v>2050823</v>
      </c>
      <c r="I9" s="1">
        <f>+H9*E9</f>
        <v>1130003473</v>
      </c>
      <c r="J9" s="1">
        <f>+G9-I9</f>
        <v>-1130003473</v>
      </c>
      <c r="K9" s="13">
        <v>2145094.6969697</v>
      </c>
      <c r="L9" s="14">
        <f>+F9-K9</f>
        <v>-2145094.6969697</v>
      </c>
    </row>
    <row r="10" spans="1:12" ht="16.5" customHeight="1" x14ac:dyDescent="0.3">
      <c r="A10" s="57" t="s">
        <v>14</v>
      </c>
      <c r="B10" s="51"/>
      <c r="C10" s="62"/>
      <c r="D10" s="30"/>
      <c r="E10" s="30"/>
      <c r="F10" s="30"/>
      <c r="G10" s="63">
        <f>SUM(G11:G16)</f>
        <v>0</v>
      </c>
      <c r="K10" s="13"/>
      <c r="L10" s="14"/>
    </row>
    <row r="11" spans="1:12" x14ac:dyDescent="0.3">
      <c r="A11" s="6">
        <v>2</v>
      </c>
      <c r="B11" s="7" t="s">
        <v>15</v>
      </c>
      <c r="C11" s="8" t="s">
        <v>16</v>
      </c>
      <c r="D11" s="9" t="s">
        <v>17</v>
      </c>
      <c r="E11" s="10">
        <v>542</v>
      </c>
      <c r="F11" s="11"/>
      <c r="G11" s="12">
        <f t="shared" ref="G11:G16" si="0">+ROUND(E11*F11,0)</f>
        <v>0</v>
      </c>
      <c r="H11" s="1">
        <v>137559</v>
      </c>
      <c r="I11" s="1">
        <f t="shared" ref="I11:I21" si="1">+H11*E11</f>
        <v>74556978</v>
      </c>
      <c r="J11" s="1">
        <f t="shared" ref="J11:J21" si="2">+G11-I11</f>
        <v>-74556978</v>
      </c>
      <c r="K11" s="13">
        <v>151400.75757575757</v>
      </c>
      <c r="L11" s="14">
        <f t="shared" ref="L11:L33" si="3">+F11-K11</f>
        <v>-151400.75757575757</v>
      </c>
    </row>
    <row r="12" spans="1:12" x14ac:dyDescent="0.3">
      <c r="A12" s="6">
        <v>3</v>
      </c>
      <c r="B12" s="7" t="s">
        <v>18</v>
      </c>
      <c r="C12" s="8" t="s">
        <v>19</v>
      </c>
      <c r="D12" s="9" t="s">
        <v>17</v>
      </c>
      <c r="E12" s="10">
        <v>542</v>
      </c>
      <c r="F12" s="11"/>
      <c r="G12" s="12">
        <f t="shared" si="0"/>
        <v>0</v>
      </c>
      <c r="H12" s="1">
        <v>32699</v>
      </c>
      <c r="I12" s="1">
        <f t="shared" si="1"/>
        <v>17722858</v>
      </c>
      <c r="J12" s="1">
        <f t="shared" si="2"/>
        <v>-17722858</v>
      </c>
      <c r="K12" s="13">
        <v>34345.454545454544</v>
      </c>
      <c r="L12" s="14">
        <f t="shared" si="3"/>
        <v>-34345.454545454544</v>
      </c>
    </row>
    <row r="13" spans="1:12" ht="33" x14ac:dyDescent="0.3">
      <c r="A13" s="6">
        <v>4</v>
      </c>
      <c r="B13" s="7" t="s">
        <v>20</v>
      </c>
      <c r="C13" s="8" t="s">
        <v>21</v>
      </c>
      <c r="D13" s="9" t="s">
        <v>17</v>
      </c>
      <c r="E13" s="10">
        <v>542</v>
      </c>
      <c r="F13" s="11"/>
      <c r="G13" s="12">
        <f t="shared" si="0"/>
        <v>0</v>
      </c>
      <c r="H13" s="1">
        <v>2620</v>
      </c>
      <c r="I13" s="1">
        <f t="shared" si="1"/>
        <v>1420040</v>
      </c>
      <c r="J13" s="1">
        <f t="shared" si="2"/>
        <v>-1420040</v>
      </c>
      <c r="K13" s="13">
        <v>3111.363636363636</v>
      </c>
      <c r="L13" s="14">
        <f t="shared" si="3"/>
        <v>-3111.363636363636</v>
      </c>
    </row>
    <row r="14" spans="1:12" x14ac:dyDescent="0.3">
      <c r="A14" s="6">
        <v>5</v>
      </c>
      <c r="B14" s="7" t="s">
        <v>22</v>
      </c>
      <c r="C14" s="8" t="s">
        <v>23</v>
      </c>
      <c r="D14" s="9" t="s">
        <v>17</v>
      </c>
      <c r="E14" s="10">
        <v>542</v>
      </c>
      <c r="F14" s="11"/>
      <c r="G14" s="12">
        <f t="shared" si="0"/>
        <v>0</v>
      </c>
      <c r="H14" s="1">
        <v>8540</v>
      </c>
      <c r="I14" s="1">
        <f t="shared" si="1"/>
        <v>4628680</v>
      </c>
      <c r="J14" s="1">
        <f t="shared" si="2"/>
        <v>-4628680</v>
      </c>
      <c r="K14" s="13">
        <v>8922.7272727272721</v>
      </c>
      <c r="L14" s="14">
        <f t="shared" si="3"/>
        <v>-8922.7272727272721</v>
      </c>
    </row>
    <row r="15" spans="1:12" ht="41.25" customHeight="1" x14ac:dyDescent="0.3">
      <c r="A15" s="6">
        <v>6</v>
      </c>
      <c r="B15" s="7" t="s">
        <v>24</v>
      </c>
      <c r="C15" s="8" t="s">
        <v>25</v>
      </c>
      <c r="D15" s="9" t="s">
        <v>17</v>
      </c>
      <c r="E15" s="10">
        <v>542</v>
      </c>
      <c r="F15" s="11"/>
      <c r="G15" s="12">
        <f t="shared" si="0"/>
        <v>0</v>
      </c>
      <c r="H15" s="1">
        <v>4947</v>
      </c>
      <c r="I15" s="1">
        <f t="shared" si="1"/>
        <v>2681274</v>
      </c>
      <c r="J15" s="1">
        <f t="shared" si="2"/>
        <v>-2681274</v>
      </c>
      <c r="K15" s="13">
        <v>5221.969696969697</v>
      </c>
      <c r="L15" s="14">
        <f t="shared" si="3"/>
        <v>-5221.969696969697</v>
      </c>
    </row>
    <row r="16" spans="1:12" ht="39" customHeight="1" x14ac:dyDescent="0.3">
      <c r="A16" s="6">
        <v>7</v>
      </c>
      <c r="B16" s="7" t="s">
        <v>26</v>
      </c>
      <c r="C16" s="8" t="s">
        <v>27</v>
      </c>
      <c r="D16" s="9" t="s">
        <v>17</v>
      </c>
      <c r="E16" s="10">
        <v>542</v>
      </c>
      <c r="F16" s="11"/>
      <c r="G16" s="12">
        <f t="shared" si="0"/>
        <v>0</v>
      </c>
      <c r="H16" s="1">
        <v>8852</v>
      </c>
      <c r="I16" s="1">
        <f t="shared" si="1"/>
        <v>4797784</v>
      </c>
      <c r="J16" s="1">
        <f t="shared" si="2"/>
        <v>-4797784</v>
      </c>
      <c r="K16" s="13">
        <v>9272.7272727272721</v>
      </c>
      <c r="L16" s="14">
        <f t="shared" si="3"/>
        <v>-9272.7272727272721</v>
      </c>
    </row>
    <row r="17" spans="1:12" ht="18" customHeight="1" x14ac:dyDescent="0.3">
      <c r="A17" s="57" t="s">
        <v>28</v>
      </c>
      <c r="B17" s="51"/>
      <c r="C17" s="62"/>
      <c r="D17" s="30"/>
      <c r="E17" s="30"/>
      <c r="F17" s="30"/>
      <c r="G17" s="63">
        <f>SUM(G18:G23)</f>
        <v>0</v>
      </c>
      <c r="K17" s="13"/>
      <c r="L17" s="14"/>
    </row>
    <row r="18" spans="1:12" ht="24" customHeight="1" x14ac:dyDescent="0.3">
      <c r="A18" s="6">
        <v>8</v>
      </c>
      <c r="B18" s="7" t="s">
        <v>29</v>
      </c>
      <c r="C18" s="8" t="s">
        <v>30</v>
      </c>
      <c r="D18" s="9" t="s">
        <v>17</v>
      </c>
      <c r="E18" s="10">
        <v>9</v>
      </c>
      <c r="F18" s="11"/>
      <c r="G18" s="12">
        <f t="shared" ref="G18:G23" si="4">+ROUND(E18*F18,0)</f>
        <v>0</v>
      </c>
      <c r="H18" s="1">
        <v>31077</v>
      </c>
      <c r="I18" s="1">
        <f t="shared" si="1"/>
        <v>279693</v>
      </c>
      <c r="J18" s="1">
        <f t="shared" si="2"/>
        <v>-279693</v>
      </c>
      <c r="K18" s="13">
        <v>32333.333333333332</v>
      </c>
      <c r="L18" s="14">
        <f t="shared" si="3"/>
        <v>-32333.333333333332</v>
      </c>
    </row>
    <row r="19" spans="1:12" ht="24" customHeight="1" x14ac:dyDescent="0.3">
      <c r="A19" s="6">
        <v>9</v>
      </c>
      <c r="B19" s="7" t="s">
        <v>31</v>
      </c>
      <c r="C19" s="8" t="s">
        <v>32</v>
      </c>
      <c r="D19" s="9" t="s">
        <v>17</v>
      </c>
      <c r="E19" s="10">
        <v>9</v>
      </c>
      <c r="F19" s="11"/>
      <c r="G19" s="12">
        <f t="shared" si="4"/>
        <v>0</v>
      </c>
      <c r="H19" s="1">
        <v>7079</v>
      </c>
      <c r="I19" s="1">
        <f t="shared" si="1"/>
        <v>63711</v>
      </c>
      <c r="J19" s="1">
        <f t="shared" si="2"/>
        <v>-63711</v>
      </c>
      <c r="K19" s="13">
        <v>7378.7878787878781</v>
      </c>
      <c r="L19" s="14">
        <f t="shared" si="3"/>
        <v>-7378.7878787878781</v>
      </c>
    </row>
    <row r="20" spans="1:12" ht="30" customHeight="1" x14ac:dyDescent="0.3">
      <c r="A20" s="6">
        <v>10</v>
      </c>
      <c r="B20" s="7" t="s">
        <v>33</v>
      </c>
      <c r="C20" s="8" t="s">
        <v>34</v>
      </c>
      <c r="D20" s="9" t="s">
        <v>17</v>
      </c>
      <c r="E20" s="10">
        <v>9</v>
      </c>
      <c r="F20" s="11"/>
      <c r="G20" s="12">
        <f t="shared" si="4"/>
        <v>0</v>
      </c>
      <c r="H20" s="1">
        <v>8646</v>
      </c>
      <c r="I20" s="1">
        <f t="shared" si="1"/>
        <v>77814</v>
      </c>
      <c r="J20" s="1">
        <f t="shared" si="2"/>
        <v>-77814</v>
      </c>
      <c r="K20" s="13">
        <v>9142.424242424242</v>
      </c>
      <c r="L20" s="14">
        <f t="shared" si="3"/>
        <v>-9142.424242424242</v>
      </c>
    </row>
    <row r="21" spans="1:12" ht="33.75" customHeight="1" x14ac:dyDescent="0.3">
      <c r="A21" s="6">
        <v>11</v>
      </c>
      <c r="B21" s="7" t="s">
        <v>35</v>
      </c>
      <c r="C21" s="8" t="s">
        <v>36</v>
      </c>
      <c r="D21" s="9" t="s">
        <v>17</v>
      </c>
      <c r="E21" s="10">
        <v>9</v>
      </c>
      <c r="F21" s="11"/>
      <c r="G21" s="12">
        <f t="shared" si="4"/>
        <v>0</v>
      </c>
      <c r="H21" s="1">
        <v>11707</v>
      </c>
      <c r="I21" s="1">
        <f t="shared" si="1"/>
        <v>105363</v>
      </c>
      <c r="J21" s="1">
        <f t="shared" si="2"/>
        <v>-105363</v>
      </c>
      <c r="K21" s="13">
        <v>13336.363636363636</v>
      </c>
      <c r="L21" s="14">
        <f t="shared" si="3"/>
        <v>-13336.363636363636</v>
      </c>
    </row>
    <row r="22" spans="1:12" ht="34.5" customHeight="1" x14ac:dyDescent="0.3">
      <c r="A22" s="6">
        <v>12</v>
      </c>
      <c r="B22" s="7" t="s">
        <v>37</v>
      </c>
      <c r="C22" s="8" t="s">
        <v>38</v>
      </c>
      <c r="D22" s="9" t="s">
        <v>17</v>
      </c>
      <c r="E22" s="10">
        <v>9</v>
      </c>
      <c r="F22" s="11"/>
      <c r="G22" s="12">
        <f t="shared" si="4"/>
        <v>0</v>
      </c>
      <c r="K22" s="13"/>
      <c r="L22" s="14"/>
    </row>
    <row r="23" spans="1:12" ht="48.75" customHeight="1" x14ac:dyDescent="0.3">
      <c r="A23" s="6">
        <v>13</v>
      </c>
      <c r="B23" s="7" t="s">
        <v>39</v>
      </c>
      <c r="C23" s="8" t="s">
        <v>40</v>
      </c>
      <c r="D23" s="9" t="s">
        <v>17</v>
      </c>
      <c r="E23" s="10">
        <v>9</v>
      </c>
      <c r="F23" s="11"/>
      <c r="G23" s="12">
        <f t="shared" si="4"/>
        <v>0</v>
      </c>
      <c r="K23" s="13"/>
      <c r="L23" s="14"/>
    </row>
    <row r="24" spans="1:12" ht="15" customHeight="1" x14ac:dyDescent="0.3">
      <c r="A24" s="57" t="s">
        <v>41</v>
      </c>
      <c r="B24" s="62"/>
      <c r="C24" s="30"/>
      <c r="D24" s="30"/>
      <c r="E24" s="30"/>
      <c r="F24" s="30"/>
      <c r="G24" s="63">
        <f>SUM(G25:G27)</f>
        <v>0</v>
      </c>
      <c r="K24" s="13"/>
      <c r="L24" s="14">
        <f t="shared" si="3"/>
        <v>0</v>
      </c>
    </row>
    <row r="25" spans="1:12" ht="18.75" customHeight="1" x14ac:dyDescent="0.3">
      <c r="A25" s="6">
        <v>14</v>
      </c>
      <c r="B25" s="7" t="s">
        <v>42</v>
      </c>
      <c r="C25" s="8" t="s">
        <v>43</v>
      </c>
      <c r="D25" s="9" t="s">
        <v>17</v>
      </c>
      <c r="E25" s="10">
        <v>551</v>
      </c>
      <c r="F25" s="11"/>
      <c r="G25" s="12">
        <f t="shared" ref="G25:G27" si="5">+ROUND(E25*F25,0)</f>
        <v>0</v>
      </c>
      <c r="H25" s="15">
        <v>481</v>
      </c>
      <c r="I25" s="1">
        <f t="shared" ref="I25:I27" si="6">+H25*E25</f>
        <v>265031</v>
      </c>
      <c r="J25" s="1">
        <f t="shared" ref="J25:J27" si="7">+G25-I25</f>
        <v>-265031</v>
      </c>
      <c r="K25" s="13">
        <v>500.75757575757575</v>
      </c>
      <c r="L25" s="14">
        <f t="shared" si="3"/>
        <v>-500.75757575757575</v>
      </c>
    </row>
    <row r="26" spans="1:12" ht="18.75" customHeight="1" x14ac:dyDescent="0.3">
      <c r="A26" s="6">
        <v>15</v>
      </c>
      <c r="B26" s="7" t="s">
        <v>44</v>
      </c>
      <c r="C26" s="8" t="s">
        <v>45</v>
      </c>
      <c r="D26" s="9" t="s">
        <v>17</v>
      </c>
      <c r="E26" s="10">
        <v>1</v>
      </c>
      <c r="F26" s="11"/>
      <c r="G26" s="12">
        <f t="shared" si="5"/>
        <v>0</v>
      </c>
      <c r="H26" s="16">
        <v>55271</v>
      </c>
      <c r="I26" s="1">
        <f>+H26*E26</f>
        <v>55271</v>
      </c>
      <c r="J26" s="1">
        <f t="shared" si="7"/>
        <v>-55271</v>
      </c>
      <c r="K26" s="13">
        <v>75685.606060606064</v>
      </c>
      <c r="L26" s="14">
        <f t="shared" si="3"/>
        <v>-75685.606060606064</v>
      </c>
    </row>
    <row r="27" spans="1:12" ht="18.75" customHeight="1" x14ac:dyDescent="0.3">
      <c r="A27" s="6">
        <v>16</v>
      </c>
      <c r="B27" s="7" t="s">
        <v>46</v>
      </c>
      <c r="C27" s="8" t="s">
        <v>47</v>
      </c>
      <c r="D27" s="9" t="s">
        <v>17</v>
      </c>
      <c r="E27" s="10">
        <v>2</v>
      </c>
      <c r="F27" s="11"/>
      <c r="G27" s="12">
        <f t="shared" si="5"/>
        <v>0</v>
      </c>
      <c r="H27" s="15">
        <v>50177</v>
      </c>
      <c r="I27" s="1">
        <f t="shared" si="6"/>
        <v>100354</v>
      </c>
      <c r="J27" s="1">
        <f t="shared" si="7"/>
        <v>-100354</v>
      </c>
      <c r="K27" s="13">
        <v>46784.84848484848</v>
      </c>
      <c r="L27" s="14">
        <f t="shared" si="3"/>
        <v>-46784.84848484848</v>
      </c>
    </row>
    <row r="28" spans="1:12" ht="15" customHeight="1" x14ac:dyDescent="0.3">
      <c r="A28" s="57" t="s">
        <v>48</v>
      </c>
      <c r="B28" s="51"/>
      <c r="C28" s="62"/>
      <c r="D28" s="30"/>
      <c r="E28" s="30"/>
      <c r="F28" s="30"/>
      <c r="G28" s="63">
        <f>+SUM(G29:G29)</f>
        <v>0</v>
      </c>
      <c r="K28" s="13"/>
      <c r="L28" s="14">
        <f t="shared" si="3"/>
        <v>0</v>
      </c>
    </row>
    <row r="29" spans="1:12" x14ac:dyDescent="0.3">
      <c r="A29" s="6">
        <v>17</v>
      </c>
      <c r="B29" s="7" t="s">
        <v>49</v>
      </c>
      <c r="C29" s="8" t="s">
        <v>50</v>
      </c>
      <c r="D29" s="9" t="s">
        <v>17</v>
      </c>
      <c r="E29" s="10">
        <v>551</v>
      </c>
      <c r="F29" s="11"/>
      <c r="G29" s="12">
        <f>+ROUND(E29*F29,0)</f>
        <v>0</v>
      </c>
      <c r="H29" s="1">
        <v>5195</v>
      </c>
      <c r="I29" s="1">
        <f t="shared" ref="I29" si="8">+H29*E29</f>
        <v>2862445</v>
      </c>
      <c r="J29" s="1">
        <f t="shared" ref="J29" si="9">+G29-I29</f>
        <v>-2862445</v>
      </c>
      <c r="K29" s="13">
        <v>5440.909090909091</v>
      </c>
      <c r="L29" s="14">
        <f t="shared" si="3"/>
        <v>-5440.909090909091</v>
      </c>
    </row>
    <row r="30" spans="1:12" ht="15" customHeight="1" x14ac:dyDescent="0.3">
      <c r="A30" s="57" t="s">
        <v>51</v>
      </c>
      <c r="B30" s="51"/>
      <c r="C30" s="62"/>
      <c r="D30" s="30"/>
      <c r="E30" s="30"/>
      <c r="F30" s="30"/>
      <c r="G30" s="63">
        <f>+SUM(G31:G33)</f>
        <v>0</v>
      </c>
      <c r="K30" s="13"/>
      <c r="L30" s="14">
        <f t="shared" si="3"/>
        <v>0</v>
      </c>
    </row>
    <row r="31" spans="1:12" ht="49.5" customHeight="1" x14ac:dyDescent="0.3">
      <c r="A31" s="6">
        <v>18</v>
      </c>
      <c r="B31" s="7" t="s">
        <v>49</v>
      </c>
      <c r="C31" s="8" t="s">
        <v>52</v>
      </c>
      <c r="D31" s="9" t="s">
        <v>53</v>
      </c>
      <c r="E31" s="10">
        <v>1653</v>
      </c>
      <c r="F31" s="17"/>
      <c r="G31" s="12">
        <f>+ROUND(E31*F31,0)</f>
        <v>0</v>
      </c>
      <c r="H31" s="1">
        <v>1283</v>
      </c>
      <c r="I31" s="1">
        <f t="shared" ref="I31:I33" si="10">+H31*E31</f>
        <v>2120799</v>
      </c>
      <c r="J31" s="1">
        <f t="shared" ref="J31:J33" si="11">+G31-I31</f>
        <v>-2120799</v>
      </c>
      <c r="K31" s="13">
        <v>1380.3030303030303</v>
      </c>
      <c r="L31" s="14">
        <f t="shared" si="3"/>
        <v>-1380.3030303030303</v>
      </c>
    </row>
    <row r="32" spans="1:12" x14ac:dyDescent="0.3">
      <c r="A32" s="6">
        <v>19</v>
      </c>
      <c r="B32" s="7" t="s">
        <v>54</v>
      </c>
      <c r="C32" s="8" t="s">
        <v>55</v>
      </c>
      <c r="D32" s="9" t="s">
        <v>17</v>
      </c>
      <c r="E32" s="10">
        <v>542</v>
      </c>
      <c r="F32" s="17"/>
      <c r="G32" s="12">
        <f t="shared" ref="G32:G33" si="12">+ROUND(E32*F32,0)</f>
        <v>0</v>
      </c>
      <c r="H32" s="1">
        <v>17213</v>
      </c>
      <c r="I32" s="1">
        <f t="shared" si="10"/>
        <v>9329446</v>
      </c>
      <c r="J32" s="1">
        <f t="shared" si="11"/>
        <v>-9329446</v>
      </c>
      <c r="K32" s="13">
        <v>17927.272727272728</v>
      </c>
      <c r="L32" s="14">
        <f t="shared" si="3"/>
        <v>-17927.272727272728</v>
      </c>
    </row>
    <row r="33" spans="1:15" x14ac:dyDescent="0.3">
      <c r="A33" s="6">
        <v>20</v>
      </c>
      <c r="B33" s="7" t="s">
        <v>56</v>
      </c>
      <c r="C33" s="8" t="s">
        <v>57</v>
      </c>
      <c r="D33" s="9" t="s">
        <v>17</v>
      </c>
      <c r="E33" s="10">
        <v>9</v>
      </c>
      <c r="F33" s="17"/>
      <c r="G33" s="12">
        <f t="shared" si="12"/>
        <v>0</v>
      </c>
      <c r="H33" s="1">
        <v>6828</v>
      </c>
      <c r="I33" s="1">
        <f t="shared" si="10"/>
        <v>61452</v>
      </c>
      <c r="J33" s="1">
        <f t="shared" si="11"/>
        <v>-61452</v>
      </c>
      <c r="K33" s="13">
        <v>7128.030303030303</v>
      </c>
      <c r="L33" s="14">
        <f t="shared" si="3"/>
        <v>-7128.030303030303</v>
      </c>
    </row>
    <row r="34" spans="1:15" ht="15.75" customHeight="1" x14ac:dyDescent="0.3">
      <c r="A34" s="124" t="s">
        <v>58</v>
      </c>
      <c r="B34" s="125"/>
      <c r="C34" s="125"/>
      <c r="D34" s="125"/>
      <c r="E34" s="125"/>
      <c r="F34" s="125"/>
      <c r="G34" s="64">
        <f>G8+G10+G17+G24+G28+G30</f>
        <v>0</v>
      </c>
    </row>
    <row r="35" spans="1:15" ht="16.5" customHeight="1" x14ac:dyDescent="0.3">
      <c r="A35" s="103" t="s">
        <v>59</v>
      </c>
      <c r="B35" s="104"/>
      <c r="C35" s="104"/>
      <c r="D35" s="104"/>
      <c r="E35" s="104"/>
      <c r="F35" s="18">
        <v>0.20660000000000001</v>
      </c>
      <c r="G35" s="20">
        <f>+ROUND($G$34*F35,0)</f>
        <v>0</v>
      </c>
    </row>
    <row r="36" spans="1:15" ht="16.5" customHeight="1" x14ac:dyDescent="0.3">
      <c r="A36" s="103" t="s">
        <v>60</v>
      </c>
      <c r="B36" s="104"/>
      <c r="C36" s="104"/>
      <c r="D36" s="104"/>
      <c r="E36" s="104"/>
      <c r="F36" s="18">
        <v>0.01</v>
      </c>
      <c r="G36" s="20">
        <f>+ROUND($G$34*F36,0)</f>
        <v>0</v>
      </c>
    </row>
    <row r="37" spans="1:15" x14ac:dyDescent="0.3">
      <c r="A37" s="103" t="s">
        <v>61</v>
      </c>
      <c r="B37" s="104"/>
      <c r="C37" s="104"/>
      <c r="D37" s="104"/>
      <c r="E37" s="104"/>
      <c r="F37" s="18">
        <v>0.05</v>
      </c>
      <c r="G37" s="20">
        <f>+ROUND($G$34*F37,0)</f>
        <v>0</v>
      </c>
    </row>
    <row r="38" spans="1:15" ht="16.5" customHeight="1" x14ac:dyDescent="0.3">
      <c r="A38" s="103" t="s">
        <v>62</v>
      </c>
      <c r="B38" s="104"/>
      <c r="C38" s="104"/>
      <c r="D38" s="104"/>
      <c r="E38" s="104"/>
      <c r="F38" s="18">
        <v>0.19</v>
      </c>
      <c r="G38" s="20">
        <f>+ROUND(G37*F38,0)</f>
        <v>0</v>
      </c>
    </row>
    <row r="39" spans="1:15" x14ac:dyDescent="0.3">
      <c r="A39" s="134" t="s">
        <v>63</v>
      </c>
      <c r="B39" s="135"/>
      <c r="C39" s="135"/>
      <c r="D39" s="135"/>
      <c r="E39" s="135"/>
      <c r="F39" s="19"/>
      <c r="G39" s="21">
        <f>+SUM(G35:G37)</f>
        <v>0</v>
      </c>
    </row>
    <row r="40" spans="1:15" ht="16.5" customHeight="1" x14ac:dyDescent="0.3">
      <c r="A40" s="128" t="s">
        <v>64</v>
      </c>
      <c r="B40" s="129"/>
      <c r="C40" s="129"/>
      <c r="D40" s="129"/>
      <c r="E40" s="129"/>
      <c r="F40" s="129"/>
      <c r="G40" s="22">
        <f>+G39+G34</f>
        <v>0</v>
      </c>
    </row>
    <row r="41" spans="1:15" x14ac:dyDescent="0.3">
      <c r="A41" s="130" t="s">
        <v>65</v>
      </c>
      <c r="B41" s="131"/>
      <c r="C41" s="131"/>
      <c r="D41" s="131"/>
      <c r="E41" s="131"/>
      <c r="F41" s="131"/>
      <c r="G41" s="23">
        <f>+G40+G38</f>
        <v>0</v>
      </c>
      <c r="K41" s="13">
        <v>24206014177.230003</v>
      </c>
      <c r="L41" s="14">
        <f>+G41-K41</f>
        <v>-24206014177.230003</v>
      </c>
    </row>
    <row r="42" spans="1:15" ht="32.25" customHeight="1" x14ac:dyDescent="0.3">
      <c r="A42" s="132" t="s">
        <v>66</v>
      </c>
      <c r="B42" s="133"/>
      <c r="C42" s="133"/>
      <c r="D42" s="133"/>
      <c r="E42" s="133"/>
      <c r="F42" s="133"/>
      <c r="G42" s="23">
        <v>18335895</v>
      </c>
    </row>
    <row r="43" spans="1:15" ht="17.25" thickBot="1" x14ac:dyDescent="0.35">
      <c r="A43" s="126" t="s">
        <v>67</v>
      </c>
      <c r="B43" s="127"/>
      <c r="C43" s="127"/>
      <c r="D43" s="127"/>
      <c r="E43" s="127"/>
      <c r="F43" s="127"/>
      <c r="G43" s="24">
        <v>0</v>
      </c>
      <c r="N43" s="26"/>
      <c r="O43" s="25"/>
    </row>
    <row r="44" spans="1:15" x14ac:dyDescent="0.3">
      <c r="G44" s="13"/>
    </row>
    <row r="45" spans="1:15" s="72" customFormat="1" ht="46.5" customHeight="1" x14ac:dyDescent="0.25">
      <c r="A45" s="100" t="s">
        <v>84</v>
      </c>
      <c r="B45" s="100"/>
      <c r="C45" s="100"/>
      <c r="D45" s="100"/>
      <c r="E45" s="100"/>
      <c r="F45" s="100"/>
      <c r="G45" s="100"/>
    </row>
    <row r="46" spans="1:15" s="72" customFormat="1" ht="32.25" customHeight="1" x14ac:dyDescent="0.25">
      <c r="A46" s="100"/>
      <c r="B46" s="100"/>
      <c r="C46" s="100"/>
      <c r="D46" s="100"/>
      <c r="E46" s="100"/>
      <c r="F46" s="100"/>
      <c r="G46" s="100"/>
    </row>
    <row r="47" spans="1:15" s="72" customFormat="1" ht="32.25" customHeight="1" x14ac:dyDescent="0.25">
      <c r="A47" s="100"/>
      <c r="B47" s="100"/>
      <c r="C47" s="100"/>
      <c r="D47" s="100"/>
      <c r="E47" s="100"/>
      <c r="F47" s="100"/>
      <c r="G47" s="100"/>
    </row>
    <row r="48" spans="1:15" x14ac:dyDescent="0.3">
      <c r="F48"/>
      <c r="G48" s="73"/>
    </row>
    <row r="49" spans="6:7" x14ac:dyDescent="0.3">
      <c r="F49" s="75" t="s">
        <v>85</v>
      </c>
      <c r="G49" s="75"/>
    </row>
    <row r="50" spans="6:7" x14ac:dyDescent="0.3">
      <c r="F50" s="74" t="s">
        <v>86</v>
      </c>
      <c r="G50" s="73"/>
    </row>
    <row r="51" spans="6:7" x14ac:dyDescent="0.3">
      <c r="F51" s="74" t="s">
        <v>87</v>
      </c>
      <c r="G51" s="73"/>
    </row>
    <row r="52" spans="6:7" x14ac:dyDescent="0.3">
      <c r="F52" s="74" t="s">
        <v>88</v>
      </c>
      <c r="G52" s="73"/>
    </row>
  </sheetData>
  <sheetProtection algorithmName="SHA-512" hashValue="N+JxOh/b1cFbPs6WdQinc3f9SJL+i3yNQlMcOGbECrm9pD//tMtWUtYAyyD/aPW8cOsiXCuHk7flx5UolsCvfg==" saltValue="s0qrii488FRi5twFXGAHlQ==" spinCount="100000" sheet="1" objects="1" scenarios="1"/>
  <mergeCells count="23">
    <mergeCell ref="G6:G7"/>
    <mergeCell ref="A34:F34"/>
    <mergeCell ref="A43:F43"/>
    <mergeCell ref="A40:F40"/>
    <mergeCell ref="A41:F41"/>
    <mergeCell ref="A42:F42"/>
    <mergeCell ref="A39:E39"/>
    <mergeCell ref="F49:G49"/>
    <mergeCell ref="A45:G47"/>
    <mergeCell ref="A8:B8"/>
    <mergeCell ref="A38:E38"/>
    <mergeCell ref="A1:G1"/>
    <mergeCell ref="A2:G2"/>
    <mergeCell ref="A3:G3"/>
    <mergeCell ref="A5:G5"/>
    <mergeCell ref="A6:A7"/>
    <mergeCell ref="C6:C7"/>
    <mergeCell ref="D6:D7"/>
    <mergeCell ref="E6:E7"/>
    <mergeCell ref="A35:E35"/>
    <mergeCell ref="A36:E36"/>
    <mergeCell ref="A37:E37"/>
    <mergeCell ref="F6:F7"/>
  </mergeCells>
  <phoneticPr fontId="16" type="noConversion"/>
  <conditionalFormatting sqref="J9:J33">
    <cfRule type="cellIs" dxfId="2" priority="1" operator="lessThan">
      <formula>0</formula>
    </cfRule>
  </conditionalFormatting>
  <pageMargins left="0.25" right="0.25" top="0.75" bottom="0.75" header="0.3" footer="0.3"/>
  <pageSetup scale="64" fitToHeight="0" orientation="portrait" r:id="rId1"/>
  <colBreaks count="1" manualBreakCount="1">
    <brk id="7" max="7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6E724-6CD1-4F6E-AB00-618C37AA8012}">
  <sheetPr>
    <pageSetUpPr fitToPage="1"/>
  </sheetPr>
  <dimension ref="A1:O45"/>
  <sheetViews>
    <sheetView view="pageBreakPreview" topLeftCell="A15" zoomScale="98" zoomScaleNormal="85" zoomScaleSheetLayoutView="98" workbookViewId="0">
      <selection activeCell="D23" sqref="D23"/>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4" width="11.42578125" style="2"/>
    <col min="15" max="15" width="14.85546875" style="2" bestFit="1" customWidth="1"/>
    <col min="16" max="16384" width="11.42578125" style="2"/>
  </cols>
  <sheetData>
    <row r="1" spans="1:12" ht="33.75" customHeight="1" x14ac:dyDescent="0.3">
      <c r="A1" s="105" t="s">
        <v>0</v>
      </c>
      <c r="B1" s="106"/>
      <c r="C1" s="106"/>
      <c r="D1" s="106"/>
      <c r="E1" s="106"/>
      <c r="F1" s="106"/>
      <c r="G1" s="107"/>
    </row>
    <row r="2" spans="1:12" ht="18" x14ac:dyDescent="0.3">
      <c r="A2" s="108" t="s">
        <v>1</v>
      </c>
      <c r="B2" s="95"/>
      <c r="C2" s="95"/>
      <c r="D2" s="95"/>
      <c r="E2" s="95"/>
      <c r="F2" s="95"/>
      <c r="G2" s="109"/>
    </row>
    <row r="3" spans="1:12" ht="37.5" customHeight="1" x14ac:dyDescent="0.3">
      <c r="A3" s="110" t="s">
        <v>68</v>
      </c>
      <c r="B3" s="111"/>
      <c r="C3" s="111"/>
      <c r="D3" s="111"/>
      <c r="E3" s="111"/>
      <c r="F3" s="111"/>
      <c r="G3" s="112"/>
    </row>
    <row r="4" spans="1:12" ht="16.5" customHeight="1" thickBot="1" x14ac:dyDescent="0.35">
      <c r="A4" s="3"/>
      <c r="G4" s="4"/>
    </row>
    <row r="5" spans="1:12" ht="17.25" thickBot="1" x14ac:dyDescent="0.35">
      <c r="A5" s="113" t="s">
        <v>80</v>
      </c>
      <c r="B5" s="114"/>
      <c r="C5" s="114"/>
      <c r="D5" s="114"/>
      <c r="E5" s="114"/>
      <c r="F5" s="114"/>
      <c r="G5" s="115"/>
    </row>
    <row r="6" spans="1:12" ht="15" customHeight="1" x14ac:dyDescent="0.3">
      <c r="A6" s="116" t="s">
        <v>3</v>
      </c>
      <c r="B6" s="53" t="s">
        <v>4</v>
      </c>
      <c r="C6" s="118" t="s">
        <v>5</v>
      </c>
      <c r="D6" s="118" t="s">
        <v>6</v>
      </c>
      <c r="E6" s="118" t="s">
        <v>7</v>
      </c>
      <c r="F6" s="120" t="s">
        <v>8</v>
      </c>
      <c r="G6" s="122" t="s">
        <v>9</v>
      </c>
    </row>
    <row r="7" spans="1:12" ht="17.25" thickBot="1" x14ac:dyDescent="0.35">
      <c r="A7" s="117"/>
      <c r="B7" s="5" t="s">
        <v>10</v>
      </c>
      <c r="C7" s="119"/>
      <c r="D7" s="119"/>
      <c r="E7" s="119"/>
      <c r="F7" s="121"/>
      <c r="G7" s="123"/>
    </row>
    <row r="8" spans="1:12" ht="15" customHeight="1" x14ac:dyDescent="0.3">
      <c r="A8" s="55" t="s">
        <v>11</v>
      </c>
      <c r="B8" s="52"/>
      <c r="C8" s="65"/>
      <c r="D8" s="29"/>
      <c r="E8" s="29"/>
      <c r="F8" s="29"/>
      <c r="G8" s="61">
        <f>+G9</f>
        <v>0</v>
      </c>
    </row>
    <row r="9" spans="1:12" x14ac:dyDescent="0.3">
      <c r="A9" s="6">
        <v>1</v>
      </c>
      <c r="B9" s="7" t="s">
        <v>12</v>
      </c>
      <c r="C9" s="8" t="s">
        <v>83</v>
      </c>
      <c r="D9" s="9" t="s">
        <v>13</v>
      </c>
      <c r="E9" s="10">
        <v>163</v>
      </c>
      <c r="F9" s="27"/>
      <c r="G9" s="12">
        <f>+ROUND(E9*F9,0)</f>
        <v>0</v>
      </c>
      <c r="H9" s="1">
        <v>2050823</v>
      </c>
      <c r="I9" s="1">
        <f>+H9*E9</f>
        <v>334284149</v>
      </c>
      <c r="J9" s="1">
        <f>+G9-I9</f>
        <v>-334284149</v>
      </c>
      <c r="K9" s="13">
        <v>2145094.6969697</v>
      </c>
      <c r="L9" s="14">
        <f>+F9-K9</f>
        <v>-2145094.6969697</v>
      </c>
    </row>
    <row r="10" spans="1:12" ht="16.5" customHeight="1" x14ac:dyDescent="0.3">
      <c r="A10" s="57" t="s">
        <v>14</v>
      </c>
      <c r="B10" s="51"/>
      <c r="C10" s="62"/>
      <c r="D10" s="30"/>
      <c r="E10" s="30"/>
      <c r="F10" s="30"/>
      <c r="G10" s="63">
        <f>SUM(G11:G16)</f>
        <v>0</v>
      </c>
      <c r="K10" s="13"/>
      <c r="L10" s="14"/>
    </row>
    <row r="11" spans="1:12" x14ac:dyDescent="0.3">
      <c r="A11" s="6">
        <v>2</v>
      </c>
      <c r="B11" s="7" t="s">
        <v>15</v>
      </c>
      <c r="C11" s="8" t="s">
        <v>16</v>
      </c>
      <c r="D11" s="9" t="s">
        <v>17</v>
      </c>
      <c r="E11" s="10">
        <v>163</v>
      </c>
      <c r="F11" s="11"/>
      <c r="G11" s="12">
        <f t="shared" ref="G11:G16" si="0">+ROUND(E11*F11,0)</f>
        <v>0</v>
      </c>
      <c r="H11" s="1">
        <v>137559</v>
      </c>
      <c r="I11" s="1">
        <f t="shared" ref="I11:I16" si="1">+H11*E11</f>
        <v>22422117</v>
      </c>
      <c r="J11" s="1">
        <f t="shared" ref="J11:J16" si="2">+G11-I11</f>
        <v>-22422117</v>
      </c>
      <c r="K11" s="13">
        <v>151400.75757575757</v>
      </c>
      <c r="L11" s="14">
        <f t="shared" ref="L11:L26" si="3">+F11-K11</f>
        <v>-151400.75757575757</v>
      </c>
    </row>
    <row r="12" spans="1:12" x14ac:dyDescent="0.3">
      <c r="A12" s="6">
        <v>3</v>
      </c>
      <c r="B12" s="7" t="s">
        <v>18</v>
      </c>
      <c r="C12" s="8" t="s">
        <v>19</v>
      </c>
      <c r="D12" s="9" t="s">
        <v>17</v>
      </c>
      <c r="E12" s="10">
        <v>163</v>
      </c>
      <c r="F12" s="11"/>
      <c r="G12" s="12">
        <f t="shared" si="0"/>
        <v>0</v>
      </c>
      <c r="H12" s="1">
        <v>32699</v>
      </c>
      <c r="I12" s="1">
        <f t="shared" si="1"/>
        <v>5329937</v>
      </c>
      <c r="J12" s="1">
        <f t="shared" si="2"/>
        <v>-5329937</v>
      </c>
      <c r="K12" s="13">
        <v>34345.454545454544</v>
      </c>
      <c r="L12" s="14">
        <f t="shared" si="3"/>
        <v>-34345.454545454544</v>
      </c>
    </row>
    <row r="13" spans="1:12" ht="33" x14ac:dyDescent="0.3">
      <c r="A13" s="6">
        <v>4</v>
      </c>
      <c r="B13" s="7" t="s">
        <v>20</v>
      </c>
      <c r="C13" s="8" t="s">
        <v>21</v>
      </c>
      <c r="D13" s="9" t="s">
        <v>17</v>
      </c>
      <c r="E13" s="10">
        <v>163</v>
      </c>
      <c r="F13" s="11"/>
      <c r="G13" s="12">
        <f t="shared" si="0"/>
        <v>0</v>
      </c>
      <c r="H13" s="1">
        <v>2620</v>
      </c>
      <c r="I13" s="1">
        <f t="shared" si="1"/>
        <v>427060</v>
      </c>
      <c r="J13" s="1">
        <f t="shared" si="2"/>
        <v>-427060</v>
      </c>
      <c r="K13" s="13">
        <v>3111.363636363636</v>
      </c>
      <c r="L13" s="14">
        <f t="shared" si="3"/>
        <v>-3111.363636363636</v>
      </c>
    </row>
    <row r="14" spans="1:12" x14ac:dyDescent="0.3">
      <c r="A14" s="6">
        <v>5</v>
      </c>
      <c r="B14" s="7" t="s">
        <v>22</v>
      </c>
      <c r="C14" s="8" t="s">
        <v>23</v>
      </c>
      <c r="D14" s="9" t="s">
        <v>17</v>
      </c>
      <c r="E14" s="10">
        <v>163</v>
      </c>
      <c r="F14" s="11"/>
      <c r="G14" s="12">
        <f t="shared" si="0"/>
        <v>0</v>
      </c>
      <c r="H14" s="1">
        <v>8540</v>
      </c>
      <c r="I14" s="1">
        <f t="shared" si="1"/>
        <v>1392020</v>
      </c>
      <c r="J14" s="1">
        <f t="shared" si="2"/>
        <v>-1392020</v>
      </c>
      <c r="K14" s="13">
        <v>8922.7272727272721</v>
      </c>
      <c r="L14" s="14">
        <f t="shared" si="3"/>
        <v>-8922.7272727272721</v>
      </c>
    </row>
    <row r="15" spans="1:12" ht="41.25" customHeight="1" x14ac:dyDescent="0.3">
      <c r="A15" s="6">
        <v>6</v>
      </c>
      <c r="B15" s="7" t="s">
        <v>24</v>
      </c>
      <c r="C15" s="8" t="s">
        <v>25</v>
      </c>
      <c r="D15" s="9" t="s">
        <v>17</v>
      </c>
      <c r="E15" s="10">
        <v>163</v>
      </c>
      <c r="F15" s="11"/>
      <c r="G15" s="12">
        <f t="shared" si="0"/>
        <v>0</v>
      </c>
      <c r="H15" s="1">
        <v>4947</v>
      </c>
      <c r="I15" s="1">
        <f t="shared" si="1"/>
        <v>806361</v>
      </c>
      <c r="J15" s="1">
        <f t="shared" si="2"/>
        <v>-806361</v>
      </c>
      <c r="K15" s="13">
        <v>5221.969696969697</v>
      </c>
      <c r="L15" s="14">
        <f t="shared" si="3"/>
        <v>-5221.969696969697</v>
      </c>
    </row>
    <row r="16" spans="1:12" ht="39" customHeight="1" x14ac:dyDescent="0.3">
      <c r="A16" s="6">
        <v>7</v>
      </c>
      <c r="B16" s="7" t="s">
        <v>26</v>
      </c>
      <c r="C16" s="8" t="s">
        <v>27</v>
      </c>
      <c r="D16" s="9" t="s">
        <v>17</v>
      </c>
      <c r="E16" s="10">
        <v>163</v>
      </c>
      <c r="F16" s="11"/>
      <c r="G16" s="12">
        <f t="shared" si="0"/>
        <v>0</v>
      </c>
      <c r="H16" s="1">
        <v>8852</v>
      </c>
      <c r="I16" s="1">
        <f t="shared" si="1"/>
        <v>1442876</v>
      </c>
      <c r="J16" s="1">
        <f t="shared" si="2"/>
        <v>-1442876</v>
      </c>
      <c r="K16" s="13">
        <v>9272.7272727272721</v>
      </c>
      <c r="L16" s="14">
        <f t="shared" si="3"/>
        <v>-9272.7272727272721</v>
      </c>
    </row>
    <row r="17" spans="1:12" ht="15" customHeight="1" x14ac:dyDescent="0.3">
      <c r="A17" s="57" t="s">
        <v>41</v>
      </c>
      <c r="B17" s="62"/>
      <c r="C17" s="31"/>
      <c r="D17" s="31"/>
      <c r="E17" s="30"/>
      <c r="F17" s="30"/>
      <c r="G17" s="63">
        <f>SUM(G18:G20)</f>
        <v>0</v>
      </c>
      <c r="K17" s="13"/>
      <c r="L17" s="14">
        <f t="shared" si="3"/>
        <v>0</v>
      </c>
    </row>
    <row r="18" spans="1:12" ht="36.75" customHeight="1" x14ac:dyDescent="0.3">
      <c r="A18" s="6">
        <v>14</v>
      </c>
      <c r="B18" s="7" t="s">
        <v>42</v>
      </c>
      <c r="C18" s="8" t="s">
        <v>43</v>
      </c>
      <c r="D18" s="9" t="s">
        <v>17</v>
      </c>
      <c r="E18" s="10">
        <v>163</v>
      </c>
      <c r="F18" s="11"/>
      <c r="G18" s="12">
        <f t="shared" ref="G18:G20" si="4">+ROUND(E18*F18,0)</f>
        <v>0</v>
      </c>
      <c r="H18" s="15">
        <v>481</v>
      </c>
      <c r="I18" s="1">
        <f t="shared" ref="I18:I20" si="5">+H18*E18</f>
        <v>78403</v>
      </c>
      <c r="J18" s="1">
        <f t="shared" ref="J18:J20" si="6">+G18-I18</f>
        <v>-78403</v>
      </c>
      <c r="K18" s="13">
        <v>500.75757575757575</v>
      </c>
      <c r="L18" s="14">
        <f t="shared" si="3"/>
        <v>-500.75757575757575</v>
      </c>
    </row>
    <row r="19" spans="1:12" x14ac:dyDescent="0.3">
      <c r="A19" s="6">
        <v>15</v>
      </c>
      <c r="B19" s="7" t="s">
        <v>44</v>
      </c>
      <c r="C19" s="8" t="s">
        <v>45</v>
      </c>
      <c r="D19" s="9" t="s">
        <v>17</v>
      </c>
      <c r="E19" s="10">
        <v>1</v>
      </c>
      <c r="F19" s="11"/>
      <c r="G19" s="12">
        <f t="shared" si="4"/>
        <v>0</v>
      </c>
      <c r="H19" s="16">
        <v>55271</v>
      </c>
      <c r="I19" s="1">
        <f>+H19*E19</f>
        <v>55271</v>
      </c>
      <c r="J19" s="1">
        <f t="shared" si="6"/>
        <v>-55271</v>
      </c>
      <c r="K19" s="13">
        <v>75685.606060606064</v>
      </c>
      <c r="L19" s="14">
        <f t="shared" si="3"/>
        <v>-75685.606060606064</v>
      </c>
    </row>
    <row r="20" spans="1:12" x14ac:dyDescent="0.3">
      <c r="A20" s="6">
        <v>16</v>
      </c>
      <c r="B20" s="7" t="s">
        <v>46</v>
      </c>
      <c r="C20" s="8" t="s">
        <v>47</v>
      </c>
      <c r="D20" s="9" t="s">
        <v>17</v>
      </c>
      <c r="E20" s="10">
        <v>2</v>
      </c>
      <c r="F20" s="11"/>
      <c r="G20" s="12">
        <f t="shared" si="4"/>
        <v>0</v>
      </c>
      <c r="H20" s="15">
        <v>50177</v>
      </c>
      <c r="I20" s="1">
        <f t="shared" si="5"/>
        <v>100354</v>
      </c>
      <c r="J20" s="1">
        <f t="shared" si="6"/>
        <v>-100354</v>
      </c>
      <c r="K20" s="13">
        <v>46784.84848484848</v>
      </c>
      <c r="L20" s="14">
        <f t="shared" si="3"/>
        <v>-46784.84848484848</v>
      </c>
    </row>
    <row r="21" spans="1:12" ht="15" customHeight="1" x14ac:dyDescent="0.3">
      <c r="A21" s="57" t="s">
        <v>48</v>
      </c>
      <c r="B21" s="51"/>
      <c r="C21" s="62"/>
      <c r="D21" s="30"/>
      <c r="E21" s="30"/>
      <c r="F21" s="30"/>
      <c r="G21" s="63">
        <f>+SUM(G22:G22)</f>
        <v>0</v>
      </c>
      <c r="K21" s="13"/>
      <c r="L21" s="14">
        <f t="shared" si="3"/>
        <v>0</v>
      </c>
    </row>
    <row r="22" spans="1:12" x14ac:dyDescent="0.3">
      <c r="A22" s="6">
        <v>17</v>
      </c>
      <c r="B22" s="7" t="s">
        <v>49</v>
      </c>
      <c r="C22" s="8" t="s">
        <v>50</v>
      </c>
      <c r="D22" s="9" t="s">
        <v>17</v>
      </c>
      <c r="E22" s="10">
        <v>163</v>
      </c>
      <c r="F22" s="11"/>
      <c r="G22" s="12">
        <f>+ROUND(E22*F22,0)</f>
        <v>0</v>
      </c>
      <c r="H22" s="1">
        <v>5195</v>
      </c>
      <c r="I22" s="1">
        <f t="shared" ref="I22" si="7">+H22*E22</f>
        <v>846785</v>
      </c>
      <c r="J22" s="1">
        <f t="shared" ref="J22" si="8">+G22-I22</f>
        <v>-846785</v>
      </c>
      <c r="K22" s="13">
        <v>5440.909090909091</v>
      </c>
      <c r="L22" s="14">
        <f t="shared" si="3"/>
        <v>-5440.909090909091</v>
      </c>
    </row>
    <row r="23" spans="1:12" ht="15" customHeight="1" x14ac:dyDescent="0.3">
      <c r="A23" s="57" t="s">
        <v>51</v>
      </c>
      <c r="B23" s="51"/>
      <c r="C23" s="62"/>
      <c r="D23" s="30"/>
      <c r="E23" s="30"/>
      <c r="F23" s="30"/>
      <c r="G23" s="63">
        <f>+SUM(G24:G26)</f>
        <v>0</v>
      </c>
      <c r="K23" s="13"/>
      <c r="L23" s="14">
        <f t="shared" si="3"/>
        <v>0</v>
      </c>
    </row>
    <row r="24" spans="1:12" ht="41.25" customHeight="1" x14ac:dyDescent="0.3">
      <c r="A24" s="6">
        <v>18</v>
      </c>
      <c r="B24" s="7" t="s">
        <v>49</v>
      </c>
      <c r="C24" s="8" t="s">
        <v>52</v>
      </c>
      <c r="D24" s="9" t="s">
        <v>53</v>
      </c>
      <c r="E24" s="10">
        <v>489</v>
      </c>
      <c r="F24" s="17"/>
      <c r="G24" s="12">
        <f>+ROUND(E24*F24,0)</f>
        <v>0</v>
      </c>
      <c r="H24" s="1">
        <v>1283</v>
      </c>
      <c r="I24" s="1">
        <f t="shared" ref="I24:I26" si="9">+H24*E24</f>
        <v>627387</v>
      </c>
      <c r="J24" s="1">
        <f t="shared" ref="J24:J26" si="10">+G24-I24</f>
        <v>-627387</v>
      </c>
      <c r="K24" s="13">
        <v>1380.3030303030303</v>
      </c>
      <c r="L24" s="14">
        <f t="shared" si="3"/>
        <v>-1380.3030303030303</v>
      </c>
    </row>
    <row r="25" spans="1:12" x14ac:dyDescent="0.3">
      <c r="A25" s="6">
        <v>19</v>
      </c>
      <c r="B25" s="7" t="s">
        <v>54</v>
      </c>
      <c r="C25" s="8" t="s">
        <v>55</v>
      </c>
      <c r="D25" s="9" t="s">
        <v>17</v>
      </c>
      <c r="E25" s="10">
        <v>163</v>
      </c>
      <c r="F25" s="17"/>
      <c r="G25" s="12">
        <f t="shared" ref="G25:G26" si="11">+ROUND(E25*F25,0)</f>
        <v>0</v>
      </c>
      <c r="H25" s="1">
        <v>17213</v>
      </c>
      <c r="I25" s="1">
        <f t="shared" si="9"/>
        <v>2805719</v>
      </c>
      <c r="J25" s="1">
        <f t="shared" si="10"/>
        <v>-2805719</v>
      </c>
      <c r="K25" s="13">
        <v>17927.272727272728</v>
      </c>
      <c r="L25" s="14">
        <f t="shared" si="3"/>
        <v>-17927.272727272728</v>
      </c>
    </row>
    <row r="26" spans="1:12" x14ac:dyDescent="0.3">
      <c r="A26" s="6">
        <v>20</v>
      </c>
      <c r="B26" s="7" t="s">
        <v>56</v>
      </c>
      <c r="C26" s="8" t="s">
        <v>57</v>
      </c>
      <c r="D26" s="9" t="s">
        <v>17</v>
      </c>
      <c r="E26" s="10">
        <v>0</v>
      </c>
      <c r="F26" s="17"/>
      <c r="G26" s="12">
        <f t="shared" si="11"/>
        <v>0</v>
      </c>
      <c r="H26" s="1">
        <v>6828</v>
      </c>
      <c r="I26" s="1">
        <f t="shared" si="9"/>
        <v>0</v>
      </c>
      <c r="J26" s="1">
        <f t="shared" si="10"/>
        <v>0</v>
      </c>
      <c r="K26" s="13">
        <v>7128.030303030303</v>
      </c>
      <c r="L26" s="14">
        <f t="shared" si="3"/>
        <v>-7128.030303030303</v>
      </c>
    </row>
    <row r="27" spans="1:12" ht="15.75" customHeight="1" x14ac:dyDescent="0.3">
      <c r="A27" s="136" t="s">
        <v>58</v>
      </c>
      <c r="B27" s="137"/>
      <c r="C27" s="137"/>
      <c r="D27" s="137"/>
      <c r="E27" s="137"/>
      <c r="F27" s="138"/>
      <c r="G27" s="64">
        <f>G8+G10+G17+G21+G23</f>
        <v>0</v>
      </c>
    </row>
    <row r="28" spans="1:12" ht="16.5" customHeight="1" x14ac:dyDescent="0.3">
      <c r="A28" s="103" t="s">
        <v>59</v>
      </c>
      <c r="B28" s="104"/>
      <c r="C28" s="104"/>
      <c r="D28" s="104"/>
      <c r="E28" s="104"/>
      <c r="F28" s="18">
        <v>0.23580000000000001</v>
      </c>
      <c r="G28" s="20">
        <f>+ROUND($G$27*F28,0)</f>
        <v>0</v>
      </c>
    </row>
    <row r="29" spans="1:12" ht="16.5" customHeight="1" x14ac:dyDescent="0.3">
      <c r="A29" s="103" t="s">
        <v>60</v>
      </c>
      <c r="B29" s="104"/>
      <c r="C29" s="104"/>
      <c r="D29" s="104"/>
      <c r="E29" s="104"/>
      <c r="F29" s="18">
        <v>0.01</v>
      </c>
      <c r="G29" s="20">
        <f t="shared" ref="G29:G30" si="12">+ROUND($G$27*F29,0)</f>
        <v>0</v>
      </c>
    </row>
    <row r="30" spans="1:12" x14ac:dyDescent="0.3">
      <c r="A30" s="103" t="s">
        <v>61</v>
      </c>
      <c r="B30" s="104"/>
      <c r="C30" s="104"/>
      <c r="D30" s="104"/>
      <c r="E30" s="104"/>
      <c r="F30" s="18">
        <v>0.05</v>
      </c>
      <c r="G30" s="20">
        <f t="shared" si="12"/>
        <v>0</v>
      </c>
    </row>
    <row r="31" spans="1:12" ht="16.5" customHeight="1" x14ac:dyDescent="0.3">
      <c r="A31" s="103" t="s">
        <v>62</v>
      </c>
      <c r="B31" s="104"/>
      <c r="C31" s="104"/>
      <c r="D31" s="104"/>
      <c r="E31" s="104"/>
      <c r="F31" s="18">
        <v>0.19</v>
      </c>
      <c r="G31" s="20">
        <f>+ROUND(G30*F31,0)</f>
        <v>0</v>
      </c>
    </row>
    <row r="32" spans="1:12" x14ac:dyDescent="0.3">
      <c r="A32" s="134" t="s">
        <v>63</v>
      </c>
      <c r="B32" s="135"/>
      <c r="C32" s="135"/>
      <c r="D32" s="135"/>
      <c r="E32" s="135"/>
      <c r="F32" s="19"/>
      <c r="G32" s="21">
        <f>+SUM(G28:G30)</f>
        <v>0</v>
      </c>
    </row>
    <row r="33" spans="1:15" ht="16.5" customHeight="1" x14ac:dyDescent="0.3">
      <c r="A33" s="128" t="s">
        <v>64</v>
      </c>
      <c r="B33" s="129"/>
      <c r="C33" s="129"/>
      <c r="D33" s="129"/>
      <c r="E33" s="129"/>
      <c r="F33" s="129"/>
      <c r="G33" s="22">
        <f>+G32+G27</f>
        <v>0</v>
      </c>
    </row>
    <row r="34" spans="1:15" x14ac:dyDescent="0.3">
      <c r="A34" s="130" t="s">
        <v>65</v>
      </c>
      <c r="B34" s="131"/>
      <c r="C34" s="131"/>
      <c r="D34" s="131"/>
      <c r="E34" s="131"/>
      <c r="F34" s="131"/>
      <c r="G34" s="23">
        <f>+G33+G31</f>
        <v>0</v>
      </c>
      <c r="K34" s="13">
        <v>24206014177.230003</v>
      </c>
      <c r="L34" s="14">
        <f>+G34-K34</f>
        <v>-24206014177.230003</v>
      </c>
    </row>
    <row r="35" spans="1:15" ht="32.25" customHeight="1" x14ac:dyDescent="0.3">
      <c r="A35" s="132" t="s">
        <v>66</v>
      </c>
      <c r="B35" s="133"/>
      <c r="C35" s="133"/>
      <c r="D35" s="133"/>
      <c r="E35" s="133"/>
      <c r="F35" s="133"/>
      <c r="G35" s="23">
        <v>5531100</v>
      </c>
    </row>
    <row r="36" spans="1:15" ht="17.25" thickBot="1" x14ac:dyDescent="0.35">
      <c r="A36" s="126" t="s">
        <v>67</v>
      </c>
      <c r="B36" s="127"/>
      <c r="C36" s="127"/>
      <c r="D36" s="127"/>
      <c r="E36" s="127"/>
      <c r="F36" s="127"/>
      <c r="G36" s="24">
        <v>0</v>
      </c>
      <c r="O36" s="14"/>
    </row>
    <row r="37" spans="1:15" x14ac:dyDescent="0.3">
      <c r="G37" s="13"/>
    </row>
    <row r="38" spans="1:15" s="72" customFormat="1" ht="46.5" customHeight="1" x14ac:dyDescent="0.25">
      <c r="A38" s="100" t="s">
        <v>84</v>
      </c>
      <c r="B38" s="100"/>
      <c r="C38" s="100"/>
      <c r="D38" s="100"/>
      <c r="E38" s="100"/>
      <c r="F38" s="100"/>
      <c r="G38" s="100"/>
    </row>
    <row r="39" spans="1:15" s="72" customFormat="1" ht="32.25" customHeight="1" x14ac:dyDescent="0.25">
      <c r="A39" s="100"/>
      <c r="B39" s="100"/>
      <c r="C39" s="100"/>
      <c r="D39" s="100"/>
      <c r="E39" s="100"/>
      <c r="F39" s="100"/>
      <c r="G39" s="100"/>
    </row>
    <row r="40" spans="1:15" s="72" customFormat="1" ht="32.25" customHeight="1" x14ac:dyDescent="0.25">
      <c r="A40" s="100"/>
      <c r="B40" s="100"/>
      <c r="C40" s="100"/>
      <c r="D40" s="100"/>
      <c r="E40" s="100"/>
      <c r="F40" s="100"/>
      <c r="G40" s="100"/>
    </row>
    <row r="41" spans="1:15" x14ac:dyDescent="0.3">
      <c r="F41"/>
      <c r="G41" s="73"/>
    </row>
    <row r="42" spans="1:15" x14ac:dyDescent="0.3">
      <c r="F42" s="75" t="s">
        <v>85</v>
      </c>
      <c r="G42" s="75"/>
    </row>
    <row r="43" spans="1:15" x14ac:dyDescent="0.3">
      <c r="F43" s="74" t="s">
        <v>86</v>
      </c>
      <c r="G43" s="73"/>
    </row>
    <row r="44" spans="1:15" x14ac:dyDescent="0.3">
      <c r="F44" s="74" t="s">
        <v>87</v>
      </c>
      <c r="G44" s="73"/>
    </row>
    <row r="45" spans="1:15" x14ac:dyDescent="0.3">
      <c r="F45" s="74" t="s">
        <v>88</v>
      </c>
      <c r="G45" s="73"/>
    </row>
  </sheetData>
  <sheetProtection algorithmName="SHA-512" hashValue="sFHTkSjlJK7tm76c3v8xtI2gOLwrD3VNwvbUhpLQi6YuSLVgBLZWLV2Obc7Q56pxCJhQC+YOWtkZgLQVCRqvlA==" saltValue="ibsTs2iKuWGnzV0c8hShmA==" spinCount="100000" sheet="1" objects="1" scenarios="1"/>
  <mergeCells count="22">
    <mergeCell ref="A32:E32"/>
    <mergeCell ref="A1:G1"/>
    <mergeCell ref="A2:G2"/>
    <mergeCell ref="A3:G3"/>
    <mergeCell ref="A5:G5"/>
    <mergeCell ref="A6:A7"/>
    <mergeCell ref="C6:C7"/>
    <mergeCell ref="D6:D7"/>
    <mergeCell ref="E6:E7"/>
    <mergeCell ref="F6:F7"/>
    <mergeCell ref="G6:G7"/>
    <mergeCell ref="A27:F27"/>
    <mergeCell ref="A28:E28"/>
    <mergeCell ref="A29:E29"/>
    <mergeCell ref="A30:E30"/>
    <mergeCell ref="A31:E31"/>
    <mergeCell ref="F42:G42"/>
    <mergeCell ref="A38:G40"/>
    <mergeCell ref="A33:F33"/>
    <mergeCell ref="A34:F34"/>
    <mergeCell ref="A35:F35"/>
    <mergeCell ref="A36:F36"/>
  </mergeCells>
  <conditionalFormatting sqref="J9:J26">
    <cfRule type="cellIs" dxfId="1" priority="1" operator="lessThan">
      <formula>0</formula>
    </cfRule>
  </conditionalFormatting>
  <pageMargins left="0.7" right="0.7" top="0.75" bottom="0.75" header="0.3" footer="0.3"/>
  <pageSetup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38F17-199A-446C-A2A4-F78424980DB1}">
  <sheetPr>
    <pageSetUpPr fitToPage="1"/>
  </sheetPr>
  <dimension ref="A1:N52"/>
  <sheetViews>
    <sheetView tabSelected="1" view="pageBreakPreview" topLeftCell="A24" zoomScale="98" zoomScaleNormal="90" zoomScaleSheetLayoutView="98" workbookViewId="0">
      <selection activeCell="E24" sqref="E24"/>
    </sheetView>
  </sheetViews>
  <sheetFormatPr baseColWidth="10" defaultColWidth="11.42578125" defaultRowHeight="16.5" x14ac:dyDescent="0.3"/>
  <cols>
    <col min="1" max="1" width="7" style="2" customWidth="1"/>
    <col min="2" max="2" width="15.85546875" style="2" customWidth="1"/>
    <col min="3" max="3" width="72" style="2" customWidth="1"/>
    <col min="4" max="4" width="9" style="2" customWidth="1"/>
    <col min="5" max="5" width="16" style="2" customWidth="1"/>
    <col min="6" max="6" width="17.140625" style="2" customWidth="1"/>
    <col min="7" max="7" width="22" style="2" customWidth="1"/>
    <col min="8" max="8" width="11.42578125" style="1" hidden="1" customWidth="1"/>
    <col min="9" max="10" width="14.85546875" style="1" hidden="1" customWidth="1"/>
    <col min="11" max="11" width="15.85546875" style="2" hidden="1" customWidth="1"/>
    <col min="12" max="12" width="11.42578125" style="2" hidden="1" customWidth="1"/>
    <col min="13" max="14" width="15.85546875" style="2" bestFit="1" customWidth="1"/>
    <col min="15" max="16384" width="11.42578125" style="2"/>
  </cols>
  <sheetData>
    <row r="1" spans="1:12" ht="33.75" customHeight="1" x14ac:dyDescent="0.3">
      <c r="A1" s="105" t="s">
        <v>0</v>
      </c>
      <c r="B1" s="106"/>
      <c r="C1" s="106"/>
      <c r="D1" s="106"/>
      <c r="E1" s="106"/>
      <c r="F1" s="106"/>
      <c r="G1" s="107"/>
    </row>
    <row r="2" spans="1:12" ht="18" x14ac:dyDescent="0.3">
      <c r="A2" s="108" t="s">
        <v>1</v>
      </c>
      <c r="B2" s="95"/>
      <c r="C2" s="95"/>
      <c r="D2" s="95"/>
      <c r="E2" s="95"/>
      <c r="F2" s="95"/>
      <c r="G2" s="109"/>
    </row>
    <row r="3" spans="1:12" ht="37.5" customHeight="1" x14ac:dyDescent="0.3">
      <c r="A3" s="110" t="s">
        <v>69</v>
      </c>
      <c r="B3" s="111"/>
      <c r="C3" s="111"/>
      <c r="D3" s="111"/>
      <c r="E3" s="111"/>
      <c r="F3" s="111"/>
      <c r="G3" s="112"/>
    </row>
    <row r="4" spans="1:12" ht="16.5" customHeight="1" thickBot="1" x14ac:dyDescent="0.35">
      <c r="A4" s="3"/>
      <c r="G4" s="4"/>
    </row>
    <row r="5" spans="1:12" ht="17.25" thickBot="1" x14ac:dyDescent="0.35">
      <c r="A5" s="113" t="s">
        <v>81</v>
      </c>
      <c r="B5" s="114"/>
      <c r="C5" s="114"/>
      <c r="D5" s="114"/>
      <c r="E5" s="114"/>
      <c r="F5" s="114"/>
      <c r="G5" s="115"/>
    </row>
    <row r="6" spans="1:12" ht="15" customHeight="1" x14ac:dyDescent="0.3">
      <c r="A6" s="116" t="s">
        <v>3</v>
      </c>
      <c r="B6" s="53" t="s">
        <v>4</v>
      </c>
      <c r="C6" s="118" t="s">
        <v>5</v>
      </c>
      <c r="D6" s="118" t="s">
        <v>6</v>
      </c>
      <c r="E6" s="118" t="s">
        <v>7</v>
      </c>
      <c r="F6" s="120" t="s">
        <v>8</v>
      </c>
      <c r="G6" s="122" t="s">
        <v>9</v>
      </c>
    </row>
    <row r="7" spans="1:12" ht="17.25" thickBot="1" x14ac:dyDescent="0.35">
      <c r="A7" s="117"/>
      <c r="B7" s="5" t="s">
        <v>10</v>
      </c>
      <c r="C7" s="119"/>
      <c r="D7" s="119"/>
      <c r="E7" s="119"/>
      <c r="F7" s="121"/>
      <c r="G7" s="123"/>
    </row>
    <row r="8" spans="1:12" ht="15" customHeight="1" x14ac:dyDescent="0.3">
      <c r="A8" s="55" t="s">
        <v>11</v>
      </c>
      <c r="B8" s="56"/>
      <c r="C8" s="66"/>
      <c r="D8" s="67"/>
      <c r="E8" s="67"/>
      <c r="F8" s="67"/>
      <c r="G8" s="68">
        <f>+G9</f>
        <v>0</v>
      </c>
    </row>
    <row r="9" spans="1:12" x14ac:dyDescent="0.3">
      <c r="A9" s="6">
        <v>1</v>
      </c>
      <c r="B9" s="7" t="s">
        <v>12</v>
      </c>
      <c r="C9" s="8" t="s">
        <v>83</v>
      </c>
      <c r="D9" s="9" t="s">
        <v>13</v>
      </c>
      <c r="E9" s="10">
        <v>52</v>
      </c>
      <c r="F9" s="27"/>
      <c r="G9" s="28">
        <f>+ROUND(E9*F9,0)</f>
        <v>0</v>
      </c>
      <c r="H9" s="1">
        <v>2050823</v>
      </c>
      <c r="I9" s="1">
        <f>+H9*E9</f>
        <v>106642796</v>
      </c>
      <c r="J9" s="1">
        <f>+G9-I9</f>
        <v>-106642796</v>
      </c>
      <c r="K9" s="13">
        <v>2145094.6969697</v>
      </c>
      <c r="L9" s="14">
        <f>+F9-K9</f>
        <v>-2145094.6969697</v>
      </c>
    </row>
    <row r="10" spans="1:12" ht="16.5" customHeight="1" x14ac:dyDescent="0.3">
      <c r="A10" s="57" t="s">
        <v>14</v>
      </c>
      <c r="B10" s="58"/>
      <c r="C10" s="69"/>
      <c r="D10" s="60"/>
      <c r="E10" s="60"/>
      <c r="F10" s="60"/>
      <c r="G10" s="70">
        <f>SUM(G11:G16)</f>
        <v>0</v>
      </c>
      <c r="K10" s="13"/>
      <c r="L10" s="14"/>
    </row>
    <row r="11" spans="1:12" x14ac:dyDescent="0.3">
      <c r="A11" s="6">
        <v>2</v>
      </c>
      <c r="B11" s="7" t="s">
        <v>15</v>
      </c>
      <c r="C11" s="8" t="s">
        <v>16</v>
      </c>
      <c r="D11" s="9" t="s">
        <v>17</v>
      </c>
      <c r="E11" s="10">
        <v>51</v>
      </c>
      <c r="F11" s="11"/>
      <c r="G11" s="28">
        <f t="shared" ref="G11:G16" si="0">+ROUND(E11*F11,0)</f>
        <v>0</v>
      </c>
      <c r="H11" s="1">
        <v>137559</v>
      </c>
      <c r="I11" s="1">
        <f t="shared" ref="I11:I21" si="1">+H11*E11</f>
        <v>7015509</v>
      </c>
      <c r="J11" s="1">
        <f t="shared" ref="J11:J21" si="2">+G11-I11</f>
        <v>-7015509</v>
      </c>
      <c r="K11" s="13">
        <v>151400.75757575757</v>
      </c>
      <c r="L11" s="14">
        <f t="shared" ref="L11:L33" si="3">+F11-K11</f>
        <v>-151400.75757575757</v>
      </c>
    </row>
    <row r="12" spans="1:12" x14ac:dyDescent="0.3">
      <c r="A12" s="6">
        <v>3</v>
      </c>
      <c r="B12" s="7" t="s">
        <v>18</v>
      </c>
      <c r="C12" s="8" t="s">
        <v>19</v>
      </c>
      <c r="D12" s="9" t="s">
        <v>17</v>
      </c>
      <c r="E12" s="10">
        <v>51</v>
      </c>
      <c r="F12" s="11"/>
      <c r="G12" s="28">
        <f t="shared" si="0"/>
        <v>0</v>
      </c>
      <c r="H12" s="1">
        <v>32699</v>
      </c>
      <c r="I12" s="1">
        <f t="shared" si="1"/>
        <v>1667649</v>
      </c>
      <c r="J12" s="1">
        <f t="shared" si="2"/>
        <v>-1667649</v>
      </c>
      <c r="K12" s="13">
        <v>34345.454545454544</v>
      </c>
      <c r="L12" s="14">
        <f t="shared" si="3"/>
        <v>-34345.454545454544</v>
      </c>
    </row>
    <row r="13" spans="1:12" ht="33" x14ac:dyDescent="0.3">
      <c r="A13" s="6">
        <v>4</v>
      </c>
      <c r="B13" s="7" t="s">
        <v>20</v>
      </c>
      <c r="C13" s="8" t="s">
        <v>21</v>
      </c>
      <c r="D13" s="9" t="s">
        <v>17</v>
      </c>
      <c r="E13" s="10">
        <v>51</v>
      </c>
      <c r="F13" s="11"/>
      <c r="G13" s="28">
        <f t="shared" si="0"/>
        <v>0</v>
      </c>
      <c r="H13" s="1">
        <v>2620</v>
      </c>
      <c r="I13" s="1">
        <f t="shared" si="1"/>
        <v>133620</v>
      </c>
      <c r="J13" s="1">
        <f t="shared" si="2"/>
        <v>-133620</v>
      </c>
      <c r="K13" s="13">
        <v>3111.363636363636</v>
      </c>
      <c r="L13" s="14">
        <f t="shared" si="3"/>
        <v>-3111.363636363636</v>
      </c>
    </row>
    <row r="14" spans="1:12" x14ac:dyDescent="0.3">
      <c r="A14" s="6">
        <v>5</v>
      </c>
      <c r="B14" s="7" t="s">
        <v>22</v>
      </c>
      <c r="C14" s="8" t="s">
        <v>23</v>
      </c>
      <c r="D14" s="9" t="s">
        <v>17</v>
      </c>
      <c r="E14" s="10">
        <v>51</v>
      </c>
      <c r="F14" s="11"/>
      <c r="G14" s="28">
        <f t="shared" si="0"/>
        <v>0</v>
      </c>
      <c r="H14" s="1">
        <v>8540</v>
      </c>
      <c r="I14" s="1">
        <f t="shared" si="1"/>
        <v>435540</v>
      </c>
      <c r="J14" s="1">
        <f t="shared" si="2"/>
        <v>-435540</v>
      </c>
      <c r="K14" s="13">
        <v>8922.7272727272721</v>
      </c>
      <c r="L14" s="14">
        <f t="shared" si="3"/>
        <v>-8922.7272727272721</v>
      </c>
    </row>
    <row r="15" spans="1:12" ht="41.25" customHeight="1" x14ac:dyDescent="0.3">
      <c r="A15" s="6">
        <v>6</v>
      </c>
      <c r="B15" s="7" t="s">
        <v>24</v>
      </c>
      <c r="C15" s="8" t="s">
        <v>25</v>
      </c>
      <c r="D15" s="9" t="s">
        <v>17</v>
      </c>
      <c r="E15" s="10">
        <v>51</v>
      </c>
      <c r="F15" s="11"/>
      <c r="G15" s="28">
        <f t="shared" si="0"/>
        <v>0</v>
      </c>
      <c r="H15" s="1">
        <v>4947</v>
      </c>
      <c r="I15" s="1">
        <f t="shared" si="1"/>
        <v>252297</v>
      </c>
      <c r="J15" s="1">
        <f t="shared" si="2"/>
        <v>-252297</v>
      </c>
      <c r="K15" s="13">
        <v>5221.969696969697</v>
      </c>
      <c r="L15" s="14">
        <f t="shared" si="3"/>
        <v>-5221.969696969697</v>
      </c>
    </row>
    <row r="16" spans="1:12" ht="39" customHeight="1" x14ac:dyDescent="0.3">
      <c r="A16" s="6">
        <v>7</v>
      </c>
      <c r="B16" s="7" t="s">
        <v>26</v>
      </c>
      <c r="C16" s="8" t="s">
        <v>27</v>
      </c>
      <c r="D16" s="9" t="s">
        <v>17</v>
      </c>
      <c r="E16" s="10">
        <v>51</v>
      </c>
      <c r="F16" s="11"/>
      <c r="G16" s="28">
        <f t="shared" si="0"/>
        <v>0</v>
      </c>
      <c r="H16" s="1">
        <v>8852</v>
      </c>
      <c r="I16" s="1">
        <f t="shared" si="1"/>
        <v>451452</v>
      </c>
      <c r="J16" s="1">
        <f t="shared" si="2"/>
        <v>-451452</v>
      </c>
      <c r="K16" s="13">
        <v>9272.7272727272721</v>
      </c>
      <c r="L16" s="14">
        <f t="shared" si="3"/>
        <v>-9272.7272727272721</v>
      </c>
    </row>
    <row r="17" spans="1:12" ht="18" customHeight="1" x14ac:dyDescent="0.3">
      <c r="A17" s="57" t="s">
        <v>28</v>
      </c>
      <c r="B17" s="58"/>
      <c r="C17" s="69"/>
      <c r="D17" s="60"/>
      <c r="E17" s="60"/>
      <c r="F17" s="60"/>
      <c r="G17" s="70">
        <f>SUM(G18:G23)</f>
        <v>0</v>
      </c>
      <c r="K17" s="13"/>
      <c r="L17" s="14"/>
    </row>
    <row r="18" spans="1:12" ht="24" customHeight="1" x14ac:dyDescent="0.3">
      <c r="A18" s="6">
        <v>8</v>
      </c>
      <c r="B18" s="7" t="s">
        <v>29</v>
      </c>
      <c r="C18" s="8" t="s">
        <v>30</v>
      </c>
      <c r="D18" s="9" t="s">
        <v>17</v>
      </c>
      <c r="E18" s="10">
        <v>1</v>
      </c>
      <c r="F18" s="11"/>
      <c r="G18" s="28">
        <f t="shared" ref="G18:G23" si="4">+ROUND(E18*F18,0)</f>
        <v>0</v>
      </c>
      <c r="H18" s="1">
        <v>31077</v>
      </c>
      <c r="I18" s="1">
        <f t="shared" si="1"/>
        <v>31077</v>
      </c>
      <c r="J18" s="1">
        <f t="shared" si="2"/>
        <v>-31077</v>
      </c>
      <c r="K18" s="13">
        <v>32333.333333333332</v>
      </c>
      <c r="L18" s="14">
        <f t="shared" si="3"/>
        <v>-32333.333333333332</v>
      </c>
    </row>
    <row r="19" spans="1:12" ht="24" customHeight="1" x14ac:dyDescent="0.3">
      <c r="A19" s="6">
        <v>9</v>
      </c>
      <c r="B19" s="7" t="s">
        <v>31</v>
      </c>
      <c r="C19" s="8" t="s">
        <v>32</v>
      </c>
      <c r="D19" s="9" t="s">
        <v>17</v>
      </c>
      <c r="E19" s="10">
        <v>1</v>
      </c>
      <c r="F19" s="11"/>
      <c r="G19" s="28">
        <f t="shared" si="4"/>
        <v>0</v>
      </c>
      <c r="H19" s="1">
        <v>7079</v>
      </c>
      <c r="I19" s="1">
        <f t="shared" si="1"/>
        <v>7079</v>
      </c>
      <c r="J19" s="1">
        <f t="shared" si="2"/>
        <v>-7079</v>
      </c>
      <c r="K19" s="13">
        <v>7378.7878787878781</v>
      </c>
      <c r="L19" s="14">
        <f t="shared" si="3"/>
        <v>-7378.7878787878781</v>
      </c>
    </row>
    <row r="20" spans="1:12" ht="30" customHeight="1" x14ac:dyDescent="0.3">
      <c r="A20" s="6">
        <v>10</v>
      </c>
      <c r="B20" s="7" t="s">
        <v>33</v>
      </c>
      <c r="C20" s="8" t="s">
        <v>34</v>
      </c>
      <c r="D20" s="9" t="s">
        <v>17</v>
      </c>
      <c r="E20" s="10">
        <v>1</v>
      </c>
      <c r="F20" s="11"/>
      <c r="G20" s="28">
        <f t="shared" si="4"/>
        <v>0</v>
      </c>
      <c r="H20" s="1">
        <v>8646</v>
      </c>
      <c r="I20" s="1">
        <f t="shared" si="1"/>
        <v>8646</v>
      </c>
      <c r="J20" s="1">
        <f t="shared" si="2"/>
        <v>-8646</v>
      </c>
      <c r="K20" s="13">
        <v>9142.424242424242</v>
      </c>
      <c r="L20" s="14">
        <f t="shared" si="3"/>
        <v>-9142.424242424242</v>
      </c>
    </row>
    <row r="21" spans="1:12" ht="33.75" customHeight="1" x14ac:dyDescent="0.3">
      <c r="A21" s="6">
        <v>11</v>
      </c>
      <c r="B21" s="7" t="s">
        <v>35</v>
      </c>
      <c r="C21" s="8" t="s">
        <v>36</v>
      </c>
      <c r="D21" s="9" t="s">
        <v>17</v>
      </c>
      <c r="E21" s="10">
        <v>1</v>
      </c>
      <c r="F21" s="11"/>
      <c r="G21" s="28">
        <f t="shared" si="4"/>
        <v>0</v>
      </c>
      <c r="H21" s="1">
        <v>11707</v>
      </c>
      <c r="I21" s="1">
        <f t="shared" si="1"/>
        <v>11707</v>
      </c>
      <c r="J21" s="1">
        <f t="shared" si="2"/>
        <v>-11707</v>
      </c>
      <c r="K21" s="13">
        <v>13336.363636363636</v>
      </c>
      <c r="L21" s="14">
        <f t="shared" si="3"/>
        <v>-13336.363636363636</v>
      </c>
    </row>
    <row r="22" spans="1:12" ht="17.25" customHeight="1" x14ac:dyDescent="0.3">
      <c r="A22" s="6">
        <v>12</v>
      </c>
      <c r="B22" s="7" t="s">
        <v>37</v>
      </c>
      <c r="C22" s="8" t="s">
        <v>38</v>
      </c>
      <c r="D22" s="9" t="s">
        <v>17</v>
      </c>
      <c r="E22" s="10">
        <v>1</v>
      </c>
      <c r="F22" s="11"/>
      <c r="G22" s="28">
        <f t="shared" si="4"/>
        <v>0</v>
      </c>
      <c r="K22" s="13"/>
      <c r="L22" s="14"/>
    </row>
    <row r="23" spans="1:12" ht="48.75" customHeight="1" x14ac:dyDescent="0.3">
      <c r="A23" s="6">
        <v>13</v>
      </c>
      <c r="B23" s="7" t="s">
        <v>39</v>
      </c>
      <c r="C23" s="8" t="s">
        <v>40</v>
      </c>
      <c r="D23" s="9" t="s">
        <v>17</v>
      </c>
      <c r="E23" s="10">
        <v>1</v>
      </c>
      <c r="F23" s="11"/>
      <c r="G23" s="28">
        <f t="shared" si="4"/>
        <v>0</v>
      </c>
      <c r="K23" s="13"/>
      <c r="L23" s="14"/>
    </row>
    <row r="24" spans="1:12" ht="15" customHeight="1" x14ac:dyDescent="0.3">
      <c r="A24" s="59" t="s">
        <v>41</v>
      </c>
      <c r="B24" s="60"/>
      <c r="C24" s="60"/>
      <c r="D24" s="60"/>
      <c r="E24" s="60"/>
      <c r="F24" s="60"/>
      <c r="G24" s="70">
        <f>SUM(G25:G27)</f>
        <v>0</v>
      </c>
      <c r="K24" s="13"/>
      <c r="L24" s="14">
        <f t="shared" si="3"/>
        <v>0</v>
      </c>
    </row>
    <row r="25" spans="1:12" ht="36.75" customHeight="1" x14ac:dyDescent="0.3">
      <c r="A25" s="6">
        <v>14</v>
      </c>
      <c r="B25" s="7" t="s">
        <v>42</v>
      </c>
      <c r="C25" s="8" t="s">
        <v>43</v>
      </c>
      <c r="D25" s="9" t="s">
        <v>17</v>
      </c>
      <c r="E25" s="10">
        <v>52</v>
      </c>
      <c r="F25" s="11"/>
      <c r="G25" s="28">
        <f t="shared" ref="G25:G27" si="5">+ROUND(E25*F25,0)</f>
        <v>0</v>
      </c>
      <c r="H25" s="15">
        <v>481</v>
      </c>
      <c r="I25" s="1">
        <f t="shared" ref="I25:I27" si="6">+H25*E25</f>
        <v>25012</v>
      </c>
      <c r="J25" s="1">
        <f t="shared" ref="J25:J27" si="7">+G25-I25</f>
        <v>-25012</v>
      </c>
      <c r="K25" s="13">
        <v>500.75757575757575</v>
      </c>
      <c r="L25" s="14">
        <f t="shared" si="3"/>
        <v>-500.75757575757575</v>
      </c>
    </row>
    <row r="26" spans="1:12" x14ac:dyDescent="0.3">
      <c r="A26" s="6">
        <v>15</v>
      </c>
      <c r="B26" s="7" t="s">
        <v>44</v>
      </c>
      <c r="C26" s="8" t="s">
        <v>45</v>
      </c>
      <c r="D26" s="9" t="s">
        <v>17</v>
      </c>
      <c r="E26" s="10">
        <v>1</v>
      </c>
      <c r="F26" s="11"/>
      <c r="G26" s="28">
        <f t="shared" si="5"/>
        <v>0</v>
      </c>
      <c r="H26" s="16">
        <v>55271</v>
      </c>
      <c r="I26" s="1">
        <f>+H26*E26</f>
        <v>55271</v>
      </c>
      <c r="J26" s="1">
        <f t="shared" si="7"/>
        <v>-55271</v>
      </c>
      <c r="K26" s="13">
        <v>75685.606060606064</v>
      </c>
      <c r="L26" s="14">
        <f t="shared" si="3"/>
        <v>-75685.606060606064</v>
      </c>
    </row>
    <row r="27" spans="1:12" x14ac:dyDescent="0.3">
      <c r="A27" s="6">
        <v>16</v>
      </c>
      <c r="B27" s="7" t="s">
        <v>46</v>
      </c>
      <c r="C27" s="8" t="s">
        <v>47</v>
      </c>
      <c r="D27" s="9" t="s">
        <v>17</v>
      </c>
      <c r="E27" s="10">
        <v>2</v>
      </c>
      <c r="F27" s="11"/>
      <c r="G27" s="28">
        <f t="shared" si="5"/>
        <v>0</v>
      </c>
      <c r="H27" s="15">
        <v>50177</v>
      </c>
      <c r="I27" s="1">
        <f t="shared" si="6"/>
        <v>100354</v>
      </c>
      <c r="J27" s="1">
        <f t="shared" si="7"/>
        <v>-100354</v>
      </c>
      <c r="K27" s="13">
        <v>46784.84848484848</v>
      </c>
      <c r="L27" s="14">
        <f t="shared" si="3"/>
        <v>-46784.84848484848</v>
      </c>
    </row>
    <row r="28" spans="1:12" ht="15" customHeight="1" x14ac:dyDescent="0.3">
      <c r="A28" s="57" t="s">
        <v>48</v>
      </c>
      <c r="B28" s="58"/>
      <c r="C28" s="69"/>
      <c r="D28" s="60"/>
      <c r="E28" s="60"/>
      <c r="F28" s="60"/>
      <c r="G28" s="70">
        <f>+SUM(G29:G29)</f>
        <v>0</v>
      </c>
      <c r="K28" s="13"/>
      <c r="L28" s="14">
        <f t="shared" si="3"/>
        <v>0</v>
      </c>
    </row>
    <row r="29" spans="1:12" x14ac:dyDescent="0.3">
      <c r="A29" s="6">
        <v>17</v>
      </c>
      <c r="B29" s="7" t="s">
        <v>49</v>
      </c>
      <c r="C29" s="8" t="s">
        <v>50</v>
      </c>
      <c r="D29" s="9" t="s">
        <v>17</v>
      </c>
      <c r="E29" s="10">
        <v>52</v>
      </c>
      <c r="F29" s="11"/>
      <c r="G29" s="28">
        <f>+ROUND(E29*F29,0)</f>
        <v>0</v>
      </c>
      <c r="H29" s="1">
        <v>5195</v>
      </c>
      <c r="I29" s="1">
        <f t="shared" ref="I29" si="8">+H29*E29</f>
        <v>270140</v>
      </c>
      <c r="J29" s="1">
        <f t="shared" ref="J29" si="9">+G29-I29</f>
        <v>-270140</v>
      </c>
      <c r="K29" s="13">
        <v>5440.909090909091</v>
      </c>
      <c r="L29" s="14">
        <f t="shared" si="3"/>
        <v>-5440.909090909091</v>
      </c>
    </row>
    <row r="30" spans="1:12" ht="15" customHeight="1" x14ac:dyDescent="0.3">
      <c r="A30" s="59" t="s">
        <v>51</v>
      </c>
      <c r="B30" s="60"/>
      <c r="C30" s="60"/>
      <c r="D30" s="60"/>
      <c r="E30" s="60"/>
      <c r="F30" s="60"/>
      <c r="G30" s="70">
        <f>+SUM(G31:G33)</f>
        <v>0</v>
      </c>
      <c r="K30" s="13"/>
      <c r="L30" s="14">
        <f t="shared" si="3"/>
        <v>0</v>
      </c>
    </row>
    <row r="31" spans="1:12" ht="41.25" customHeight="1" x14ac:dyDescent="0.3">
      <c r="A31" s="6">
        <v>18</v>
      </c>
      <c r="B31" s="7" t="s">
        <v>49</v>
      </c>
      <c r="C31" s="8" t="s">
        <v>52</v>
      </c>
      <c r="D31" s="9" t="s">
        <v>53</v>
      </c>
      <c r="E31" s="10">
        <v>156</v>
      </c>
      <c r="F31" s="17"/>
      <c r="G31" s="28">
        <f>+ROUND(E31*F31,0)</f>
        <v>0</v>
      </c>
      <c r="H31" s="1">
        <v>1283</v>
      </c>
      <c r="I31" s="1">
        <f t="shared" ref="I31:I33" si="10">+H31*E31</f>
        <v>200148</v>
      </c>
      <c r="J31" s="1">
        <f t="shared" ref="J31:J33" si="11">+G31-I31</f>
        <v>-200148</v>
      </c>
      <c r="K31" s="13">
        <v>1380.3030303030303</v>
      </c>
      <c r="L31" s="14">
        <f t="shared" si="3"/>
        <v>-1380.3030303030303</v>
      </c>
    </row>
    <row r="32" spans="1:12" x14ac:dyDescent="0.3">
      <c r="A32" s="6">
        <v>19</v>
      </c>
      <c r="B32" s="7" t="s">
        <v>54</v>
      </c>
      <c r="C32" s="8" t="s">
        <v>55</v>
      </c>
      <c r="D32" s="9" t="s">
        <v>17</v>
      </c>
      <c r="E32" s="10">
        <v>51</v>
      </c>
      <c r="F32" s="17"/>
      <c r="G32" s="28">
        <f t="shared" ref="G32:G33" si="12">+ROUND(E32*F32,0)</f>
        <v>0</v>
      </c>
      <c r="H32" s="1">
        <v>17213</v>
      </c>
      <c r="I32" s="1">
        <f t="shared" si="10"/>
        <v>877863</v>
      </c>
      <c r="J32" s="1">
        <f t="shared" si="11"/>
        <v>-877863</v>
      </c>
      <c r="K32" s="13">
        <v>17927.272727272728</v>
      </c>
      <c r="L32" s="14">
        <f t="shared" si="3"/>
        <v>-17927.272727272728</v>
      </c>
    </row>
    <row r="33" spans="1:14" x14ac:dyDescent="0.3">
      <c r="A33" s="6">
        <v>20</v>
      </c>
      <c r="B33" s="7" t="s">
        <v>56</v>
      </c>
      <c r="C33" s="8" t="s">
        <v>57</v>
      </c>
      <c r="D33" s="9" t="s">
        <v>17</v>
      </c>
      <c r="E33" s="10">
        <v>1</v>
      </c>
      <c r="F33" s="17"/>
      <c r="G33" s="28">
        <f t="shared" si="12"/>
        <v>0</v>
      </c>
      <c r="H33" s="1">
        <v>6828</v>
      </c>
      <c r="I33" s="1">
        <f t="shared" si="10"/>
        <v>6828</v>
      </c>
      <c r="J33" s="1">
        <f t="shared" si="11"/>
        <v>-6828</v>
      </c>
      <c r="K33" s="13">
        <v>7128.030303030303</v>
      </c>
      <c r="L33" s="14">
        <f t="shared" si="3"/>
        <v>-7128.030303030303</v>
      </c>
    </row>
    <row r="34" spans="1:14" ht="15.75" customHeight="1" x14ac:dyDescent="0.3">
      <c r="A34" s="136" t="s">
        <v>58</v>
      </c>
      <c r="B34" s="137"/>
      <c r="C34" s="137"/>
      <c r="D34" s="137"/>
      <c r="E34" s="137"/>
      <c r="F34" s="138"/>
      <c r="G34" s="71">
        <f>G8+G10+G17+G24+G28+G30</f>
        <v>0</v>
      </c>
    </row>
    <row r="35" spans="1:14" ht="16.5" customHeight="1" x14ac:dyDescent="0.3">
      <c r="A35" s="103" t="s">
        <v>59</v>
      </c>
      <c r="B35" s="104"/>
      <c r="C35" s="104"/>
      <c r="D35" s="104"/>
      <c r="E35" s="104"/>
      <c r="F35" s="18">
        <v>0.27410000000000001</v>
      </c>
      <c r="G35" s="20">
        <f>+ROUND($G$34*F35,0)</f>
        <v>0</v>
      </c>
    </row>
    <row r="36" spans="1:14" ht="16.5" customHeight="1" x14ac:dyDescent="0.3">
      <c r="A36" s="103" t="s">
        <v>60</v>
      </c>
      <c r="B36" s="104"/>
      <c r="C36" s="104"/>
      <c r="D36" s="104"/>
      <c r="E36" s="104"/>
      <c r="F36" s="18">
        <v>0.01</v>
      </c>
      <c r="G36" s="20">
        <f t="shared" ref="G36:G37" si="13">+ROUND($G$34*F36,0)</f>
        <v>0</v>
      </c>
    </row>
    <row r="37" spans="1:14" x14ac:dyDescent="0.3">
      <c r="A37" s="103" t="s">
        <v>61</v>
      </c>
      <c r="B37" s="104"/>
      <c r="C37" s="104"/>
      <c r="D37" s="104"/>
      <c r="E37" s="104"/>
      <c r="F37" s="18">
        <v>0.05</v>
      </c>
      <c r="G37" s="20">
        <f t="shared" si="13"/>
        <v>0</v>
      </c>
    </row>
    <row r="38" spans="1:14" ht="16.5" customHeight="1" x14ac:dyDescent="0.3">
      <c r="A38" s="103" t="s">
        <v>70</v>
      </c>
      <c r="B38" s="104"/>
      <c r="C38" s="104"/>
      <c r="D38" s="104"/>
      <c r="E38" s="104"/>
      <c r="F38" s="18">
        <v>0.19</v>
      </c>
      <c r="G38" s="20">
        <f>+ROUND(G37*F38,0)</f>
        <v>0</v>
      </c>
    </row>
    <row r="39" spans="1:14" x14ac:dyDescent="0.3">
      <c r="A39" s="134" t="s">
        <v>63</v>
      </c>
      <c r="B39" s="135"/>
      <c r="C39" s="135"/>
      <c r="D39" s="135"/>
      <c r="E39" s="135"/>
      <c r="F39" s="19"/>
      <c r="G39" s="21">
        <f>+SUM(G35:G37)</f>
        <v>0</v>
      </c>
    </row>
    <row r="40" spans="1:14" ht="16.5" customHeight="1" x14ac:dyDescent="0.3">
      <c r="A40" s="128" t="s">
        <v>64</v>
      </c>
      <c r="B40" s="129"/>
      <c r="C40" s="129"/>
      <c r="D40" s="129"/>
      <c r="E40" s="129"/>
      <c r="F40" s="129"/>
      <c r="G40" s="22">
        <f>+G39+G34</f>
        <v>0</v>
      </c>
    </row>
    <row r="41" spans="1:14" x14ac:dyDescent="0.3">
      <c r="A41" s="130" t="s">
        <v>65</v>
      </c>
      <c r="B41" s="131"/>
      <c r="C41" s="131"/>
      <c r="D41" s="131"/>
      <c r="E41" s="131"/>
      <c r="F41" s="131"/>
      <c r="G41" s="23">
        <f>+G40+G38</f>
        <v>0</v>
      </c>
      <c r="K41" s="13">
        <v>24206014177.230003</v>
      </c>
      <c r="L41" s="14">
        <f>+G41-K41</f>
        <v>-24206014177.230003</v>
      </c>
    </row>
    <row r="42" spans="1:14" ht="32.25" customHeight="1" x14ac:dyDescent="0.3">
      <c r="A42" s="139" t="s">
        <v>66</v>
      </c>
      <c r="B42" s="140"/>
      <c r="C42" s="140"/>
      <c r="D42" s="140"/>
      <c r="E42" s="140"/>
      <c r="F42" s="141"/>
      <c r="G42" s="23">
        <v>1694842</v>
      </c>
    </row>
    <row r="43" spans="1:14" ht="17.25" thickBot="1" x14ac:dyDescent="0.35">
      <c r="A43" s="126" t="s">
        <v>67</v>
      </c>
      <c r="B43" s="127"/>
      <c r="C43" s="127"/>
      <c r="D43" s="127"/>
      <c r="E43" s="127"/>
      <c r="F43" s="127"/>
      <c r="G43" s="24">
        <v>0</v>
      </c>
      <c r="M43" s="25"/>
      <c r="N43" s="25"/>
    </row>
    <row r="44" spans="1:14" x14ac:dyDescent="0.3">
      <c r="G44" s="13"/>
    </row>
    <row r="45" spans="1:14" s="72" customFormat="1" ht="46.5" customHeight="1" x14ac:dyDescent="0.25">
      <c r="A45" s="100" t="s">
        <v>84</v>
      </c>
      <c r="B45" s="100"/>
      <c r="C45" s="100"/>
      <c r="D45" s="100"/>
      <c r="E45" s="100"/>
      <c r="F45" s="100"/>
      <c r="G45" s="100"/>
    </row>
    <row r="46" spans="1:14" s="72" customFormat="1" ht="32.25" customHeight="1" x14ac:dyDescent="0.25">
      <c r="A46" s="100"/>
      <c r="B46" s="100"/>
      <c r="C46" s="100"/>
      <c r="D46" s="100"/>
      <c r="E46" s="100"/>
      <c r="F46" s="100"/>
      <c r="G46" s="100"/>
    </row>
    <row r="47" spans="1:14" s="72" customFormat="1" ht="32.25" customHeight="1" x14ac:dyDescent="0.25">
      <c r="A47" s="100"/>
      <c r="B47" s="100"/>
      <c r="C47" s="100"/>
      <c r="D47" s="100"/>
      <c r="E47" s="100"/>
      <c r="F47" s="100"/>
      <c r="G47" s="100"/>
    </row>
    <row r="48" spans="1:14" x14ac:dyDescent="0.3">
      <c r="F48"/>
      <c r="G48" s="73"/>
    </row>
    <row r="49" spans="6:7" x14ac:dyDescent="0.3">
      <c r="F49" s="75" t="s">
        <v>85</v>
      </c>
      <c r="G49" s="75"/>
    </row>
    <row r="50" spans="6:7" x14ac:dyDescent="0.3">
      <c r="F50" s="74" t="s">
        <v>86</v>
      </c>
      <c r="G50" s="73"/>
    </row>
    <row r="51" spans="6:7" x14ac:dyDescent="0.3">
      <c r="F51" s="74" t="s">
        <v>87</v>
      </c>
      <c r="G51" s="73"/>
    </row>
    <row r="52" spans="6:7" x14ac:dyDescent="0.3">
      <c r="F52" s="74" t="s">
        <v>88</v>
      </c>
      <c r="G52" s="73"/>
    </row>
  </sheetData>
  <sheetProtection algorithmName="SHA-512" hashValue="nT3+JIjb64zmTPoVpCBajLdys89zVqzAD2ZeWbiXU4ZVIZofft6ls43Xlcg9gpl046stcHYL8FUFjywAUgUoIg==" saltValue="JbjPTWFfKBm9T5K0QkDueQ==" spinCount="100000" sheet="1" objects="1" scenarios="1"/>
  <mergeCells count="22">
    <mergeCell ref="A39:E39"/>
    <mergeCell ref="A1:G1"/>
    <mergeCell ref="A2:G2"/>
    <mergeCell ref="A3:G3"/>
    <mergeCell ref="A5:G5"/>
    <mergeCell ref="A6:A7"/>
    <mergeCell ref="C6:C7"/>
    <mergeCell ref="D6:D7"/>
    <mergeCell ref="E6:E7"/>
    <mergeCell ref="F6:F7"/>
    <mergeCell ref="G6:G7"/>
    <mergeCell ref="A34:F34"/>
    <mergeCell ref="A35:E35"/>
    <mergeCell ref="A36:E36"/>
    <mergeCell ref="A37:E37"/>
    <mergeCell ref="A38:E38"/>
    <mergeCell ref="F49:G49"/>
    <mergeCell ref="A45:G47"/>
    <mergeCell ref="A42:F42"/>
    <mergeCell ref="A40:F40"/>
    <mergeCell ref="A41:F41"/>
    <mergeCell ref="A43:F43"/>
  </mergeCells>
  <conditionalFormatting sqref="J9:J33">
    <cfRule type="cellIs" dxfId="0" priority="1" operator="lessThan">
      <formula>0</formula>
    </cfRule>
  </conditionalFormatting>
  <pageMargins left="0.7" right="0.7" top="0.75" bottom="0.75" header="0.3" footer="0.3"/>
  <pageSetup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8.1_O</vt:lpstr>
      <vt:lpstr>8.2_SM</vt:lpstr>
      <vt:lpstr>8.3_VG</vt:lpstr>
      <vt:lpstr>RESUMEN!Área_de_impresión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Esteban Mahecha Espitia</dc:creator>
  <cp:keywords/>
  <dc:description/>
  <cp:lastModifiedBy>HP</cp:lastModifiedBy>
  <cp:revision/>
  <cp:lastPrinted>2023-02-14T22:53:23Z</cp:lastPrinted>
  <dcterms:created xsi:type="dcterms:W3CDTF">2021-07-07T19:05:47Z</dcterms:created>
  <dcterms:modified xsi:type="dcterms:W3CDTF">2023-12-13T22:02:02Z</dcterms:modified>
  <cp:category/>
  <cp:contentStatus/>
</cp:coreProperties>
</file>