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0" documentId="8_{DAACE30E-E3BA-4835-85E4-93A1E279B9C9}" xr6:coauthVersionLast="47" xr6:coauthVersionMax="47" xr10:uidLastSave="{00000000-0000-0000-0000-000000000000}"/>
  <bookViews>
    <workbookView xWindow="-120" yWindow="-120" windowWidth="20730" windowHeight="11040" xr2:uid="{1D2F527F-9B5F-435C-905A-896DE27FD1B5}"/>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0" i="1"/>
  <c r="G49" i="1"/>
  <c r="G47" i="1"/>
  <c r="G46" i="1"/>
  <c r="G45" i="1"/>
  <c r="G44" i="1"/>
  <c r="G43" i="1"/>
  <c r="G41" i="1"/>
  <c r="G31" i="1"/>
  <c r="G29" i="1"/>
  <c r="G28" i="1"/>
  <c r="G26" i="1"/>
  <c r="G25" i="1"/>
  <c r="G17" i="1"/>
  <c r="G16" i="1"/>
  <c r="G52" i="1" l="1"/>
  <c r="G35" i="1"/>
  <c r="G53" i="1" s="1"/>
  <c r="G54" i="1" s="1"/>
  <c r="G55" i="1" s="1"/>
  <c r="H56" i="1" s="1"/>
</calcChain>
</file>

<file path=xl/sharedStrings.xml><?xml version="1.0" encoding="utf-8"?>
<sst xmlns="http://schemas.openxmlformats.org/spreadsheetml/2006/main" count="102" uniqueCount="94">
  <si>
    <t>MINISTERIO DE TRANSPORTE</t>
  </si>
  <si>
    <t>INSTITUTO NACIONAL DE VÍAS</t>
  </si>
  <si>
    <t>SUBDIRECCION DE ESTRUCTURACION DE PROYECTOS</t>
  </si>
  <si>
    <t>CONCURSO DE MERITOS</t>
  </si>
  <si>
    <t>“INTERVENTORIA TECNICA, ADMINISTRATIVA, FINANCIERA Y AMBIENTAL PARA EL MEJORAMIENTO VIA TERCIARIA LA CURVA -  EL ESPEJO DEL CORREGIMIENTO LA CURVA DEL MUNICIPIO DE BUCARASICA - NORTE DE SANTANDER.”</t>
  </si>
  <si>
    <t>PRESUPUESTO OFICIAL</t>
  </si>
  <si>
    <t>PLAZO:</t>
  </si>
  <si>
    <t>6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</si>
  <si>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</si>
  <si>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</si>
  <si>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</si>
  <si>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</si>
  <si>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</si>
  <si>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</si>
  <si>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</si>
  <si>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</si>
  <si>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</si>
  <si>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</si>
  <si>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</si>
  <si>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</si>
  <si>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</si>
  <si>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</si>
  <si>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</si>
  <si>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</si>
  <si>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</si>
  <si>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</si>
  <si>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</si>
  <si>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</si>
  <si>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</si>
  <si>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</si>
  <si>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</si>
  <si>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</si>
  <si>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</si>
  <si>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</si>
  <si>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</si>
  <si>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</si>
  <si>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</si>
  <si>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</si>
  <si>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</si>
  <si>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</si>
  <si>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</si>
  <si>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</si>
  <si>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</si>
  <si>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</si>
  <si>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</si>
  <si>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</si>
  <si>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</si>
  <si>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</si>
  <si>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</si>
  <si>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</si>
  <si>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</si>
  <si>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</si>
  <si>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</si>
  <si>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</si>
  <si>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</si>
  <si>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</si>
  <si>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</si>
  <si>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</si>
  <si>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</si>
  <si>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</si>
  <si>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</si>
  <si>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</si>
  <si>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</si>
  <si>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</si>
  <si>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</si>
  <si>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</si>
  <si>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</si>
  <si>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</si>
  <si>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</si>
  <si>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</si>
  <si>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</si>
  <si>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</si>
  <si>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</si>
  <si>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</si>
  <si>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</si>
  <si>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</si>
  <si>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</si>
  <si>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</si>
  <si>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</si>
  <si>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</si>
  <si>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</si>
  <si>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</si>
  <si>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</si>
  <si>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</si>
  <si>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</si>
  <si>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</si>
  <si>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</si>
  <si>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INTERVENTOR  dará estricto cumplimiento de los Protocolos de Bioseguridad, así como del Decreto 531 de 2020, la Resolución 666 de 2020, la Resolución 679 de 2020, la Resolución 312 de 2019, y la Resolución 1443 de 2014. </t>
  </si>
  <si>
    <t>2.13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</si>
  <si>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2.14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</si>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</sst>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 * #,##0.00_ ;_ * \-#,##0.00_ ;_ * &quot;-&quot;??_ ;_ @_ "/>
    <numFmt numFmtId="168" formatCode="_-&quot;$&quot;* #,##0_-;\-&quot;$&quot;* #,##0_-;_-&quot;$&quot;* &quot;-&quot;??_-;_-@_-"/>
    <numFmt numFmtId="169" formatCode="_-[$$-240A]\ * #,##0.00_ ;_-[$$-240A]\ * \-#,##0.00\ ;_-[$$-240A]\ * &quot;-&quot;??_ ;_-@_ "/>
    <numFmt numFmtId="170" formatCode="_(* #,##0.00_);_(* \(#,##0.00\);_(* &quot;-&quot;??_);_(@_)"/>
    <numFmt numFmtId="171" formatCode="_(&quot;$&quot;\ * #,##0.00_);_(&quot;$&quot;\ * \(#,##0.00\);_(&quot;$&quot;\ * &quot;-&quot;??_);_(@_)"/>
    <numFmt numFmtId="172" formatCode="_-&quot;$&quot;\ * #,##0.00_-;\-&quot;$&quot;\ * #,##0.00_-;_-&quot;$&quot;\ * &quot;-&quot;_-;_-@_-"/>
  </numFmts>
  <fonts count="23">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7"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171" fontId="17" fillId="0" borderId="0" applyFont="0" applyFill="0" applyBorder="0" applyAlignment="0" applyProtection="0"/>
    <xf numFmtId="171" fontId="17" fillId="0" borderId="0" applyFont="0" applyFill="0" applyBorder="0" applyAlignment="0" applyProtection="0"/>
    <xf numFmtId="0" fontId="12" fillId="0" borderId="0"/>
    <xf numFmtId="0" fontId="17" fillId="0" borderId="0"/>
  </cellStyleXfs>
  <cellXfs count="174">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6"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6"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6" fontId="3" fillId="2" borderId="0" xfId="1" applyFont="1" applyFill="1" applyAlignment="1" applyProtection="1">
      <alignment vertical="center" wrapText="1"/>
      <protection locked="0"/>
    </xf>
    <xf numFmtId="0" fontId="5" fillId="2" borderId="6"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6" fontId="7" fillId="2" borderId="0" xfId="4" applyNumberFormat="1" applyFont="1" applyFill="1" applyBorder="1" applyAlignment="1" applyProtection="1">
      <alignment vertical="center" wrapText="1"/>
      <protection locked="0"/>
    </xf>
    <xf numFmtId="166"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0" xfId="4" applyFont="1" applyBorder="1" applyAlignment="1" applyProtection="1">
      <alignment horizontal="center" vertical="center" wrapText="1"/>
      <protection locked="0"/>
    </xf>
    <xf numFmtId="166" fontId="3" fillId="0" borderId="10" xfId="4" applyNumberFormat="1" applyFont="1" applyBorder="1" applyAlignment="1" applyProtection="1">
      <alignment horizontal="center" vertical="center" wrapText="1"/>
      <protection locked="0"/>
    </xf>
    <xf numFmtId="166" fontId="3" fillId="0" borderId="3" xfId="4" applyNumberFormat="1"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6" fontId="3" fillId="0" borderId="12" xfId="4" applyNumberFormat="1" applyFont="1" applyBorder="1" applyAlignment="1" applyProtection="1">
      <alignment horizontal="center" vertical="center" wrapText="1"/>
      <protection locked="0"/>
    </xf>
    <xf numFmtId="166" fontId="3" fillId="0" borderId="13" xfId="4" applyNumberFormat="1"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6"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6" fontId="5" fillId="4" borderId="22" xfId="4" applyNumberFormat="1" applyFont="1" applyFill="1" applyBorder="1" applyAlignment="1" applyProtection="1">
      <alignment vertical="center" wrapText="1"/>
      <protection locked="0"/>
    </xf>
    <xf numFmtId="166"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6"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8"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9" fontId="3" fillId="5" borderId="25" xfId="10" applyNumberFormat="1" applyFont="1" applyFill="1" applyBorder="1" applyAlignment="1" applyProtection="1">
      <alignment vertical="center" wrapText="1"/>
      <protection locked="0"/>
    </xf>
    <xf numFmtId="169" fontId="3" fillId="5" borderId="25" xfId="10" applyNumberFormat="1" applyFont="1" applyFill="1" applyBorder="1" applyAlignment="1" applyProtection="1">
      <alignment horizontal="center" vertical="center" wrapText="1"/>
      <protection locked="0"/>
    </xf>
    <xf numFmtId="166" fontId="3" fillId="5" borderId="25" xfId="1"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9" fontId="3" fillId="0" borderId="25" xfId="10" applyNumberFormat="1" applyFont="1" applyBorder="1" applyAlignment="1" applyProtection="1">
      <alignment vertical="center" wrapText="1"/>
      <protection locked="0"/>
    </xf>
    <xf numFmtId="169"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6" fontId="3" fillId="4" borderId="22" xfId="4" applyNumberFormat="1" applyFont="1" applyFill="1" applyBorder="1" applyAlignment="1" applyProtection="1">
      <alignment vertical="center" wrapText="1"/>
      <protection locked="0"/>
    </xf>
    <xf numFmtId="169" fontId="3" fillId="4" borderId="22" xfId="4" applyNumberFormat="1" applyFont="1" applyFill="1" applyBorder="1" applyAlignment="1" applyProtection="1">
      <alignment horizontal="center" vertical="center" wrapText="1"/>
      <protection locked="0"/>
    </xf>
    <xf numFmtId="168"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6" fontId="3" fillId="0" borderId="25" xfId="4" applyNumberFormat="1" applyFont="1" applyFill="1" applyBorder="1" applyAlignment="1" applyProtection="1">
      <alignment horizontal="right" vertical="center" wrapText="1"/>
      <protection locked="0"/>
    </xf>
    <xf numFmtId="168"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6"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168" fontId="5" fillId="4" borderId="33" xfId="8" applyNumberFormat="1" applyFont="1" applyFill="1" applyBorder="1" applyAlignment="1" applyProtection="1">
      <alignment horizontal="right" vertical="center" wrapText="1"/>
      <protection locked="0"/>
    </xf>
    <xf numFmtId="166"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166"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168" fontId="5" fillId="4" borderId="38" xfId="8" applyNumberFormat="1" applyFont="1" applyFill="1" applyBorder="1" applyAlignment="1" applyProtection="1">
      <alignment horizontal="right" vertical="center" wrapText="1"/>
      <protection locked="0"/>
    </xf>
    <xf numFmtId="165" fontId="3" fillId="2" borderId="0" xfId="4" applyNumberFormat="1" applyFont="1" applyFill="1" applyAlignment="1" applyProtection="1">
      <alignment vertical="center" wrapText="1"/>
      <protection locked="0"/>
    </xf>
    <xf numFmtId="166" fontId="3" fillId="0" borderId="39" xfId="4" applyNumberFormat="1" applyFont="1" applyBorder="1" applyAlignment="1" applyProtection="1">
      <alignment horizontal="center" vertical="center" wrapText="1"/>
      <protection locked="0"/>
    </xf>
    <xf numFmtId="166" fontId="3" fillId="0" borderId="5" xfId="4" applyNumberFormat="1" applyFont="1" applyBorder="1" applyAlignment="1" applyProtection="1">
      <alignment horizontal="center" vertical="center" wrapText="1"/>
      <protection locked="0"/>
    </xf>
    <xf numFmtId="166"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6"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6" fontId="11" fillId="3" borderId="19" xfId="4" applyNumberFormat="1" applyFont="1" applyFill="1" applyBorder="1" applyAlignment="1" applyProtection="1">
      <alignment vertical="center" wrapText="1"/>
      <protection locked="0"/>
    </xf>
    <xf numFmtId="166"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6"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6"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6"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9"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6"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6"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6"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9"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166"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166" fontId="5" fillId="4" borderId="26" xfId="15" applyNumberFormat="1" applyFont="1" applyFill="1" applyBorder="1" applyAlignment="1" applyProtection="1">
      <alignment vertical="center" wrapText="1"/>
      <protection locked="0"/>
    </xf>
    <xf numFmtId="166" fontId="5" fillId="4" borderId="26" xfId="16" applyNumberFormat="1" applyFont="1" applyFill="1" applyBorder="1" applyAlignment="1" applyProtection="1">
      <alignment vertical="center" wrapText="1"/>
      <protection locked="0"/>
    </xf>
    <xf numFmtId="172"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166" fontId="5" fillId="4" borderId="45" xfId="15" applyNumberFormat="1" applyFont="1" applyFill="1" applyBorder="1" applyAlignment="1" applyProtection="1">
      <alignment vertical="center" wrapText="1"/>
      <protection locked="0"/>
    </xf>
    <xf numFmtId="43" fontId="3" fillId="2" borderId="0" xfId="4" applyNumberFormat="1" applyFont="1" applyFill="1" applyAlignment="1" applyProtection="1">
      <alignment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2" fillId="0" borderId="31" xfId="7" applyNumberFormat="1" applyFont="1" applyFill="1" applyBorder="1" applyAlignment="1" applyProtection="1">
      <alignment horizontal="center" vertical="center" wrapText="1"/>
      <protection locked="0"/>
    </xf>
    <xf numFmtId="0" fontId="22" fillId="0" borderId="31" xfId="7" applyNumberFormat="1" applyFont="1" applyFill="1" applyBorder="1" applyAlignment="1" applyProtection="1">
      <alignment horizontal="justify" vertical="center" wrapText="1"/>
      <protection locked="0"/>
    </xf>
    <xf numFmtId="0" fontId="22"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3" fillId="2" borderId="0" xfId="4" applyFont="1" applyFill="1" applyAlignment="1" applyProtection="1">
      <alignment horizontal="center" vertical="center" wrapText="1"/>
      <protection locked="0"/>
    </xf>
    <xf numFmtId="166" fontId="3" fillId="2" borderId="0" xfId="4" applyNumberFormat="1" applyFont="1" applyFill="1" applyAlignment="1" applyProtection="1">
      <alignment horizontal="justify"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horizontal="center" vertical="center" wrapText="1"/>
      <protection locked="0"/>
    </xf>
    <xf numFmtId="0" fontId="5" fillId="4" borderId="41" xfId="4" applyFont="1" applyFill="1" applyBorder="1" applyAlignment="1" applyProtection="1">
      <alignment horizontal="left" vertical="center" wrapText="1"/>
      <protection locked="0"/>
    </xf>
    <xf numFmtId="0" fontId="5" fillId="4" borderId="25" xfId="4" applyFont="1" applyFill="1" applyBorder="1" applyAlignment="1" applyProtection="1">
      <alignment horizontal="left" vertical="center" wrapText="1"/>
      <protection locked="0"/>
    </xf>
    <xf numFmtId="0" fontId="5" fillId="4" borderId="44" xfId="4" applyFont="1" applyFill="1" applyBorder="1" applyAlignment="1" applyProtection="1">
      <alignment horizontal="lef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3" fillId="0" borderId="39" xfId="4"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70" fontId="3" fillId="0" borderId="39" xfId="4" applyNumberFormat="1" applyFont="1" applyBorder="1" applyAlignment="1" applyProtection="1">
      <alignment horizontal="center" vertical="center" wrapText="1"/>
      <protection locked="0"/>
    </xf>
    <xf numFmtId="170" fontId="3" fillId="0" borderId="12" xfId="4" applyNumberFormat="1" applyFont="1" applyBorder="1" applyAlignment="1" applyProtection="1">
      <alignment horizontal="center" vertical="center" wrapText="1"/>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cellXfs>
  <cellStyles count="19">
    <cellStyle name="Millares 2" xfId="9" xr:uid="{182E67FB-A157-4712-95AB-0ABC4B5538C2}"/>
    <cellStyle name="Millares 2 2 2" xfId="8" xr:uid="{D0D802D7-AFD7-4228-967A-5404E39E4EB3}"/>
    <cellStyle name="Millares 2 2 2 2" xfId="13" xr:uid="{3AC34790-7565-4352-9A69-DFBC4C7E4B69}"/>
    <cellStyle name="Moneda" xfId="1" builtinId="4"/>
    <cellStyle name="Moneda [0]" xfId="2" builtinId="7"/>
    <cellStyle name="Moneda 3 2" xfId="15" xr:uid="{111A230C-53A1-472C-9D18-4BBF8CB41063}"/>
    <cellStyle name="Moneda 3 4" xfId="16" xr:uid="{4769E069-4B42-4B3A-8A37-34341A72464B}"/>
    <cellStyle name="Normal" xfId="0" builtinId="0"/>
    <cellStyle name="Normal 10 3" xfId="17" xr:uid="{8BF9BE4B-E696-48CE-BA45-D3E9CF43EFE7}"/>
    <cellStyle name="Normal 10 5 2" xfId="5" xr:uid="{B5F88E9E-3D26-4326-8BE3-17877DAE2488}"/>
    <cellStyle name="Normal 2 3" xfId="6" xr:uid="{90B3D3B9-9270-4235-A49A-BC87235BBB88}"/>
    <cellStyle name="Normal 3 11 2" xfId="7" xr:uid="{E1C201DB-AC7B-4CBA-BE6E-386789C30696}"/>
    <cellStyle name="Normal 3 2" xfId="4" xr:uid="{67038432-1501-41B7-A402-AB53E325E92A}"/>
    <cellStyle name="Normal 3 2 2" xfId="10" xr:uid="{538F2A7C-16F9-4A9E-9EF4-2E87658A451A}"/>
    <cellStyle name="Normal 3 2 3" xfId="12" xr:uid="{8BA4B336-5669-4418-818B-DD1CAD806817}"/>
    <cellStyle name="Normal 3 4 10" xfId="14" xr:uid="{22B0DA56-FB58-4F6A-A5A0-467079F5E5CD}"/>
    <cellStyle name="Normal_ESTABLECIMIENTO Y MANTENIMIENTO 2" xfId="18" xr:uid="{01D4D5FF-49E1-4708-92C2-C19A5F173DAD}"/>
    <cellStyle name="Porcentaje" xfId="3" builtinId="5"/>
    <cellStyle name="Porcentaje 2 2" xfId="11" xr:uid="{BB786AC5-EE4C-43BD-9AB2-953BEF2143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86C41077-1C11-44F5-BB11-4E43705B0E1E}"/>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ABF09B5D-7163-4539-9455-50641922BFED}"/>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1419-FEF0-44A5-8E9D-EA410A311C6A}">
  <sheetPr>
    <tabColor rgb="FF00B050"/>
  </sheetPr>
  <dimension ref="A1:GW77"/>
  <sheetViews>
    <sheetView tabSelected="1" zoomScale="80" zoomScaleNormal="80" workbookViewId="0">
      <selection activeCell="H56" sqref="H56"/>
    </sheetView>
  </sheetViews>
  <sheetFormatPr defaultColWidth="12.5703125" defaultRowHeight="13.5"/>
  <cols>
    <col min="1" max="1" width="1.85546875" style="6" customWidth="1"/>
    <col min="2" max="2" width="10.42578125" style="122" customWidth="1"/>
    <col min="3" max="3" width="51.42578125" style="122" customWidth="1"/>
    <col min="4" max="4" width="19" style="122" customWidth="1"/>
    <col min="5" max="5" width="17.28515625" style="123" customWidth="1"/>
    <col min="6" max="6" width="20" style="6" customWidth="1"/>
    <col min="7" max="7" width="22.85546875" style="65" customWidth="1"/>
    <col min="8" max="8" width="17.140625" style="6" customWidth="1"/>
    <col min="9" max="9" width="23.140625" style="7" customWidth="1"/>
    <col min="10" max="196" width="11.5703125" style="6" customWidth="1"/>
    <col min="197" max="16384" width="12.5703125" style="6"/>
  </cols>
  <sheetData>
    <row r="1" spans="2:196" ht="11.25" customHeight="1">
      <c r="B1" s="1"/>
      <c r="C1" s="2"/>
      <c r="D1" s="2"/>
      <c r="E1" s="3"/>
      <c r="F1" s="4"/>
      <c r="G1" s="5"/>
    </row>
    <row r="2" spans="2:196">
      <c r="B2" s="168" t="s">
        <v>0</v>
      </c>
      <c r="C2" s="169"/>
      <c r="D2" s="169"/>
      <c r="E2" s="169"/>
      <c r="F2" s="169"/>
      <c r="G2" s="170"/>
    </row>
    <row r="3" spans="2:196">
      <c r="B3" s="168" t="s">
        <v>1</v>
      </c>
      <c r="C3" s="169"/>
      <c r="D3" s="169"/>
      <c r="E3" s="169"/>
      <c r="F3" s="169"/>
      <c r="G3" s="170"/>
    </row>
    <row r="4" spans="2:196">
      <c r="B4" s="168" t="s">
        <v>2</v>
      </c>
      <c r="C4" s="169"/>
      <c r="D4" s="169"/>
      <c r="E4" s="169"/>
      <c r="F4" s="169"/>
      <c r="G4" s="170"/>
    </row>
    <row r="5" spans="2:196">
      <c r="B5" s="171" t="s">
        <v>3</v>
      </c>
      <c r="C5" s="172"/>
      <c r="D5" s="172"/>
      <c r="E5" s="172"/>
      <c r="F5" s="172"/>
      <c r="G5" s="173"/>
    </row>
    <row r="6" spans="2:196">
      <c r="B6" s="171"/>
      <c r="C6" s="172"/>
      <c r="D6" s="172"/>
      <c r="E6" s="172"/>
      <c r="F6" s="172"/>
      <c r="G6" s="173"/>
    </row>
    <row r="7" spans="2:196" ht="70.5" customHeight="1">
      <c r="B7" s="158" t="s">
        <v>4</v>
      </c>
      <c r="C7" s="159"/>
      <c r="D7" s="159"/>
      <c r="E7" s="159"/>
      <c r="F7" s="159"/>
      <c r="G7" s="160"/>
    </row>
    <row r="8" spans="2:196" ht="14.25" thickBot="1">
      <c r="B8" s="158"/>
      <c r="C8" s="159"/>
      <c r="D8" s="159"/>
      <c r="E8" s="159"/>
      <c r="F8" s="159"/>
      <c r="G8" s="160"/>
    </row>
    <row r="9" spans="2:196" ht="15" customHeight="1" thickBot="1">
      <c r="B9" s="158" t="s">
        <v>5</v>
      </c>
      <c r="C9" s="159"/>
      <c r="D9" s="159"/>
      <c r="E9" s="8" t="s">
        <v>6</v>
      </c>
      <c r="F9" s="161" t="s">
        <v>7</v>
      </c>
      <c r="G9" s="162"/>
    </row>
    <row r="10" spans="2:196" s="13" customFormat="1" ht="14.25" customHeight="1" thickBot="1">
      <c r="B10" s="9"/>
      <c r="C10" s="10"/>
      <c r="D10" s="10"/>
      <c r="E10" s="11"/>
      <c r="F10" s="10"/>
      <c r="G10" s="12"/>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13" customFormat="1">
      <c r="B11" s="148" t="s">
        <v>8</v>
      </c>
      <c r="C11" s="149"/>
      <c r="D11" s="14" t="s">
        <v>9</v>
      </c>
      <c r="E11" s="15" t="s">
        <v>10</v>
      </c>
      <c r="F11" s="14" t="s">
        <v>11</v>
      </c>
      <c r="G11" s="16"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13" customFormat="1">
      <c r="B12" s="150"/>
      <c r="C12" s="151"/>
      <c r="D12" s="17" t="s">
        <v>13</v>
      </c>
      <c r="E12" s="18" t="s">
        <v>14</v>
      </c>
      <c r="F12" s="17" t="s">
        <v>15</v>
      </c>
      <c r="G12" s="19"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13" customFormat="1" ht="14.25" thickBot="1">
      <c r="B13" s="152"/>
      <c r="C13" s="153"/>
      <c r="D13" s="20" t="s">
        <v>17</v>
      </c>
      <c r="E13" s="21" t="s">
        <v>18</v>
      </c>
      <c r="F13" s="20" t="s">
        <v>19</v>
      </c>
      <c r="G13" s="22"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13" customFormat="1">
      <c r="B14" s="23"/>
      <c r="C14" s="163" t="s">
        <v>21</v>
      </c>
      <c r="D14" s="163"/>
      <c r="E14" s="163"/>
      <c r="F14" s="163"/>
      <c r="G14" s="164"/>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13" customFormat="1">
      <c r="B15" s="24"/>
      <c r="C15" s="25" t="s">
        <v>22</v>
      </c>
      <c r="D15" s="25"/>
      <c r="E15" s="26"/>
      <c r="F15" s="25"/>
      <c r="G15" s="27"/>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13" customFormat="1">
      <c r="B16" s="28"/>
      <c r="C16" s="29" t="s">
        <v>23</v>
      </c>
      <c r="D16" s="30"/>
      <c r="E16" s="30"/>
      <c r="F16" s="31">
        <v>2</v>
      </c>
      <c r="G16" s="32">
        <f>+(D16+E16)*F16</f>
        <v>0</v>
      </c>
      <c r="H16" s="33"/>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13" customFormat="1">
      <c r="B17" s="28"/>
      <c r="C17" s="34" t="s">
        <v>24</v>
      </c>
      <c r="D17" s="30"/>
      <c r="E17" s="30"/>
      <c r="F17" s="31">
        <v>6</v>
      </c>
      <c r="G17" s="32">
        <f t="shared" ref="G17" si="0">+(D17+E17)*F17</f>
        <v>0</v>
      </c>
      <c r="H17" s="33"/>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39" customFormat="1" ht="24" customHeight="1">
      <c r="B18" s="35"/>
      <c r="C18" s="165" t="s">
        <v>25</v>
      </c>
      <c r="D18" s="166"/>
      <c r="E18" s="166"/>
      <c r="F18" s="167"/>
      <c r="G18" s="36">
        <v>10000000</v>
      </c>
      <c r="H18" s="37" t="s">
        <v>26</v>
      </c>
      <c r="I18" s="7"/>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row>
    <row r="19" spans="2:205" s="13" customFormat="1">
      <c r="B19" s="40"/>
      <c r="C19" s="41" t="s">
        <v>27</v>
      </c>
      <c r="D19" s="42"/>
      <c r="E19" s="43"/>
      <c r="F19" s="44"/>
      <c r="G19" s="45"/>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13" customFormat="1">
      <c r="B20" s="40"/>
      <c r="C20" s="41" t="s">
        <v>28</v>
      </c>
      <c r="D20" s="42"/>
      <c r="E20" s="43"/>
      <c r="F20" s="46"/>
      <c r="G20" s="45"/>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39" customFormat="1">
      <c r="B21" s="40"/>
      <c r="C21" s="41" t="s">
        <v>29</v>
      </c>
      <c r="D21" s="42"/>
      <c r="E21" s="43"/>
      <c r="F21" s="44"/>
      <c r="G21" s="45"/>
      <c r="H21" s="38"/>
      <c r="I21" s="7"/>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row>
    <row r="22" spans="2:205" s="13" customFormat="1">
      <c r="B22" s="40"/>
      <c r="C22" s="41" t="s">
        <v>30</v>
      </c>
      <c r="D22" s="42"/>
      <c r="E22" s="43"/>
      <c r="F22" s="44"/>
      <c r="G22" s="45"/>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13" customFormat="1">
      <c r="B23" s="40"/>
      <c r="C23" s="41" t="s">
        <v>31</v>
      </c>
      <c r="D23" s="42"/>
      <c r="E23" s="43"/>
      <c r="F23" s="47"/>
      <c r="G23" s="45"/>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13" customFormat="1">
      <c r="B24" s="40"/>
      <c r="C24" s="41" t="s">
        <v>32</v>
      </c>
      <c r="D24" s="42"/>
      <c r="E24" s="43"/>
      <c r="F24" s="47"/>
      <c r="G24" s="45"/>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13" customFormat="1">
      <c r="B25" s="40"/>
      <c r="C25" s="48" t="s">
        <v>33</v>
      </c>
      <c r="D25" s="49"/>
      <c r="E25" s="50"/>
      <c r="F25" s="51">
        <v>1.5</v>
      </c>
      <c r="G25" s="32">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13" customFormat="1">
      <c r="B26" s="40"/>
      <c r="C26" s="48" t="s">
        <v>34</v>
      </c>
      <c r="D26" s="49"/>
      <c r="E26" s="50"/>
      <c r="F26" s="51">
        <v>1.5</v>
      </c>
      <c r="G26" s="32">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13" customFormat="1">
      <c r="B27" s="24"/>
      <c r="C27" s="25" t="s">
        <v>35</v>
      </c>
      <c r="D27" s="52"/>
      <c r="E27" s="52"/>
      <c r="F27" s="53"/>
      <c r="G27" s="54"/>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13" customFormat="1">
      <c r="B28" s="28"/>
      <c r="C28" s="55" t="s">
        <v>36</v>
      </c>
      <c r="D28" s="30"/>
      <c r="E28" s="30"/>
      <c r="F28" s="31">
        <v>4</v>
      </c>
      <c r="G28" s="32">
        <f>+(D28+E28)*F28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13" customFormat="1">
      <c r="B29" s="28"/>
      <c r="C29" s="55" t="s">
        <v>37</v>
      </c>
      <c r="D29" s="30"/>
      <c r="E29" s="30"/>
      <c r="F29" s="31">
        <v>3</v>
      </c>
      <c r="G29" s="32">
        <f t="shared" ref="G29:G31" si="2">+(D29+E29)*F29</f>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13" customFormat="1">
      <c r="B30" s="24"/>
      <c r="C30" s="25" t="s">
        <v>38</v>
      </c>
      <c r="D30" s="52"/>
      <c r="E30" s="52"/>
      <c r="F30" s="53"/>
      <c r="G30" s="54"/>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13" customFormat="1" ht="14.25" thickBot="1">
      <c r="B31" s="28"/>
      <c r="C31" s="34" t="s">
        <v>39</v>
      </c>
      <c r="D31" s="56"/>
      <c r="E31" s="30"/>
      <c r="F31" s="31">
        <v>5</v>
      </c>
      <c r="G31" s="32">
        <f t="shared" si="2"/>
        <v>0</v>
      </c>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205" s="58" customFormat="1" ht="16.5" customHeight="1" thickBot="1">
      <c r="B32" s="137" t="s">
        <v>40</v>
      </c>
      <c r="C32" s="138"/>
      <c r="D32" s="138"/>
      <c r="E32" s="138"/>
      <c r="F32" s="138"/>
      <c r="G32" s="57"/>
      <c r="I32" s="59"/>
      <c r="J32" s="60"/>
      <c r="K32" s="61"/>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row>
    <row r="33" spans="2:196" s="13" customFormat="1">
      <c r="B33" s="63"/>
      <c r="C33" s="139" t="s">
        <v>41</v>
      </c>
      <c r="D33" s="140"/>
      <c r="E33" s="140"/>
      <c r="F33" s="141"/>
      <c r="G33" s="64"/>
      <c r="H33" s="65"/>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13" customFormat="1">
      <c r="B34" s="66"/>
      <c r="C34" s="142" t="s">
        <v>42</v>
      </c>
      <c r="D34" s="143"/>
      <c r="E34" s="143"/>
      <c r="F34" s="144"/>
      <c r="G34" s="67">
        <v>2.2000000000000002</v>
      </c>
      <c r="H34" s="37" t="s">
        <v>43</v>
      </c>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13" customFormat="1" ht="14.25" thickBot="1">
      <c r="B35" s="68"/>
      <c r="C35" s="145" t="s">
        <v>44</v>
      </c>
      <c r="D35" s="146"/>
      <c r="E35" s="146"/>
      <c r="F35" s="147"/>
      <c r="G35" s="69">
        <f>+G33*G34</f>
        <v>0</v>
      </c>
      <c r="H35" s="70"/>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13" customFormat="1">
      <c r="B36" s="148" t="s">
        <v>45</v>
      </c>
      <c r="C36" s="149"/>
      <c r="D36" s="154" t="s">
        <v>46</v>
      </c>
      <c r="E36" s="71" t="s">
        <v>47</v>
      </c>
      <c r="F36" s="156" t="s">
        <v>48</v>
      </c>
      <c r="G36" s="72" t="s">
        <v>12</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13" customFormat="1">
      <c r="B37" s="150"/>
      <c r="C37" s="151"/>
      <c r="D37" s="154"/>
      <c r="E37" s="18" t="s">
        <v>49</v>
      </c>
      <c r="F37" s="157"/>
      <c r="G37" s="19" t="s">
        <v>16</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13" customFormat="1" ht="14.25" thickBot="1">
      <c r="B38" s="152"/>
      <c r="C38" s="153"/>
      <c r="D38" s="155"/>
      <c r="E38" s="73" t="s">
        <v>50</v>
      </c>
      <c r="F38" s="74" t="s">
        <v>51</v>
      </c>
      <c r="G38" s="75" t="s">
        <v>52</v>
      </c>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13" customFormat="1">
      <c r="B39" s="76"/>
      <c r="C39" s="77" t="s">
        <v>53</v>
      </c>
      <c r="D39" s="77"/>
      <c r="E39" s="78"/>
      <c r="F39" s="77"/>
      <c r="G39" s="79"/>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13" customFormat="1" ht="21.75" customHeight="1">
      <c r="B40" s="24"/>
      <c r="C40" s="25" t="s">
        <v>54</v>
      </c>
      <c r="D40" s="25"/>
      <c r="E40" s="26"/>
      <c r="F40" s="25"/>
      <c r="G40" s="27"/>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13" customFormat="1" ht="24" customHeight="1">
      <c r="B41" s="66"/>
      <c r="C41" s="29" t="s">
        <v>55</v>
      </c>
      <c r="D41" s="80" t="s">
        <v>56</v>
      </c>
      <c r="E41" s="81"/>
      <c r="F41" s="82">
        <v>6</v>
      </c>
      <c r="G41" s="83">
        <f>+E41*F41</f>
        <v>0</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13" customFormat="1">
      <c r="B42" s="24"/>
      <c r="C42" s="25" t="s">
        <v>57</v>
      </c>
      <c r="D42" s="25"/>
      <c r="E42" s="52"/>
      <c r="F42" s="84"/>
      <c r="G42" s="85"/>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196" s="13" customFormat="1" ht="45" customHeight="1">
      <c r="B43" s="35"/>
      <c r="C43" s="86" t="s">
        <v>58</v>
      </c>
      <c r="D43" s="87" t="s">
        <v>59</v>
      </c>
      <c r="E43" s="88"/>
      <c r="F43" s="89">
        <v>6</v>
      </c>
      <c r="G43" s="90">
        <f>+E43*F43</f>
        <v>0</v>
      </c>
      <c r="H43" s="7"/>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row>
    <row r="44" spans="2:196" s="13" customFormat="1" ht="30" customHeight="1">
      <c r="B44" s="35"/>
      <c r="C44" s="86" t="s">
        <v>60</v>
      </c>
      <c r="D44" s="87" t="s">
        <v>59</v>
      </c>
      <c r="E44" s="88"/>
      <c r="F44" s="89">
        <v>4</v>
      </c>
      <c r="G44" s="90">
        <f t="shared" ref="G44:G47" si="3">+E44*F44</f>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row>
    <row r="45" spans="2:196" s="39" customFormat="1" ht="27.75" customHeight="1">
      <c r="B45" s="35"/>
      <c r="C45" s="91" t="s">
        <v>61</v>
      </c>
      <c r="D45" s="87" t="s">
        <v>62</v>
      </c>
      <c r="E45" s="92"/>
      <c r="F45" s="93">
        <v>4</v>
      </c>
      <c r="G45" s="83">
        <f t="shared" si="3"/>
        <v>0</v>
      </c>
      <c r="H45" s="38"/>
      <c r="I45" s="7"/>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row>
    <row r="46" spans="2:196" s="13" customFormat="1" ht="27.75" customHeight="1">
      <c r="B46" s="66"/>
      <c r="C46" s="91" t="s">
        <v>63</v>
      </c>
      <c r="D46" s="94" t="s">
        <v>62</v>
      </c>
      <c r="E46" s="95"/>
      <c r="F46" s="96">
        <v>4</v>
      </c>
      <c r="G46" s="83">
        <f t="shared" si="3"/>
        <v>0</v>
      </c>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13" customFormat="1" ht="27.75" customHeight="1">
      <c r="B47" s="66"/>
      <c r="C47" s="29" t="s">
        <v>64</v>
      </c>
      <c r="D47" s="80" t="s">
        <v>62</v>
      </c>
      <c r="E47" s="92"/>
      <c r="F47" s="93">
        <v>5</v>
      </c>
      <c r="G47" s="83">
        <f t="shared" si="3"/>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13" customFormat="1">
      <c r="B48" s="24"/>
      <c r="C48" s="25" t="s">
        <v>65</v>
      </c>
      <c r="D48" s="25"/>
      <c r="E48" s="52"/>
      <c r="F48" s="84"/>
      <c r="G48" s="85"/>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13" customFormat="1" ht="27.75" customHeight="1">
      <c r="B49" s="97"/>
      <c r="C49" s="98" t="s">
        <v>66</v>
      </c>
      <c r="D49" s="99" t="s">
        <v>62</v>
      </c>
      <c r="E49" s="100"/>
      <c r="F49" s="93">
        <v>4</v>
      </c>
      <c r="G49" s="83">
        <f t="shared" ref="G49:G51" si="4">+E49*F49</f>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13" customFormat="1" ht="27.75" customHeight="1">
      <c r="B50" s="66"/>
      <c r="C50" s="29" t="s">
        <v>67</v>
      </c>
      <c r="D50" s="80" t="s">
        <v>62</v>
      </c>
      <c r="E50" s="92"/>
      <c r="F50" s="93">
        <v>5</v>
      </c>
      <c r="G50" s="83">
        <f t="shared" si="4"/>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13" customFormat="1" ht="27.75" customHeight="1" thickBot="1">
      <c r="B51" s="66"/>
      <c r="C51" s="29" t="s">
        <v>68</v>
      </c>
      <c r="D51" s="80" t="s">
        <v>62</v>
      </c>
      <c r="E51" s="92"/>
      <c r="F51" s="93">
        <v>5</v>
      </c>
      <c r="G51" s="83">
        <f t="shared" si="4"/>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13" customFormat="1">
      <c r="B52" s="101"/>
      <c r="C52" s="131" t="s">
        <v>69</v>
      </c>
      <c r="D52" s="131"/>
      <c r="E52" s="131"/>
      <c r="F52" s="131"/>
      <c r="G52" s="102">
        <f>SUM(G41:G51)</f>
        <v>0</v>
      </c>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13" customFormat="1">
      <c r="B53" s="103"/>
      <c r="C53" s="132" t="s">
        <v>70</v>
      </c>
      <c r="D53" s="132"/>
      <c r="E53" s="132"/>
      <c r="F53" s="132"/>
      <c r="G53" s="104">
        <f>+G35+G52</f>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13" customFormat="1">
      <c r="B54" s="103"/>
      <c r="C54" s="132" t="s">
        <v>71</v>
      </c>
      <c r="D54" s="132"/>
      <c r="E54" s="132"/>
      <c r="F54" s="132"/>
      <c r="G54" s="105">
        <f>+G53*0.19</f>
        <v>0</v>
      </c>
      <c r="H54" s="106"/>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13" customFormat="1" ht="14.25" thickBot="1">
      <c r="A55" s="39"/>
      <c r="B55" s="107"/>
      <c r="C55" s="133" t="s">
        <v>72</v>
      </c>
      <c r="D55" s="133"/>
      <c r="E55" s="133"/>
      <c r="F55" s="133"/>
      <c r="G55" s="108">
        <f>+G53+G54</f>
        <v>0</v>
      </c>
      <c r="H55" s="33">
        <v>322904482</v>
      </c>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ht="30" customHeight="1">
      <c r="B56" s="134" t="s">
        <v>73</v>
      </c>
      <c r="C56" s="135"/>
      <c r="D56" s="135"/>
      <c r="E56" s="135"/>
      <c r="F56" s="135"/>
      <c r="G56" s="136"/>
      <c r="H56" s="109">
        <f>+G55-H55</f>
        <v>-322904482</v>
      </c>
    </row>
    <row r="57" spans="1:196" ht="28.5" customHeight="1">
      <c r="B57" s="124" t="s">
        <v>74</v>
      </c>
      <c r="C57" s="125"/>
      <c r="D57" s="125"/>
      <c r="E57" s="125"/>
      <c r="F57" s="125"/>
      <c r="G57" s="126"/>
      <c r="H57" s="110"/>
    </row>
    <row r="58" spans="1:196" ht="27" customHeight="1">
      <c r="B58" s="124" t="s">
        <v>75</v>
      </c>
      <c r="C58" s="125"/>
      <c r="D58" s="125"/>
      <c r="E58" s="125"/>
      <c r="F58" s="125"/>
      <c r="G58" s="126"/>
    </row>
    <row r="59" spans="1:196" ht="24.75" customHeight="1">
      <c r="B59" s="124" t="s">
        <v>76</v>
      </c>
      <c r="C59" s="125"/>
      <c r="D59" s="125"/>
      <c r="E59" s="125"/>
      <c r="F59" s="125"/>
      <c r="G59" s="126"/>
    </row>
    <row r="60" spans="1:196" ht="51.75" customHeight="1">
      <c r="B60" s="124" t="s">
        <v>77</v>
      </c>
      <c r="C60" s="125"/>
      <c r="D60" s="125"/>
      <c r="E60" s="125"/>
      <c r="F60" s="125"/>
      <c r="G60" s="126"/>
    </row>
    <row r="61" spans="1:196" ht="28.5" customHeight="1">
      <c r="B61" s="124" t="s">
        <v>78</v>
      </c>
      <c r="C61" s="125"/>
      <c r="D61" s="125"/>
      <c r="E61" s="125"/>
      <c r="F61" s="125"/>
      <c r="G61" s="126"/>
    </row>
    <row r="62" spans="1:196" ht="28.5" customHeight="1">
      <c r="B62" s="124" t="s">
        <v>79</v>
      </c>
      <c r="C62" s="125"/>
      <c r="D62" s="125"/>
      <c r="E62" s="125"/>
      <c r="F62" s="125"/>
      <c r="G62" s="126"/>
    </row>
    <row r="63" spans="1:196" ht="28.5" customHeight="1">
      <c r="B63" s="124" t="s">
        <v>80</v>
      </c>
      <c r="C63" s="125"/>
      <c r="D63" s="125"/>
      <c r="E63" s="125"/>
      <c r="F63" s="125"/>
      <c r="G63" s="126"/>
    </row>
    <row r="64" spans="1:196" ht="28.5" customHeight="1">
      <c r="B64" s="124" t="s">
        <v>81</v>
      </c>
      <c r="C64" s="125"/>
      <c r="D64" s="125"/>
      <c r="E64" s="125"/>
      <c r="F64" s="125"/>
      <c r="G64" s="126"/>
    </row>
    <row r="65" spans="2:8" ht="24.75" customHeight="1">
      <c r="B65" s="124" t="s">
        <v>82</v>
      </c>
      <c r="C65" s="125"/>
      <c r="D65" s="125"/>
      <c r="E65" s="125"/>
      <c r="F65" s="125"/>
      <c r="G65" s="126"/>
    </row>
    <row r="66" spans="2:8" ht="24.75" customHeight="1">
      <c r="B66" s="124" t="s">
        <v>83</v>
      </c>
      <c r="C66" s="125"/>
      <c r="D66" s="125"/>
      <c r="E66" s="125"/>
      <c r="F66" s="125"/>
      <c r="G66" s="126"/>
    </row>
    <row r="67" spans="2:8" ht="24.75" customHeight="1">
      <c r="B67" s="124" t="s">
        <v>84</v>
      </c>
      <c r="C67" s="125"/>
      <c r="D67" s="125"/>
      <c r="E67" s="125"/>
      <c r="F67" s="125"/>
      <c r="G67" s="126"/>
    </row>
    <row r="68" spans="2:8" ht="24" customHeight="1">
      <c r="B68" s="124" t="s">
        <v>85</v>
      </c>
      <c r="C68" s="125"/>
      <c r="D68" s="125"/>
      <c r="E68" s="125"/>
      <c r="F68" s="125"/>
      <c r="G68" s="126"/>
    </row>
    <row r="69" spans="2:8" ht="24" customHeight="1">
      <c r="B69" s="124" t="s">
        <v>86</v>
      </c>
      <c r="C69" s="125"/>
      <c r="D69" s="125"/>
      <c r="E69" s="125"/>
      <c r="F69" s="125"/>
      <c r="G69" s="126"/>
    </row>
    <row r="70" spans="2:8" ht="31.5" customHeight="1">
      <c r="B70" s="124" t="s">
        <v>87</v>
      </c>
      <c r="C70" s="125"/>
      <c r="D70" s="125"/>
      <c r="E70" s="125"/>
      <c r="F70" s="125"/>
      <c r="G70" s="126"/>
    </row>
    <row r="71" spans="2:8" ht="44.25" customHeight="1">
      <c r="B71" s="124" t="s">
        <v>88</v>
      </c>
      <c r="C71" s="125"/>
      <c r="D71" s="125"/>
      <c r="E71" s="125"/>
      <c r="F71" s="125"/>
      <c r="G71" s="126"/>
    </row>
    <row r="72" spans="2:8" ht="44.25" customHeight="1">
      <c r="B72" s="124" t="s">
        <v>89</v>
      </c>
      <c r="C72" s="125"/>
      <c r="D72" s="125"/>
      <c r="E72" s="125"/>
      <c r="F72" s="125"/>
      <c r="G72" s="126"/>
      <c r="H72" s="111"/>
    </row>
    <row r="73" spans="2:8" ht="45.75" customHeight="1" thickBot="1">
      <c r="B73" s="127" t="s">
        <v>90</v>
      </c>
      <c r="C73" s="128"/>
      <c r="D73" s="128"/>
      <c r="E73" s="128"/>
      <c r="F73" s="128"/>
      <c r="G73" s="129"/>
    </row>
    <row r="74" spans="2:8">
      <c r="B74" s="112"/>
      <c r="C74" s="112"/>
      <c r="D74" s="112"/>
      <c r="E74" s="112"/>
      <c r="F74" s="112"/>
      <c r="G74" s="112"/>
    </row>
    <row r="75" spans="2:8" ht="15.75">
      <c r="B75" s="113" t="s">
        <v>91</v>
      </c>
      <c r="C75" s="114"/>
      <c r="D75" s="114"/>
      <c r="E75" s="115"/>
      <c r="F75" s="116"/>
      <c r="G75" s="116"/>
    </row>
    <row r="76" spans="2:8" ht="38.25" customHeight="1">
      <c r="B76" s="117"/>
      <c r="C76" s="118"/>
      <c r="D76" s="114"/>
      <c r="E76" s="119"/>
      <c r="F76" s="120"/>
      <c r="G76" s="120"/>
    </row>
    <row r="77" spans="2:8" ht="16.5">
      <c r="B77" s="121" t="s">
        <v>92</v>
      </c>
      <c r="C77" s="114"/>
      <c r="D77" s="114"/>
      <c r="E77" s="130" t="s">
        <v>93</v>
      </c>
      <c r="F77" s="130"/>
      <c r="G77" s="130"/>
    </row>
  </sheetData>
  <sheetProtection algorithmName="SHA-512" hashValue="q/Tdr/Dy5tE4zr0fRjIZ+6gMgEF8Rhva3Kr7zFsjmXMqO+BPwLeVYMdM/QzX0sTQ2cD+g4hmqM4FIXxX2OIOvQ==" saltValue="Y7yMtZjj6e2MZwNfEqZtFg==" spinCount="100000" sheet="1" objects="1" scenarios="1"/>
  <mergeCells count="42">
    <mergeCell ref="C18:F18"/>
    <mergeCell ref="B2:G2"/>
    <mergeCell ref="B3:G3"/>
    <mergeCell ref="B4:G4"/>
    <mergeCell ref="B5:G5"/>
    <mergeCell ref="B6:G6"/>
    <mergeCell ref="B7:G7"/>
    <mergeCell ref="B8:G8"/>
    <mergeCell ref="B9:D9"/>
    <mergeCell ref="F9:G9"/>
    <mergeCell ref="B11:C13"/>
    <mergeCell ref="C14:G14"/>
    <mergeCell ref="B57:G57"/>
    <mergeCell ref="B32:F32"/>
    <mergeCell ref="C33:F33"/>
    <mergeCell ref="C34:F34"/>
    <mergeCell ref="C35:F35"/>
    <mergeCell ref="B36:C38"/>
    <mergeCell ref="D36:D38"/>
    <mergeCell ref="F36:F37"/>
    <mergeCell ref="C52:F52"/>
    <mergeCell ref="C53:F53"/>
    <mergeCell ref="C54:F54"/>
    <mergeCell ref="C55:F55"/>
    <mergeCell ref="B56:G56"/>
    <mergeCell ref="B69:G69"/>
    <mergeCell ref="B58:G58"/>
    <mergeCell ref="B59:G59"/>
    <mergeCell ref="B60:G60"/>
    <mergeCell ref="B61:G61"/>
    <mergeCell ref="B62:G62"/>
    <mergeCell ref="B63:G63"/>
    <mergeCell ref="B64:G64"/>
    <mergeCell ref="B65:G65"/>
    <mergeCell ref="B66:G66"/>
    <mergeCell ref="B67:G67"/>
    <mergeCell ref="B68:G68"/>
    <mergeCell ref="B70:G70"/>
    <mergeCell ref="B71:G71"/>
    <mergeCell ref="B72:G72"/>
    <mergeCell ref="B73:G73"/>
    <mergeCell ref="E77:G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504716-8AD5-48B9-8F3F-460E28A0EFC1}"/>
</file>

<file path=customXml/itemProps2.xml><?xml version="1.0" encoding="utf-8"?>
<ds:datastoreItem xmlns:ds="http://schemas.openxmlformats.org/officeDocument/2006/customXml" ds:itemID="{B3EE9C8D-CBBE-4167-B1E9-07313323394B}"/>
</file>

<file path=customXml/itemProps3.xml><?xml version="1.0" encoding="utf-8"?>
<ds:datastoreItem xmlns:ds="http://schemas.openxmlformats.org/officeDocument/2006/customXml" ds:itemID="{2B2B5E9C-E10F-4DD2-B87B-6451ACBD28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Villa Restrepo Dario Alberto</cp:lastModifiedBy>
  <cp:revision/>
  <dcterms:created xsi:type="dcterms:W3CDTF">2023-10-31T16:48:29Z</dcterms:created>
  <dcterms:modified xsi:type="dcterms:W3CDTF">2023-11-10T21:35:40Z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