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7 - P.A. HOCOL S.A. - OXI 2023 - 2025/TDR/Interventoría/MINENERGÍA/2. Versión 2/Anexos ENC/"/>
    </mc:Choice>
  </mc:AlternateContent>
  <xr:revisionPtr revIDLastSave="67" documentId="8_{4C106731-1CD7-4F47-98FE-5BC4CF389EA9}" xr6:coauthVersionLast="47" xr6:coauthVersionMax="47" xr10:uidLastSave="{7672CB85-706F-4C92-A895-A61F48FE6E15}"/>
  <bookViews>
    <workbookView xWindow="-120" yWindow="-120" windowWidth="20730" windowHeight="11160" firstSheet="1" activeTab="1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57" l="1"/>
  <c r="F45" i="57"/>
  <c r="F46" i="57"/>
  <c r="F47" i="57"/>
  <c r="F48" i="57"/>
  <c r="F49" i="57"/>
  <c r="F43" i="57"/>
  <c r="F28" i="57"/>
  <c r="F29" i="57"/>
  <c r="F30" i="57"/>
  <c r="F31" i="57"/>
  <c r="F32" i="57"/>
  <c r="F33" i="57"/>
  <c r="F27" i="57"/>
  <c r="F34" i="57" s="1"/>
  <c r="F12" i="57"/>
  <c r="F13" i="57"/>
  <c r="F14" i="57"/>
  <c r="F15" i="57"/>
  <c r="F16" i="57"/>
  <c r="F18" i="57" s="1"/>
  <c r="F17" i="57"/>
  <c r="F11" i="57"/>
  <c r="D35" i="59"/>
  <c r="D30" i="59"/>
  <c r="D31" i="59"/>
  <c r="D32" i="59"/>
  <c r="D33" i="59"/>
  <c r="D34" i="59"/>
  <c r="D29" i="59"/>
  <c r="D23" i="59"/>
  <c r="D18" i="59"/>
  <c r="D19" i="59"/>
  <c r="D20" i="59"/>
  <c r="D21" i="59"/>
  <c r="D22" i="59"/>
  <c r="D17" i="59"/>
  <c r="D12" i="59"/>
  <c r="D7" i="59"/>
  <c r="D8" i="59"/>
  <c r="D9" i="59"/>
  <c r="D10" i="59"/>
  <c r="D11" i="59"/>
  <c r="D6" i="59"/>
  <c r="F50" i="57"/>
  <c r="D45" i="57"/>
  <c r="D46" i="57"/>
  <c r="D47" i="57"/>
  <c r="D48" i="57"/>
  <c r="D49" i="57"/>
  <c r="D6" i="57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C14" i="60" l="1"/>
  <c r="C11" i="60"/>
  <c r="C10" i="60" l="1"/>
  <c r="D46" i="12" l="1"/>
  <c r="F46" i="12" s="1"/>
  <c r="D52" i="12"/>
  <c r="F52" i="12"/>
  <c r="D47" i="12"/>
  <c r="F47" i="12" s="1"/>
  <c r="D58" i="12"/>
  <c r="E21" i="12"/>
  <c r="D42" i="12"/>
  <c r="F42" i="12" s="1"/>
  <c r="D43" i="12"/>
  <c r="F43" i="12"/>
  <c r="D44" i="12"/>
  <c r="F44" i="12" s="1"/>
  <c r="D45" i="12"/>
  <c r="F45" i="12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/>
  <c r="D28" i="12"/>
  <c r="F28" i="12" s="1"/>
  <c r="D29" i="12"/>
  <c r="F29" i="12"/>
  <c r="D30" i="12"/>
  <c r="F30" i="12" s="1"/>
  <c r="D31" i="12"/>
  <c r="F31" i="12"/>
  <c r="D32" i="12"/>
  <c r="F32" i="12" s="1"/>
  <c r="D33" i="12"/>
  <c r="F33" i="12"/>
  <c r="D34" i="12"/>
  <c r="F34" i="12" s="1"/>
  <c r="D35" i="12"/>
  <c r="F35" i="12"/>
  <c r="D36" i="12"/>
  <c r="F36" i="12" s="1"/>
  <c r="E37" i="12"/>
  <c r="F5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/>
  <c r="F58" i="12"/>
  <c r="C9" i="60" l="1"/>
  <c r="C15" i="60" s="1"/>
  <c r="F61" i="12"/>
  <c r="C62" i="12" s="1"/>
  <c r="C5" i="12" s="1"/>
  <c r="C12" i="60"/>
  <c r="F37" i="12"/>
  <c r="C38" i="12" s="1"/>
  <c r="C4" i="12" s="1"/>
  <c r="C13" i="60"/>
  <c r="F21" i="12"/>
  <c r="C22" i="12" s="1"/>
  <c r="C3" i="12" s="1"/>
  <c r="F4" i="12" s="1"/>
  <c r="C17" i="60" l="1"/>
  <c r="C16" i="60"/>
  <c r="C18" i="60"/>
  <c r="C19" i="60" l="1"/>
  <c r="C20" i="60" s="1"/>
  <c r="C21" i="60" s="1"/>
</calcChain>
</file>

<file path=xl/sharedStrings.xml><?xml version="1.0" encoding="utf-8"?>
<sst xmlns="http://schemas.openxmlformats.org/spreadsheetml/2006/main" count="248" uniqueCount="127">
  <si>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</si>
  <si>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</si>
  <si>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</si>
  <si>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</si>
  <si>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</si>
  <si>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</si>
  <si>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</si>
  <si>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</si>
  <si>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</si>
  <si>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</si>
  <si>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</si>
  <si>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</si>
  <si>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</si>
  <si>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</si>
  <si>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</si>
  <si>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</si>
  <si>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</si>
  <si>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</si>
  <si>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</si>
  <si>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</si>
  <si>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</si>
  <si>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</si>
  <si>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</si>
  <si>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</si>
  <si>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</si>
  <si>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</si>
  <si>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</si>
  <si>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</si>
  <si>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</si>
  <si>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</si>
  <si>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</si>
  <si>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</si>
  <si>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</si>
  <si>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</si>
  <si>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</si>
  <si>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</si>
  <si>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</si>
  <si>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</si>
  <si>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</si>
  <si>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</si>
  <si>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</si>
  <si>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</si>
  <si>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</si>
  <si>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</si>
  <si>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</si>
  <si>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</si>
  <si>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</si>
  <si>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</si>
  <si>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</si>
  <si>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</si>
  <si>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</si>
  <si>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</si>
  <si>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</si>
  <si>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</si>
  <si>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MINISTERIO DE MINAS Y ENERGÍA</t>
  </si>
  <si>
    <t>VALOR DEL CONTRATO INSTALACION:</t>
  </si>
  <si>
    <t>NUMERO DE BENEFICIARIOS</t>
  </si>
  <si>
    <t>PLAZO TOTAL CONTRATO INTERVENTORIA:</t>
  </si>
  <si>
    <t>1.- RECURSO HUMANO</t>
  </si>
  <si>
    <t>ETAPA INICIAL DEL PROYECTO</t>
  </si>
  <si>
    <t>PLAZO TOTAL ETAPA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</si>
  <si>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</si>
  <si>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</si>
  <si>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</si>
  <si>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</si>
  <si>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</si>
  <si>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</si>
  <si>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</si>
  <si>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</si>
  <si>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</si>
  <si>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</si>
  <si>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</si>
  <si>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</si>
  <si>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</si>
  <si>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</si>
  <si>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</si>
  <si>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</si>
  <si>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</si>
  <si>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</si>
  <si>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</si>
  <si>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</si>
  <si>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</si>
  <si>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1.- RECURSO HUMANO ETAPA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</si>
  <si>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</si>
  <si>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</si>
  <si>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</si>
  <si>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</si>
  <si>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</si>
  <si>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</si>
  <si>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COSTOS DIRECTOS DE LA INTERVENTORÍA-ETAPA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</si>
  <si>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</si>
  <si>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</si>
  <si>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</si>
  <si>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</si>
  <si>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</si>
  <si>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</si>
  <si>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</si>
  <si>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</si>
  <si>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</si>
  <si>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</si>
  <si>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</si>
  <si>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</si>
  <si>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</si>
  <si>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</si>
  <si>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DIRECCIÓN DE ENERGÍA ELÉCTRICA</t>
  </si>
  <si>
    <t xml:space="preserve">Calculo Remuneración Interventoría </t>
  </si>
  <si>
    <t>CIFRAS EN COP$</t>
  </si>
  <si>
    <t>%</t>
  </si>
  <si>
    <t>VALOR TOTAL 
$COP</t>
  </si>
  <si>
    <t>A. COSTOS DE PERSONAL ETAPA INICIAL DEL PROYECTO</t>
  </si>
  <si>
    <t>B. COSTOS DE PERSONAL ETAPA DE EJECUCIÓN DEL PROYECTO</t>
  </si>
  <si>
    <t>C. COSTOS DE PERSONAL ETAPA DE LIQUIDACIÓN DEL PROYECTO</t>
  </si>
  <si>
    <t>D. COSTOS DIRECTOS ETAPA INICIAL DEL PROYECTO</t>
  </si>
  <si>
    <t>E. COSTOS DIRECTOS ETAPA DE EJECUCIÓN DEL PROYECTO</t>
  </si>
  <si>
    <t>F. COSTOS DIRECTOS ETAPA DE LIQUIDACIÓN DEL PROYECTO</t>
  </si>
  <si>
    <t>K. TOTAL ANTES DE IVA (G+H+I+J)</t>
  </si>
  <si>
    <t>L. IVA (19%)</t>
  </si>
  <si>
    <t xml:space="preserve">COSTO TOTAL INTERVENTORÍA </t>
  </si>
  <si>
    <t>Exclusivo para el Ministerio de Minas y Energía</t>
  </si>
  <si>
    <t>H. ADMINISTRACION</t>
  </si>
  <si>
    <t>I. IMPREVISTOS</t>
  </si>
  <si>
    <t>J. UTILIDAD</t>
  </si>
  <si>
    <t>G. TOTAL COSTOS DE PERSONAL Y COSTOS DIRECTOS</t>
  </si>
  <si>
    <t>Nota: diligenciar porcentaje de Administracion, Imprevistos y Utilidades</t>
  </si>
  <si>
    <t xml:space="preserve">CONTRATO NO 01:"BPIN 20230214000014 - MAICAO"  </t>
  </si>
  <si>
    <r>
      <t xml:space="preserve">Objeto: Realizar interventoría integral al contrato del proyecto "BPIN 20230214000014 -MAICAO" , correspondiente al proyecto </t>
    </r>
    <r>
      <rPr>
        <b/>
        <i/>
        <sz val="8"/>
        <rFont val="Arial"/>
        <family val="2"/>
      </rPr>
      <t>“Construcción de sistemas individuales solares fotovoltaicos para las comunidades rurales y dispersas de las ZNI del municipio de Maicao, departamento de La Guajira”</t>
    </r>
  </si>
  <si>
    <t>Objeto: Realizar interventoría integral al contrato del proyecto "BPIN 20230214000014 -MAICAO" , correspondiente al proyecto “Construcción de sistemas individuales solares fotovoltaicos para las comunidades rurales y dispersas de las ZNI del municipio de Maicao, departamento de La Guajira”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</si>
</sst>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* #,##0_ ;_ * \-#,##0_ ;_ * &quot;-&quot;??_ ;_ @_ "/>
    <numFmt numFmtId="169" formatCode="0.0%"/>
    <numFmt numFmtId="170" formatCode="_-[$$-240A]\ * #,##0.00_-;\-[$$-240A]\ * #,##0.00_-;_-[$$-240A]\ * &quot;-&quot;??_-;_-@_-"/>
  </numFmts>
  <fonts count="2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83">
    <xf numFmtId="0" fontId="0" fillId="0" borderId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8" fontId="3" fillId="3" borderId="1" xfId="1" applyNumberFormat="1" applyFont="1" applyFill="1" applyBorder="1" applyAlignment="1">
      <alignment horizontal="center"/>
    </xf>
    <xf numFmtId="168" fontId="6" fillId="3" borderId="1" xfId="1" applyNumberFormat="1" applyFont="1" applyFill="1" applyBorder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4" fillId="4" borderId="2" xfId="0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/>
    <xf numFmtId="168" fontId="6" fillId="3" borderId="1" xfId="1" applyNumberFormat="1" applyFont="1" applyFill="1" applyBorder="1" applyAlignment="1"/>
    <xf numFmtId="168" fontId="3" fillId="2" borderId="0" xfId="0" applyNumberFormat="1" applyFont="1" applyFill="1"/>
    <xf numFmtId="168" fontId="4" fillId="4" borderId="2" xfId="0" applyNumberFormat="1" applyFont="1" applyFill="1" applyBorder="1"/>
    <xf numFmtId="168" fontId="4" fillId="4" borderId="3" xfId="0" applyNumberFormat="1" applyFont="1" applyFill="1" applyBorder="1" applyAlignment="1">
      <alignment horizontal="center"/>
    </xf>
    <xf numFmtId="168" fontId="4" fillId="4" borderId="4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10" fillId="3" borderId="1" xfId="1" applyNumberFormat="1" applyFont="1" applyFill="1" applyBorder="1" applyAlignment="1">
      <alignment horizontal="center"/>
    </xf>
    <xf numFmtId="168" fontId="10" fillId="3" borderId="1" xfId="1" applyNumberFormat="1" applyFont="1" applyFill="1" applyBorder="1" applyAlignment="1"/>
    <xf numFmtId="0" fontId="10" fillId="2" borderId="0" xfId="0" applyFont="1" applyFill="1"/>
    <xf numFmtId="168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4" fillId="8" borderId="13" xfId="0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5" fillId="0" borderId="1" xfId="3" applyNumberFormat="1" applyFont="1" applyFill="1" applyBorder="1" applyAlignment="1">
      <alignment horizontal="center"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6" fontId="5" fillId="5" borderId="1" xfId="3" applyFont="1" applyFill="1" applyBorder="1" applyAlignment="1" applyProtection="1">
      <alignment horizontal="center" vertical="center" wrapText="1"/>
      <protection locked="0"/>
    </xf>
    <xf numFmtId="166" fontId="5" fillId="0" borderId="10" xfId="3" applyFont="1" applyFill="1" applyBorder="1" applyAlignment="1">
      <alignment horizontal="center" vertical="center" wrapText="1"/>
    </xf>
    <xf numFmtId="166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6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69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9" fontId="14" fillId="8" borderId="13" xfId="5" applyFont="1" applyFill="1" applyBorder="1" applyAlignment="1">
      <alignment horizontal="center" vertical="center" wrapText="1"/>
    </xf>
    <xf numFmtId="170" fontId="5" fillId="0" borderId="1" xfId="3" applyNumberFormat="1" applyFont="1" applyFill="1" applyBorder="1" applyAlignment="1" applyProtection="1">
      <alignment vertical="center"/>
      <protection locked="0"/>
    </xf>
    <xf numFmtId="170" fontId="9" fillId="8" borderId="10" xfId="1" applyNumberFormat="1" applyFont="1" applyFill="1" applyBorder="1" applyAlignment="1">
      <alignment horizontal="right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66" fontId="5" fillId="0" borderId="25" xfId="3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5" fillId="0" borderId="11" xfId="0" applyFont="1" applyBorder="1"/>
    <xf numFmtId="0" fontId="5" fillId="0" borderId="9" xfId="0" applyFont="1" applyBorder="1"/>
    <xf numFmtId="0" fontId="5" fillId="0" borderId="15" xfId="0" applyFont="1" applyBorder="1"/>
    <xf numFmtId="0" fontId="5" fillId="0" borderId="26" xfId="3" applyNumberFormat="1" applyFont="1" applyFill="1" applyBorder="1" applyAlignment="1">
      <alignment horizontal="center" vertical="center" wrapText="1"/>
    </xf>
    <xf numFmtId="166" fontId="5" fillId="5" borderId="26" xfId="3" applyFont="1" applyFill="1" applyBorder="1" applyAlignment="1" applyProtection="1">
      <alignment horizontal="center" vertical="center" wrapText="1"/>
      <protection locked="0"/>
    </xf>
    <xf numFmtId="3" fontId="5" fillId="0" borderId="26" xfId="5" applyNumberFormat="1" applyFont="1" applyFill="1" applyBorder="1" applyAlignment="1">
      <alignment horizontal="center" vertical="center" wrapText="1"/>
    </xf>
    <xf numFmtId="9" fontId="5" fillId="0" borderId="26" xfId="5" applyFont="1" applyFill="1" applyBorder="1" applyAlignment="1">
      <alignment horizontal="center" vertical="center" wrapText="1"/>
    </xf>
    <xf numFmtId="166" fontId="5" fillId="0" borderId="27" xfId="3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5" fillId="0" borderId="9" xfId="36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70" fontId="9" fillId="6" borderId="26" xfId="3" applyNumberFormat="1" applyFont="1" applyFill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14" fillId="8" borderId="32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0" fontId="14" fillId="8" borderId="20" xfId="0" applyFont="1" applyFill="1" applyBorder="1" applyAlignment="1">
      <alignment horizontal="left" vertical="center" wrapText="1"/>
    </xf>
    <xf numFmtId="170" fontId="14" fillId="8" borderId="25" xfId="0" applyNumberFormat="1" applyFont="1" applyFill="1" applyBorder="1" applyAlignment="1">
      <alignment horizontal="right" vertical="center" wrapText="1"/>
    </xf>
    <xf numFmtId="0" fontId="14" fillId="8" borderId="6" xfId="0" applyFont="1" applyFill="1" applyBorder="1" applyAlignment="1">
      <alignment vertical="center" wrapText="1"/>
    </xf>
    <xf numFmtId="0" fontId="14" fillId="8" borderId="34" xfId="0" applyFont="1" applyFill="1" applyBorder="1" applyAlignment="1">
      <alignment vertical="center" wrapText="1"/>
    </xf>
    <xf numFmtId="170" fontId="9" fillId="8" borderId="8" xfId="1" applyNumberFormat="1" applyFont="1" applyFill="1" applyBorder="1" applyAlignment="1">
      <alignment horizontal="right" vertical="center" wrapText="1"/>
    </xf>
    <xf numFmtId="170" fontId="9" fillId="8" borderId="28" xfId="1" applyNumberFormat="1" applyFont="1" applyFill="1" applyBorder="1" applyAlignment="1">
      <alignment horizontal="right" vertical="center" wrapText="1"/>
    </xf>
    <xf numFmtId="10" fontId="14" fillId="8" borderId="33" xfId="5" applyNumberFormat="1" applyFont="1" applyFill="1" applyBorder="1" applyAlignment="1">
      <alignment vertical="center" wrapText="1"/>
    </xf>
    <xf numFmtId="170" fontId="9" fillId="8" borderId="35" xfId="1" applyNumberFormat="1" applyFont="1" applyFill="1" applyBorder="1" applyAlignment="1">
      <alignment horizontal="right" vertical="center" wrapText="1"/>
    </xf>
    <xf numFmtId="0" fontId="14" fillId="8" borderId="36" xfId="0" applyFont="1" applyFill="1" applyBorder="1" applyAlignment="1">
      <alignment vertical="center" wrapText="1"/>
    </xf>
    <xf numFmtId="9" fontId="14" fillId="8" borderId="37" xfId="5" applyFont="1" applyFill="1" applyBorder="1" applyAlignment="1">
      <alignment horizontal="center" vertical="center" wrapText="1"/>
    </xf>
    <xf numFmtId="170" fontId="9" fillId="8" borderId="22" xfId="1" applyNumberFormat="1" applyFont="1" applyFill="1" applyBorder="1" applyAlignment="1">
      <alignment horizontal="right" vertical="center" wrapText="1"/>
    </xf>
    <xf numFmtId="0" fontId="14" fillId="8" borderId="23" xfId="0" applyFont="1" applyFill="1" applyBorder="1" applyAlignment="1">
      <alignment vertical="center" wrapText="1"/>
    </xf>
    <xf numFmtId="10" fontId="14" fillId="8" borderId="38" xfId="5" applyNumberFormat="1" applyFont="1" applyFill="1" applyBorder="1" applyAlignment="1">
      <alignment vertical="center" wrapText="1"/>
    </xf>
    <xf numFmtId="170" fontId="9" fillId="8" borderId="14" xfId="1" applyNumberFormat="1" applyFont="1" applyFill="1" applyBorder="1" applyAlignment="1">
      <alignment horizontal="right" vertical="center" wrapText="1"/>
    </xf>
    <xf numFmtId="9" fontId="14" fillId="8" borderId="33" xfId="5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vertical="center" wrapText="1"/>
    </xf>
    <xf numFmtId="9" fontId="14" fillId="8" borderId="24" xfId="5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18" fillId="0" borderId="16" xfId="366" applyFont="1" applyBorder="1" applyAlignment="1">
      <alignment horizontal="center" vertical="center" wrapText="1"/>
    </xf>
    <xf numFmtId="164" fontId="18" fillId="0" borderId="19" xfId="366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</cellXfs>
  <cellStyles count="383"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5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211" builtinId="8" hidden="1"/>
    <cellStyle name="Hipervínculo" xfId="215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231" builtinId="8" hidden="1"/>
    <cellStyle name="Hipervínculo" xfId="235" builtinId="8" hidden="1"/>
    <cellStyle name="Hipervínculo" xfId="239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5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1" builtinId="8" hidden="1"/>
    <cellStyle name="Hipervínculo" xfId="275" builtinId="8" hidden="1"/>
    <cellStyle name="Hipervínculo" xfId="279" builtinId="8" hidden="1"/>
    <cellStyle name="Hipervínculo" xfId="283" builtinId="8" hidden="1"/>
    <cellStyle name="Hipervínculo" xfId="287" builtinId="8" hidden="1"/>
    <cellStyle name="Hipervínculo" xfId="291" builtinId="8" hidden="1"/>
    <cellStyle name="Hipervínculo" xfId="295" builtinId="8" hidden="1"/>
    <cellStyle name="Hipervínculo" xfId="299" builtinId="8" hidden="1"/>
    <cellStyle name="Hipervínculo" xfId="303" builtinId="8" hidden="1"/>
    <cellStyle name="Hipervínculo" xfId="307" builtinId="8" hidden="1"/>
    <cellStyle name="Hipervínculo" xfId="311" builtinId="8" hidden="1"/>
    <cellStyle name="Hipervínculo" xfId="315" builtinId="8" hidden="1"/>
    <cellStyle name="Hipervínculo" xfId="319" builtinId="8" hidden="1"/>
    <cellStyle name="Hipervínculo" xfId="323" builtinId="8" hidden="1"/>
    <cellStyle name="Hipervínculo" xfId="327" builtinId="8" hidden="1"/>
    <cellStyle name="Hipervínculo" xfId="331" builtinId="8" hidden="1"/>
    <cellStyle name="Hipervínculo" xfId="335" builtinId="8" hidden="1"/>
    <cellStyle name="Hipervínculo" xfId="339" builtinId="8" hidden="1"/>
    <cellStyle name="Hipervínculo" xfId="343" builtinId="8" hidden="1"/>
    <cellStyle name="Hipervínculo" xfId="347" builtinId="8" hidden="1"/>
    <cellStyle name="Hipervínculo" xfId="351" builtinId="8" hidden="1"/>
    <cellStyle name="Hipervínculo" xfId="355" builtinId="8" hidden="1"/>
    <cellStyle name="Hipervínculo" xfId="359" builtinId="8" hidden="1"/>
    <cellStyle name="Hipervínculo" xfId="369" builtinId="8" hidden="1"/>
    <cellStyle name="Hipervínculo" xfId="373" builtinId="8" hidden="1"/>
    <cellStyle name="Hipervínculo" xfId="377" builtinId="8" hidden="1"/>
    <cellStyle name="Hipervínculo" xfId="381" builtinId="8" hidden="1"/>
    <cellStyle name="Hipervínculo" xfId="379" builtinId="8" hidden="1"/>
    <cellStyle name="Hipervínculo" xfId="375" builtinId="8" hidden="1"/>
    <cellStyle name="Hipervínculo" xfId="371" builtinId="8" hidden="1"/>
    <cellStyle name="Hipervínculo" xfId="367" builtinId="8" hidden="1"/>
    <cellStyle name="Hipervínculo" xfId="357" builtinId="8" hidden="1"/>
    <cellStyle name="Hipervínculo" xfId="353" builtinId="8" hidden="1"/>
    <cellStyle name="Hipervínculo" xfId="349" builtinId="8" hidden="1"/>
    <cellStyle name="Hipervínculo" xfId="345" builtinId="8" hidden="1"/>
    <cellStyle name="Hipervínculo" xfId="341" builtinId="8" hidden="1"/>
    <cellStyle name="Hipervínculo" xfId="337" builtinId="8" hidden="1"/>
    <cellStyle name="Hipervínculo" xfId="333" builtinId="8" hidden="1"/>
    <cellStyle name="Hipervínculo" xfId="329" builtinId="8" hidden="1"/>
    <cellStyle name="Hipervínculo" xfId="325" builtinId="8" hidden="1"/>
    <cellStyle name="Hipervínculo" xfId="321" builtinId="8" hidden="1"/>
    <cellStyle name="Hipervínculo" xfId="317" builtinId="8" hidden="1"/>
    <cellStyle name="Hipervínculo" xfId="313" builtinId="8" hidden="1"/>
    <cellStyle name="Hipervínculo" xfId="309" builtinId="8" hidden="1"/>
    <cellStyle name="Hipervínculo" xfId="305" builtinId="8" hidden="1"/>
    <cellStyle name="Hipervínculo" xfId="301" builtinId="8" hidden="1"/>
    <cellStyle name="Hipervínculo" xfId="297" builtinId="8" hidden="1"/>
    <cellStyle name="Hipervínculo" xfId="293" builtinId="8" hidden="1"/>
    <cellStyle name="Hipervínculo" xfId="289" builtinId="8" hidden="1"/>
    <cellStyle name="Hipervínculo" xfId="285" builtinId="8" hidden="1"/>
    <cellStyle name="Hipervínculo" xfId="281" builtinId="8" hidden="1"/>
    <cellStyle name="Hipervínculo" xfId="277" builtinId="8" hidden="1"/>
    <cellStyle name="Hipervínculo" xfId="273" builtinId="8" hidden="1"/>
    <cellStyle name="Hipervínculo" xfId="269" builtinId="8" hidden="1"/>
    <cellStyle name="Hipervínculo" xfId="265" builtinId="8" hidden="1"/>
    <cellStyle name="Hipervínculo" xfId="261" builtinId="8" hidden="1"/>
    <cellStyle name="Hipervínculo" xfId="257" builtinId="8" hidden="1"/>
    <cellStyle name="Hipervínculo" xfId="253" builtinId="8" hidden="1"/>
    <cellStyle name="Hipervínculo" xfId="249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33" builtinId="8" hidden="1"/>
    <cellStyle name="Hipervínculo" xfId="229" builtinId="8" hidden="1"/>
    <cellStyle name="Hipervínculo" xfId="225" builtinId="8" hidden="1"/>
    <cellStyle name="Hipervínculo" xfId="221" builtinId="8" hidden="1"/>
    <cellStyle name="Hipervínculo" xfId="217" builtinId="8" hidden="1"/>
    <cellStyle name="Hipervínculo" xfId="213" builtinId="8" hidden="1"/>
    <cellStyle name="Hipervínculo" xfId="209" builtinId="8" hidden="1"/>
    <cellStyle name="Hipervínculo" xfId="205" builtinId="8" hidden="1"/>
    <cellStyle name="Hipervínculo" xfId="201" builtinId="8" hidden="1"/>
    <cellStyle name="Hipervínculo" xfId="197" builtinId="8" hidden="1"/>
    <cellStyle name="Hipervínculo" xfId="193" builtinId="8" hidden="1"/>
    <cellStyle name="Hipervínculo" xfId="189" builtinId="8" hidden="1"/>
    <cellStyle name="Hipervínculo" xfId="185" builtinId="8" hidden="1"/>
    <cellStyle name="Hipervínculo" xfId="181" builtinId="8" hidden="1"/>
    <cellStyle name="Hipervínculo" xfId="177" builtinId="8" hidden="1"/>
    <cellStyle name="Hipervínculo" xfId="173" builtinId="8" hidden="1"/>
    <cellStyle name="Hipervínculo" xfId="169" builtinId="8" hidden="1"/>
    <cellStyle name="Hipervínculo" xfId="165" builtinId="8" hidden="1"/>
    <cellStyle name="Hipervínculo" xfId="161" builtinId="8" hidden="1"/>
    <cellStyle name="Hipervínculo" xfId="157" builtinId="8" hidden="1"/>
    <cellStyle name="Hipervínculo" xfId="153" builtinId="8" hidden="1"/>
    <cellStyle name="Hipervínculo" xfId="149" builtinId="8" hidden="1"/>
    <cellStyle name="Hipervínculo" xfId="145" builtinId="8" hidden="1"/>
    <cellStyle name="Hipervínculo" xfId="141" builtinId="8" hidden="1"/>
    <cellStyle name="Hipervínculo" xfId="137" builtinId="8" hidden="1"/>
    <cellStyle name="Hipervínculo" xfId="133" builtinId="8" hidden="1"/>
    <cellStyle name="Hipervínculo" xfId="129" builtinId="8" hidden="1"/>
    <cellStyle name="Hipervínculo" xfId="125" builtinId="8" hidden="1"/>
    <cellStyle name="Hipervínculo" xfId="121" builtinId="8" hidden="1"/>
    <cellStyle name="Hipervínculo" xfId="117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71" builtinId="8" hidden="1"/>
    <cellStyle name="Hipervínculo" xfId="69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7" builtinId="8" hidden="1"/>
    <cellStyle name="Hipervínculo" xfId="15" builtinId="8" hidden="1"/>
    <cellStyle name="Hipervínculo" xfId="17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19" builtinId="8" hidden="1"/>
    <cellStyle name="Hipervínculo" xfId="11" builtinId="8" hidden="1"/>
    <cellStyle name="Hipervínculo" xfId="13" builtinId="8" hidden="1"/>
    <cellStyle name="Hipervínculo" xfId="9" builtinId="8" hidden="1"/>
    <cellStyle name="Hipervínculo" xfId="7" builtinId="8" hidden="1"/>
    <cellStyle name="Hipervínculo visitado" xfId="154" builtinId="9" hidden="1"/>
    <cellStyle name="Hipervínculo visitado" xfId="156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60" builtinId="9" hidden="1"/>
    <cellStyle name="Hipervínculo visitado" xfId="368" builtinId="9" hidden="1"/>
    <cellStyle name="Hipervínculo visitado" xfId="370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58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26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94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62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30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8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66" builtinId="9" hidden="1"/>
    <cellStyle name="Hipervínculo visitado" xfId="15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2" builtinId="9" hidden="1"/>
    <cellStyle name="Hipervínculo visitado" xfId="150" builtinId="9" hidden="1"/>
    <cellStyle name="Hipervínculo visitado" xfId="134" builtinId="9" hidden="1"/>
    <cellStyle name="Hipervínculo visitado" xfId="118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54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20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8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baseColWidth="10" defaultColWidth="11.42578125" defaultRowHeight="13.5" x14ac:dyDescent="0.2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 x14ac:dyDescent="0.25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 x14ac:dyDescent="0.3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 x14ac:dyDescent="0.3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 x14ac:dyDescent="0.25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 x14ac:dyDescent="0.3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 x14ac:dyDescent="0.25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 x14ac:dyDescent="0.25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 x14ac:dyDescent="0.2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 x14ac:dyDescent="0.25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 x14ac:dyDescent="0.25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 x14ac:dyDescent="0.25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 x14ac:dyDescent="0.25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 x14ac:dyDescent="0.25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 x14ac:dyDescent="0.25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 x14ac:dyDescent="0.25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 x14ac:dyDescent="0.25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 x14ac:dyDescent="0.25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 x14ac:dyDescent="0.25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 x14ac:dyDescent="0.25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 x14ac:dyDescent="0.25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 x14ac:dyDescent="0.3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 x14ac:dyDescent="0.3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 x14ac:dyDescent="0.25">
      <c r="G23" s="5">
        <v>1.55</v>
      </c>
    </row>
    <row r="24" spans="1:12" s="6" customFormat="1" x14ac:dyDescent="0.25">
      <c r="A24" s="9"/>
      <c r="E24" s="8"/>
      <c r="G24" s="5">
        <v>1.55</v>
      </c>
    </row>
    <row r="25" spans="1:12" s="3" customFormat="1" x14ac:dyDescent="0.25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 x14ac:dyDescent="0.25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 x14ac:dyDescent="0.25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 x14ac:dyDescent="0.25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 x14ac:dyDescent="0.25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 x14ac:dyDescent="0.25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 x14ac:dyDescent="0.25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 x14ac:dyDescent="0.25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 x14ac:dyDescent="0.25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 x14ac:dyDescent="0.25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 x14ac:dyDescent="0.25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 x14ac:dyDescent="0.25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 x14ac:dyDescent="0.3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 x14ac:dyDescent="0.3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 x14ac:dyDescent="0.25">
      <c r="A39" s="9"/>
      <c r="E39" s="8"/>
      <c r="G39" s="5">
        <v>1.55</v>
      </c>
    </row>
    <row r="40" spans="1:7" x14ac:dyDescent="0.25">
      <c r="G40" s="5">
        <v>1.55</v>
      </c>
    </row>
    <row r="41" spans="1:7" s="3" customFormat="1" x14ac:dyDescent="0.25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 x14ac:dyDescent="0.25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 x14ac:dyDescent="0.25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 x14ac:dyDescent="0.25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 x14ac:dyDescent="0.25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 x14ac:dyDescent="0.25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 x14ac:dyDescent="0.25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 x14ac:dyDescent="0.25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 x14ac:dyDescent="0.25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 x14ac:dyDescent="0.25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 x14ac:dyDescent="0.25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 x14ac:dyDescent="0.25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 x14ac:dyDescent="0.25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 x14ac:dyDescent="0.25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 x14ac:dyDescent="0.25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 x14ac:dyDescent="0.25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 x14ac:dyDescent="0.25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 x14ac:dyDescent="0.25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 x14ac:dyDescent="0.25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 x14ac:dyDescent="0.25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 x14ac:dyDescent="0.3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 x14ac:dyDescent="0.3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tabSelected="1" topLeftCell="A7" zoomScale="120" zoomScaleNormal="120" zoomScalePageLayoutView="144" workbookViewId="0">
      <selection activeCell="F18" sqref="F18"/>
    </sheetView>
  </sheetViews>
  <sheetFormatPr baseColWidth="10" defaultColWidth="10.85546875" defaultRowHeight="11.25" x14ac:dyDescent="0.2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75" x14ac:dyDescent="0.2">
      <c r="A1" s="124"/>
      <c r="B1" s="124"/>
      <c r="C1" s="124"/>
      <c r="D1" s="124"/>
      <c r="E1" s="124"/>
      <c r="F1" s="124"/>
      <c r="H1" s="59"/>
    </row>
    <row r="2" spans="1:8" ht="15.75" x14ac:dyDescent="0.2">
      <c r="A2" s="124"/>
      <c r="B2" s="124"/>
      <c r="C2" s="124"/>
      <c r="D2" s="124"/>
      <c r="E2" s="124"/>
      <c r="F2" s="124"/>
      <c r="H2" s="59"/>
    </row>
    <row r="3" spans="1:8" ht="31.5" customHeight="1" x14ac:dyDescent="0.2">
      <c r="A3" s="124" t="s">
        <v>124</v>
      </c>
      <c r="B3" s="124"/>
      <c r="C3" s="124"/>
      <c r="D3" s="124"/>
      <c r="E3" s="124"/>
      <c r="F3" s="124"/>
      <c r="H3" s="59"/>
    </row>
    <row r="4" spans="1:8" ht="57" customHeight="1" thickBot="1" x14ac:dyDescent="0.25">
      <c r="A4" s="125" t="s">
        <v>125</v>
      </c>
      <c r="B4" s="125"/>
      <c r="C4" s="125"/>
      <c r="D4" s="125"/>
      <c r="E4" s="125"/>
      <c r="F4" s="125"/>
      <c r="H4" s="59"/>
    </row>
    <row r="5" spans="1:8" ht="27" customHeight="1" thickBot="1" x14ac:dyDescent="0.25">
      <c r="A5" s="55" t="s">
        <v>55</v>
      </c>
      <c r="B5" s="126"/>
      <c r="C5" s="127"/>
      <c r="D5" s="118" t="s">
        <v>56</v>
      </c>
      <c r="E5" s="120"/>
      <c r="F5" s="56"/>
    </row>
    <row r="6" spans="1:8" ht="23.1" customHeight="1" thickBot="1" x14ac:dyDescent="0.25">
      <c r="A6" s="53" t="s">
        <v>57</v>
      </c>
      <c r="B6" s="54"/>
      <c r="C6" s="54"/>
      <c r="D6" s="121">
        <f>+D9+D25+D41</f>
        <v>14</v>
      </c>
      <c r="E6" s="122"/>
      <c r="F6" s="123"/>
    </row>
    <row r="7" spans="1:8" s="36" customFormat="1" ht="13.5" customHeight="1" thickBot="1" x14ac:dyDescent="0.25">
      <c r="A7" s="113" t="s">
        <v>58</v>
      </c>
      <c r="B7" s="114"/>
      <c r="C7" s="114"/>
      <c r="D7" s="114"/>
      <c r="E7" s="114"/>
      <c r="F7" s="115"/>
    </row>
    <row r="8" spans="1:8" s="36" customFormat="1" ht="13.5" customHeight="1" thickBot="1" x14ac:dyDescent="0.25">
      <c r="A8" s="113" t="s">
        <v>59</v>
      </c>
      <c r="B8" s="114"/>
      <c r="C8" s="114"/>
      <c r="D8" s="114"/>
      <c r="E8" s="114"/>
      <c r="F8" s="115"/>
    </row>
    <row r="9" spans="1:8" ht="23.1" customHeight="1" thickBot="1" x14ac:dyDescent="0.25">
      <c r="A9" s="53" t="s">
        <v>60</v>
      </c>
      <c r="B9" s="54"/>
      <c r="C9" s="54"/>
      <c r="D9" s="121">
        <v>3</v>
      </c>
      <c r="E9" s="122"/>
      <c r="F9" s="123"/>
    </row>
    <row r="10" spans="1:8" s="36" customFormat="1" ht="22.5" x14ac:dyDescent="0.2">
      <c r="A10" s="45" t="s">
        <v>61</v>
      </c>
      <c r="B10" s="46" t="s">
        <v>62</v>
      </c>
      <c r="C10" s="46" t="s">
        <v>63</v>
      </c>
      <c r="D10" s="46" t="s">
        <v>64</v>
      </c>
      <c r="E10" s="46" t="s">
        <v>65</v>
      </c>
      <c r="F10" s="47" t="s">
        <v>66</v>
      </c>
    </row>
    <row r="11" spans="1:8" ht="11.25" customHeight="1" x14ac:dyDescent="0.2">
      <c r="A11" s="75" t="s">
        <v>67</v>
      </c>
      <c r="B11" s="42">
        <v>1</v>
      </c>
      <c r="C11" s="50"/>
      <c r="D11" s="48">
        <f>+$D$9</f>
        <v>3</v>
      </c>
      <c r="E11" s="49">
        <v>0.2</v>
      </c>
      <c r="F11" s="51">
        <f>ROUND((B11*E11*D11*C11),0)</f>
        <v>0</v>
      </c>
    </row>
    <row r="12" spans="1:8" ht="24" customHeight="1" x14ac:dyDescent="0.2">
      <c r="A12" s="75" t="s">
        <v>68</v>
      </c>
      <c r="B12" s="42">
        <v>1</v>
      </c>
      <c r="C12" s="50"/>
      <c r="D12" s="48">
        <f t="shared" ref="D12:D14" si="0">+$D$9</f>
        <v>3</v>
      </c>
      <c r="E12" s="49">
        <v>1</v>
      </c>
      <c r="F12" s="51">
        <f t="shared" ref="F12:F17" si="1">ROUND((B12*E12*D12*C12),0)</f>
        <v>0</v>
      </c>
    </row>
    <row r="13" spans="1:8" ht="11.25" customHeight="1" x14ac:dyDescent="0.2">
      <c r="A13" s="76" t="s">
        <v>69</v>
      </c>
      <c r="B13" s="42">
        <v>0</v>
      </c>
      <c r="C13" s="50"/>
      <c r="D13" s="48">
        <f t="shared" si="0"/>
        <v>3</v>
      </c>
      <c r="E13" s="49">
        <v>0</v>
      </c>
      <c r="F13" s="51">
        <f t="shared" si="1"/>
        <v>0</v>
      </c>
    </row>
    <row r="14" spans="1:8" ht="11.25" customHeight="1" x14ac:dyDescent="0.2">
      <c r="A14" s="75" t="s">
        <v>70</v>
      </c>
      <c r="B14" s="42">
        <v>0</v>
      </c>
      <c r="C14" s="50"/>
      <c r="D14" s="48">
        <f t="shared" si="0"/>
        <v>3</v>
      </c>
      <c r="E14" s="49">
        <v>0</v>
      </c>
      <c r="F14" s="51">
        <f t="shared" si="1"/>
        <v>0</v>
      </c>
    </row>
    <row r="15" spans="1:8" ht="11.25" customHeight="1" x14ac:dyDescent="0.2">
      <c r="A15" s="77" t="s">
        <v>71</v>
      </c>
      <c r="B15" s="42">
        <v>1</v>
      </c>
      <c r="C15" s="50"/>
      <c r="D15" s="48">
        <v>3</v>
      </c>
      <c r="E15" s="49">
        <v>1</v>
      </c>
      <c r="F15" s="51">
        <f t="shared" si="1"/>
        <v>0</v>
      </c>
    </row>
    <row r="16" spans="1:8" s="36" customFormat="1" ht="15" customHeight="1" x14ac:dyDescent="0.2">
      <c r="A16" s="77" t="s">
        <v>72</v>
      </c>
      <c r="B16" s="42">
        <v>1</v>
      </c>
      <c r="C16" s="50"/>
      <c r="D16" s="48">
        <v>3</v>
      </c>
      <c r="E16" s="49">
        <v>1</v>
      </c>
      <c r="F16" s="51">
        <f t="shared" si="1"/>
        <v>0</v>
      </c>
    </row>
    <row r="17" spans="1:6" s="36" customFormat="1" ht="18.75" customHeight="1" thickBot="1" x14ac:dyDescent="0.25">
      <c r="A17" s="78" t="s">
        <v>73</v>
      </c>
      <c r="B17" s="79">
        <v>0</v>
      </c>
      <c r="C17" s="80"/>
      <c r="D17" s="81">
        <v>3</v>
      </c>
      <c r="E17" s="82">
        <v>0</v>
      </c>
      <c r="F17" s="83">
        <f t="shared" si="1"/>
        <v>0</v>
      </c>
    </row>
    <row r="18" spans="1:6" ht="12" thickBot="1" x14ac:dyDescent="0.25">
      <c r="A18" s="116" t="s">
        <v>74</v>
      </c>
      <c r="B18" s="117"/>
      <c r="C18" s="117"/>
      <c r="D18" s="117"/>
      <c r="E18" s="117"/>
      <c r="F18" s="74">
        <f>ROUND((SUM(F11:F17)),0)</f>
        <v>0</v>
      </c>
    </row>
    <row r="20" spans="1:6" ht="22.5" x14ac:dyDescent="0.2">
      <c r="A20" s="62" t="s">
        <v>75</v>
      </c>
    </row>
    <row r="22" spans="1:6" ht="12" thickBot="1" x14ac:dyDescent="0.25"/>
    <row r="23" spans="1:6" s="36" customFormat="1" ht="13.5" customHeight="1" thickBot="1" x14ac:dyDescent="0.25">
      <c r="A23" s="118" t="s">
        <v>76</v>
      </c>
      <c r="B23" s="119"/>
      <c r="C23" s="119"/>
      <c r="D23" s="119"/>
      <c r="E23" s="119"/>
      <c r="F23" s="120"/>
    </row>
    <row r="24" spans="1:6" s="36" customFormat="1" ht="13.5" customHeight="1" thickBot="1" x14ac:dyDescent="0.25">
      <c r="A24" s="118" t="s">
        <v>77</v>
      </c>
      <c r="B24" s="119"/>
      <c r="C24" s="119"/>
      <c r="D24" s="119"/>
      <c r="E24" s="119"/>
      <c r="F24" s="120"/>
    </row>
    <row r="25" spans="1:6" ht="23.1" customHeight="1" thickBot="1" x14ac:dyDescent="0.25">
      <c r="A25" s="118" t="s">
        <v>78</v>
      </c>
      <c r="B25" s="119"/>
      <c r="C25" s="120"/>
      <c r="D25" s="121">
        <v>8</v>
      </c>
      <c r="E25" s="122"/>
      <c r="F25" s="123"/>
    </row>
    <row r="26" spans="1:6" s="36" customFormat="1" ht="22.5" x14ac:dyDescent="0.2">
      <c r="A26" s="45" t="s">
        <v>61</v>
      </c>
      <c r="B26" s="46" t="s">
        <v>62</v>
      </c>
      <c r="C26" s="46" t="s">
        <v>63</v>
      </c>
      <c r="D26" s="46" t="s">
        <v>64</v>
      </c>
      <c r="E26" s="46" t="s">
        <v>65</v>
      </c>
      <c r="F26" s="47" t="s">
        <v>66</v>
      </c>
    </row>
    <row r="27" spans="1:6" ht="11.25" customHeight="1" x14ac:dyDescent="0.2">
      <c r="A27" s="84" t="s">
        <v>67</v>
      </c>
      <c r="B27" s="42">
        <v>1</v>
      </c>
      <c r="C27" s="50"/>
      <c r="D27" s="48">
        <f>+$D$25</f>
        <v>8</v>
      </c>
      <c r="E27" s="49">
        <v>0.2</v>
      </c>
      <c r="F27" s="51">
        <f>ROUND((B27*E27*D27*C27),0)</f>
        <v>0</v>
      </c>
    </row>
    <row r="28" spans="1:6" ht="24" customHeight="1" x14ac:dyDescent="0.2">
      <c r="A28" s="84" t="s">
        <v>68</v>
      </c>
      <c r="B28" s="42">
        <v>1</v>
      </c>
      <c r="C28" s="50"/>
      <c r="D28" s="48">
        <f t="shared" ref="D28:D33" si="2">+$D$25</f>
        <v>8</v>
      </c>
      <c r="E28" s="49">
        <v>1</v>
      </c>
      <c r="F28" s="51">
        <f t="shared" ref="F28:F33" si="3">ROUND((B28*E28*D28*C28),0)</f>
        <v>0</v>
      </c>
    </row>
    <row r="29" spans="1:6" ht="11.25" customHeight="1" x14ac:dyDescent="0.2">
      <c r="A29" s="85" t="s">
        <v>69</v>
      </c>
      <c r="B29" s="42">
        <v>1</v>
      </c>
      <c r="C29" s="50"/>
      <c r="D29" s="48">
        <f t="shared" si="2"/>
        <v>8</v>
      </c>
      <c r="E29" s="49">
        <v>0.25</v>
      </c>
      <c r="F29" s="51">
        <f t="shared" si="3"/>
        <v>0</v>
      </c>
    </row>
    <row r="30" spans="1:6" ht="11.25" customHeight="1" x14ac:dyDescent="0.2">
      <c r="A30" s="84" t="s">
        <v>70</v>
      </c>
      <c r="B30" s="42">
        <v>1</v>
      </c>
      <c r="C30" s="50"/>
      <c r="D30" s="48">
        <f t="shared" si="2"/>
        <v>8</v>
      </c>
      <c r="E30" s="49">
        <v>0.25</v>
      </c>
      <c r="F30" s="51">
        <f t="shared" si="3"/>
        <v>0</v>
      </c>
    </row>
    <row r="31" spans="1:6" ht="11.25" customHeight="1" x14ac:dyDescent="0.2">
      <c r="A31" s="86" t="s">
        <v>71</v>
      </c>
      <c r="B31" s="42">
        <v>1</v>
      </c>
      <c r="C31" s="50"/>
      <c r="D31" s="48">
        <f t="shared" si="2"/>
        <v>8</v>
      </c>
      <c r="E31" s="49">
        <v>0.25</v>
      </c>
      <c r="F31" s="51">
        <f t="shared" si="3"/>
        <v>0</v>
      </c>
    </row>
    <row r="32" spans="1:6" s="36" customFormat="1" ht="26.1" customHeight="1" x14ac:dyDescent="0.2">
      <c r="A32" s="86" t="s">
        <v>72</v>
      </c>
      <c r="B32" s="42">
        <v>1</v>
      </c>
      <c r="C32" s="50"/>
      <c r="D32" s="48">
        <f t="shared" si="2"/>
        <v>8</v>
      </c>
      <c r="E32" s="49">
        <v>1</v>
      </c>
      <c r="F32" s="51">
        <f t="shared" si="3"/>
        <v>0</v>
      </c>
    </row>
    <row r="33" spans="1:6" s="36" customFormat="1" ht="26.1" customHeight="1" thickBot="1" x14ac:dyDescent="0.25">
      <c r="A33" s="87" t="s">
        <v>73</v>
      </c>
      <c r="B33" s="79">
        <v>1</v>
      </c>
      <c r="C33" s="80"/>
      <c r="D33" s="81">
        <f t="shared" si="2"/>
        <v>8</v>
      </c>
      <c r="E33" s="82">
        <v>1</v>
      </c>
      <c r="F33" s="83">
        <f t="shared" si="3"/>
        <v>0</v>
      </c>
    </row>
    <row r="34" spans="1:6" ht="12" thickBot="1" x14ac:dyDescent="0.25">
      <c r="A34" s="116" t="s">
        <v>74</v>
      </c>
      <c r="B34" s="117"/>
      <c r="C34" s="117"/>
      <c r="D34" s="117"/>
      <c r="E34" s="117"/>
      <c r="F34" s="74">
        <f>ROUND((SUM(F27:F33)),0)</f>
        <v>0</v>
      </c>
    </row>
    <row r="36" spans="1:6" ht="22.5" x14ac:dyDescent="0.2">
      <c r="A36" s="62" t="s">
        <v>75</v>
      </c>
    </row>
    <row r="38" spans="1:6" ht="12" thickBot="1" x14ac:dyDescent="0.25"/>
    <row r="39" spans="1:6" s="36" customFormat="1" ht="13.5" customHeight="1" thickBot="1" x14ac:dyDescent="0.25">
      <c r="A39" s="118" t="s">
        <v>79</v>
      </c>
      <c r="B39" s="119"/>
      <c r="C39" s="119"/>
      <c r="D39" s="119"/>
      <c r="E39" s="119"/>
      <c r="F39" s="120"/>
    </row>
    <row r="40" spans="1:6" s="36" customFormat="1" ht="13.5" customHeight="1" thickBot="1" x14ac:dyDescent="0.25">
      <c r="A40" s="118" t="s">
        <v>80</v>
      </c>
      <c r="B40" s="119"/>
      <c r="C40" s="119"/>
      <c r="D40" s="119"/>
      <c r="E40" s="119"/>
      <c r="F40" s="120"/>
    </row>
    <row r="41" spans="1:6" ht="23.1" customHeight="1" thickBot="1" x14ac:dyDescent="0.25">
      <c r="A41" s="118" t="s">
        <v>81</v>
      </c>
      <c r="B41" s="119"/>
      <c r="C41" s="120"/>
      <c r="D41" s="121">
        <v>3</v>
      </c>
      <c r="E41" s="122"/>
      <c r="F41" s="123"/>
    </row>
    <row r="42" spans="1:6" s="36" customFormat="1" ht="22.5" x14ac:dyDescent="0.2">
      <c r="A42" s="45" t="s">
        <v>61</v>
      </c>
      <c r="B42" s="46" t="s">
        <v>62</v>
      </c>
      <c r="C42" s="46" t="s">
        <v>63</v>
      </c>
      <c r="D42" s="46" t="s">
        <v>64</v>
      </c>
      <c r="E42" s="46" t="s">
        <v>65</v>
      </c>
      <c r="F42" s="47" t="s">
        <v>66</v>
      </c>
    </row>
    <row r="43" spans="1:6" ht="11.25" customHeight="1" x14ac:dyDescent="0.2">
      <c r="A43" s="75" t="s">
        <v>67</v>
      </c>
      <c r="B43" s="42">
        <v>1</v>
      </c>
      <c r="C43" s="50"/>
      <c r="D43" s="48">
        <f>+$D$41</f>
        <v>3</v>
      </c>
      <c r="E43" s="49">
        <v>0.2</v>
      </c>
      <c r="F43" s="51">
        <f>ROUND((B43*E43*D43*C43),0)</f>
        <v>0</v>
      </c>
    </row>
    <row r="44" spans="1:6" ht="24" customHeight="1" x14ac:dyDescent="0.2">
      <c r="A44" s="75" t="s">
        <v>68</v>
      </c>
      <c r="B44" s="42">
        <v>1</v>
      </c>
      <c r="C44" s="50"/>
      <c r="D44" s="48">
        <f t="shared" ref="D44:D49" si="4">+$D$41</f>
        <v>3</v>
      </c>
      <c r="E44" s="49">
        <v>1</v>
      </c>
      <c r="F44" s="51">
        <f t="shared" ref="F44:F49" si="5">ROUND((B44*E44*D44*C44),0)</f>
        <v>0</v>
      </c>
    </row>
    <row r="45" spans="1:6" ht="11.25" customHeight="1" x14ac:dyDescent="0.2">
      <c r="A45" s="76" t="s">
        <v>69</v>
      </c>
      <c r="B45" s="42">
        <v>0</v>
      </c>
      <c r="C45" s="50"/>
      <c r="D45" s="48">
        <f t="shared" si="4"/>
        <v>3</v>
      </c>
      <c r="E45" s="49">
        <v>0</v>
      </c>
      <c r="F45" s="51">
        <f t="shared" si="5"/>
        <v>0</v>
      </c>
    </row>
    <row r="46" spans="1:6" ht="11.25" customHeight="1" x14ac:dyDescent="0.2">
      <c r="A46" s="75" t="s">
        <v>70</v>
      </c>
      <c r="B46" s="42">
        <v>0</v>
      </c>
      <c r="C46" s="50"/>
      <c r="D46" s="48">
        <f t="shared" si="4"/>
        <v>3</v>
      </c>
      <c r="E46" s="49">
        <v>0</v>
      </c>
      <c r="F46" s="51">
        <f t="shared" si="5"/>
        <v>0</v>
      </c>
    </row>
    <row r="47" spans="1:6" ht="11.25" customHeight="1" x14ac:dyDescent="0.2">
      <c r="A47" s="77" t="s">
        <v>71</v>
      </c>
      <c r="B47" s="42">
        <v>0</v>
      </c>
      <c r="C47" s="50"/>
      <c r="D47" s="48">
        <f t="shared" si="4"/>
        <v>3</v>
      </c>
      <c r="E47" s="49">
        <v>0</v>
      </c>
      <c r="F47" s="51">
        <f t="shared" si="5"/>
        <v>0</v>
      </c>
    </row>
    <row r="48" spans="1:6" s="36" customFormat="1" ht="26.1" customHeight="1" x14ac:dyDescent="0.2">
      <c r="A48" s="77" t="s">
        <v>72</v>
      </c>
      <c r="B48" s="42">
        <v>0</v>
      </c>
      <c r="C48" s="50"/>
      <c r="D48" s="48">
        <f t="shared" si="4"/>
        <v>3</v>
      </c>
      <c r="E48" s="49">
        <v>0</v>
      </c>
      <c r="F48" s="51">
        <f t="shared" si="5"/>
        <v>0</v>
      </c>
    </row>
    <row r="49" spans="1:6" s="36" customFormat="1" ht="26.1" customHeight="1" thickBot="1" x14ac:dyDescent="0.25">
      <c r="A49" s="78" t="s">
        <v>73</v>
      </c>
      <c r="B49" s="79">
        <v>0</v>
      </c>
      <c r="C49" s="80"/>
      <c r="D49" s="81">
        <f t="shared" si="4"/>
        <v>3</v>
      </c>
      <c r="E49" s="82">
        <v>0</v>
      </c>
      <c r="F49" s="83">
        <f t="shared" si="5"/>
        <v>0</v>
      </c>
    </row>
    <row r="50" spans="1:6" ht="12" thickBot="1" x14ac:dyDescent="0.25">
      <c r="A50" s="116" t="s">
        <v>74</v>
      </c>
      <c r="B50" s="117"/>
      <c r="C50" s="117"/>
      <c r="D50" s="117"/>
      <c r="E50" s="117"/>
      <c r="F50" s="74">
        <f>ROUND((SUM(F43:F49)),0)</f>
        <v>0</v>
      </c>
    </row>
    <row r="52" spans="1:6" ht="22.5" x14ac:dyDescent="0.2">
      <c r="A52" s="62" t="s">
        <v>75</v>
      </c>
      <c r="F52" s="67"/>
    </row>
  </sheetData>
  <mergeCells count="21">
    <mergeCell ref="A50:E50"/>
    <mergeCell ref="D25:F25"/>
    <mergeCell ref="D41:F41"/>
    <mergeCell ref="D9:F9"/>
    <mergeCell ref="A23:F23"/>
    <mergeCell ref="A25:C25"/>
    <mergeCell ref="A39:F39"/>
    <mergeCell ref="A41:C41"/>
    <mergeCell ref="A7:F7"/>
    <mergeCell ref="A18:E18"/>
    <mergeCell ref="A40:F40"/>
    <mergeCell ref="D6:F6"/>
    <mergeCell ref="A1:F1"/>
    <mergeCell ref="A4:F4"/>
    <mergeCell ref="A2:F2"/>
    <mergeCell ref="A3:F3"/>
    <mergeCell ref="B5:C5"/>
    <mergeCell ref="D5:E5"/>
    <mergeCell ref="A8:F8"/>
    <mergeCell ref="A24:F24"/>
    <mergeCell ref="A34:E34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workbookViewId="0">
      <selection activeCell="A3" sqref="A3:C3"/>
    </sheetView>
  </sheetViews>
  <sheetFormatPr baseColWidth="10" defaultColWidth="11.42578125" defaultRowHeight="12.75" x14ac:dyDescent="0.2"/>
  <cols>
    <col min="1" max="1" width="32.85546875" customWidth="1"/>
    <col min="2" max="2" width="20.42578125" customWidth="1"/>
    <col min="3" max="3" width="34.85546875" customWidth="1"/>
  </cols>
  <sheetData>
    <row r="1" spans="1:6" ht="16.5" thickBot="1" x14ac:dyDescent="0.25">
      <c r="A1" s="129"/>
      <c r="B1" s="129"/>
      <c r="C1" s="129"/>
      <c r="D1" s="58"/>
      <c r="E1" s="58"/>
      <c r="F1" s="58"/>
    </row>
    <row r="2" spans="1:6" ht="27.95" customHeight="1" thickBot="1" x14ac:dyDescent="0.25">
      <c r="A2" s="131" t="s">
        <v>124</v>
      </c>
      <c r="B2" s="132"/>
      <c r="C2" s="133"/>
    </row>
    <row r="3" spans="1:6" ht="84" customHeight="1" thickBot="1" x14ac:dyDescent="0.25">
      <c r="A3" s="118" t="s">
        <v>126</v>
      </c>
      <c r="B3" s="119"/>
      <c r="C3" s="120"/>
    </row>
    <row r="4" spans="1:6" ht="14.1" customHeight="1" thickBot="1" x14ac:dyDescent="0.25">
      <c r="A4" s="130" t="s">
        <v>82</v>
      </c>
      <c r="B4" s="130"/>
      <c r="C4" s="130"/>
    </row>
    <row r="5" spans="1:6" ht="13.5" thickBot="1" x14ac:dyDescent="0.25">
      <c r="A5" s="128" t="s">
        <v>83</v>
      </c>
      <c r="B5" s="63" t="s">
        <v>84</v>
      </c>
      <c r="C5" s="128" t="s">
        <v>85</v>
      </c>
    </row>
    <row r="6" spans="1:6" ht="13.5" thickBot="1" x14ac:dyDescent="0.25">
      <c r="A6" s="128"/>
      <c r="B6" s="63" t="s">
        <v>86</v>
      </c>
      <c r="C6" s="128"/>
    </row>
    <row r="7" spans="1:6" ht="13.5" thickBot="1" x14ac:dyDescent="0.25">
      <c r="A7" s="64" t="s">
        <v>67</v>
      </c>
      <c r="B7" s="65">
        <v>1</v>
      </c>
      <c r="C7" s="66">
        <v>0.2</v>
      </c>
    </row>
    <row r="8" spans="1:6" ht="32.25" customHeight="1" thickBot="1" x14ac:dyDescent="0.25">
      <c r="A8" s="64" t="s">
        <v>68</v>
      </c>
      <c r="B8" s="65">
        <v>1</v>
      </c>
      <c r="C8" s="66">
        <v>1</v>
      </c>
    </row>
    <row r="9" spans="1:6" ht="13.5" thickBot="1" x14ac:dyDescent="0.25">
      <c r="A9" s="64" t="s">
        <v>69</v>
      </c>
      <c r="B9" s="65">
        <v>0</v>
      </c>
      <c r="C9" s="66">
        <v>0</v>
      </c>
    </row>
    <row r="10" spans="1:6" ht="13.5" thickBot="1" x14ac:dyDescent="0.25">
      <c r="A10" s="64" t="s">
        <v>70</v>
      </c>
      <c r="B10" s="65">
        <v>0</v>
      </c>
      <c r="C10" s="66">
        <v>0</v>
      </c>
    </row>
    <row r="11" spans="1:6" ht="13.5" thickBot="1" x14ac:dyDescent="0.25">
      <c r="A11" s="64" t="s">
        <v>71</v>
      </c>
      <c r="B11" s="65">
        <v>1</v>
      </c>
      <c r="C11" s="66">
        <v>1</v>
      </c>
    </row>
    <row r="12" spans="1:6" ht="13.5" thickBot="1" x14ac:dyDescent="0.25">
      <c r="A12" s="64" t="s">
        <v>72</v>
      </c>
      <c r="B12" s="65">
        <v>1</v>
      </c>
      <c r="C12" s="66">
        <v>1</v>
      </c>
    </row>
    <row r="13" spans="1:6" ht="13.5" thickBot="1" x14ac:dyDescent="0.25">
      <c r="A13" s="64" t="s">
        <v>73</v>
      </c>
      <c r="B13" s="65">
        <v>0</v>
      </c>
      <c r="C13" s="66">
        <v>0</v>
      </c>
    </row>
    <row r="14" spans="1:6" ht="13.5" thickBot="1" x14ac:dyDescent="0.25"/>
    <row r="15" spans="1:6" ht="13.5" thickBot="1" x14ac:dyDescent="0.25">
      <c r="A15" s="130" t="s">
        <v>87</v>
      </c>
      <c r="B15" s="130"/>
      <c r="C15" s="130"/>
    </row>
    <row r="16" spans="1:6" ht="13.5" thickBot="1" x14ac:dyDescent="0.25">
      <c r="A16" s="128" t="s">
        <v>83</v>
      </c>
      <c r="B16" s="63" t="s">
        <v>84</v>
      </c>
      <c r="C16" s="128" t="s">
        <v>85</v>
      </c>
    </row>
    <row r="17" spans="1:3" ht="13.5" thickBot="1" x14ac:dyDescent="0.25">
      <c r="A17" s="128"/>
      <c r="B17" s="63" t="s">
        <v>86</v>
      </c>
      <c r="C17" s="128"/>
    </row>
    <row r="18" spans="1:3" ht="13.5" thickBot="1" x14ac:dyDescent="0.25">
      <c r="A18" s="64" t="s">
        <v>67</v>
      </c>
      <c r="B18" s="65">
        <v>1</v>
      </c>
      <c r="C18" s="66">
        <v>0.2</v>
      </c>
    </row>
    <row r="19" spans="1:3" ht="26.25" thickBot="1" x14ac:dyDescent="0.25">
      <c r="A19" s="64" t="s">
        <v>68</v>
      </c>
      <c r="B19" s="65">
        <v>1</v>
      </c>
      <c r="C19" s="66">
        <v>1</v>
      </c>
    </row>
    <row r="20" spans="1:3" ht="13.5" thickBot="1" x14ac:dyDescent="0.25">
      <c r="A20" s="64" t="s">
        <v>69</v>
      </c>
      <c r="B20" s="65">
        <v>1</v>
      </c>
      <c r="C20" s="66">
        <v>0.25</v>
      </c>
    </row>
    <row r="21" spans="1:3" ht="13.5" thickBot="1" x14ac:dyDescent="0.25">
      <c r="A21" s="64" t="s">
        <v>70</v>
      </c>
      <c r="B21" s="65">
        <v>1</v>
      </c>
      <c r="C21" s="66">
        <v>0.25</v>
      </c>
    </row>
    <row r="22" spans="1:3" ht="13.5" thickBot="1" x14ac:dyDescent="0.25">
      <c r="A22" s="64" t="s">
        <v>71</v>
      </c>
      <c r="B22" s="65">
        <v>1</v>
      </c>
      <c r="C22" s="66">
        <v>0.25</v>
      </c>
    </row>
    <row r="23" spans="1:3" ht="13.5" thickBot="1" x14ac:dyDescent="0.25">
      <c r="A23" s="64" t="s">
        <v>72</v>
      </c>
      <c r="B23" s="65">
        <v>1</v>
      </c>
      <c r="C23" s="66">
        <v>1</v>
      </c>
    </row>
    <row r="24" spans="1:3" ht="13.5" thickBot="1" x14ac:dyDescent="0.25">
      <c r="A24" s="64" t="s">
        <v>73</v>
      </c>
      <c r="B24" s="65">
        <v>1</v>
      </c>
      <c r="C24" s="66">
        <v>1</v>
      </c>
    </row>
    <row r="26" spans="1:3" ht="13.5" thickBot="1" x14ac:dyDescent="0.25"/>
    <row r="27" spans="1:3" ht="13.5" thickBot="1" x14ac:dyDescent="0.25">
      <c r="A27" s="130" t="s">
        <v>88</v>
      </c>
      <c r="B27" s="130"/>
      <c r="C27" s="130"/>
    </row>
    <row r="28" spans="1:3" ht="13.5" thickBot="1" x14ac:dyDescent="0.25">
      <c r="A28" s="128" t="s">
        <v>83</v>
      </c>
      <c r="B28" s="63" t="s">
        <v>84</v>
      </c>
      <c r="C28" s="128" t="s">
        <v>85</v>
      </c>
    </row>
    <row r="29" spans="1:3" ht="13.5" thickBot="1" x14ac:dyDescent="0.25">
      <c r="A29" s="128"/>
      <c r="B29" s="63" t="s">
        <v>86</v>
      </c>
      <c r="C29" s="128"/>
    </row>
    <row r="30" spans="1:3" ht="13.5" thickBot="1" x14ac:dyDescent="0.25">
      <c r="A30" s="64" t="s">
        <v>67</v>
      </c>
      <c r="B30" s="65">
        <v>1</v>
      </c>
      <c r="C30" s="66">
        <v>0.2</v>
      </c>
    </row>
    <row r="31" spans="1:3" ht="26.25" thickBot="1" x14ac:dyDescent="0.25">
      <c r="A31" s="64" t="s">
        <v>68</v>
      </c>
      <c r="B31" s="65">
        <v>1</v>
      </c>
      <c r="C31" s="66">
        <v>1</v>
      </c>
    </row>
    <row r="32" spans="1:3" ht="13.5" thickBot="1" x14ac:dyDescent="0.25">
      <c r="A32" s="64" t="s">
        <v>69</v>
      </c>
      <c r="B32" s="65">
        <v>0</v>
      </c>
      <c r="C32" s="66">
        <v>0</v>
      </c>
    </row>
    <row r="33" spans="1:3" ht="13.5" thickBot="1" x14ac:dyDescent="0.25">
      <c r="A33" s="64" t="s">
        <v>70</v>
      </c>
      <c r="B33" s="65">
        <v>0</v>
      </c>
      <c r="C33" s="66">
        <v>0</v>
      </c>
    </row>
    <row r="34" spans="1:3" ht="13.5" thickBot="1" x14ac:dyDescent="0.25">
      <c r="A34" s="64" t="s">
        <v>71</v>
      </c>
      <c r="B34" s="65">
        <v>0</v>
      </c>
      <c r="C34" s="66">
        <v>0</v>
      </c>
    </row>
    <row r="35" spans="1:3" ht="13.5" thickBot="1" x14ac:dyDescent="0.25">
      <c r="A35" s="64" t="s">
        <v>72</v>
      </c>
      <c r="B35" s="65">
        <v>0</v>
      </c>
      <c r="C35" s="66">
        <v>0</v>
      </c>
    </row>
    <row r="36" spans="1:3" ht="13.5" thickBot="1" x14ac:dyDescent="0.25">
      <c r="A36" s="64" t="s">
        <v>73</v>
      </c>
      <c r="B36" s="65">
        <v>0</v>
      </c>
      <c r="C36" s="66"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zoomScaleNormal="100" zoomScalePageLayoutView="98" workbookViewId="0">
      <selection activeCell="D6" sqref="D6"/>
    </sheetView>
  </sheetViews>
  <sheetFormatPr baseColWidth="10" defaultColWidth="10.85546875" defaultRowHeight="12.75" x14ac:dyDescent="0.2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 x14ac:dyDescent="0.25">
      <c r="A1" s="124"/>
      <c r="B1" s="124"/>
      <c r="C1" s="124"/>
      <c r="D1" s="124"/>
      <c r="E1" s="124"/>
      <c r="F1" s="58"/>
    </row>
    <row r="2" spans="1:6" ht="15.95" customHeight="1" thickBot="1" x14ac:dyDescent="0.25">
      <c r="A2" s="131" t="s">
        <v>124</v>
      </c>
      <c r="B2" s="132"/>
      <c r="C2" s="132"/>
      <c r="D2" s="132"/>
      <c r="E2" s="133"/>
      <c r="F2" s="58"/>
    </row>
    <row r="3" spans="1:6" ht="86.1" customHeight="1" thickBot="1" x14ac:dyDescent="0.25">
      <c r="A3" s="118" t="s">
        <v>126</v>
      </c>
      <c r="B3" s="119"/>
      <c r="C3" s="119"/>
      <c r="D3" s="119"/>
      <c r="E3" s="120"/>
    </row>
    <row r="4" spans="1:6" ht="22.5" customHeight="1" thickBot="1" x14ac:dyDescent="0.25">
      <c r="A4" s="134" t="s">
        <v>89</v>
      </c>
      <c r="B4" s="135"/>
      <c r="C4" s="135"/>
      <c r="D4" s="135"/>
      <c r="E4" s="136"/>
    </row>
    <row r="5" spans="1:6" ht="22.5" x14ac:dyDescent="0.2">
      <c r="A5" s="88" t="s">
        <v>90</v>
      </c>
      <c r="B5" s="46" t="s">
        <v>91</v>
      </c>
      <c r="C5" s="46" t="s">
        <v>92</v>
      </c>
      <c r="D5" s="46" t="s">
        <v>66</v>
      </c>
      <c r="E5" s="47" t="s">
        <v>93</v>
      </c>
    </row>
    <row r="6" spans="1:6" ht="11.25" x14ac:dyDescent="0.2">
      <c r="A6" s="89" t="s">
        <v>94</v>
      </c>
      <c r="B6" s="52"/>
      <c r="C6" s="61">
        <v>3</v>
      </c>
      <c r="D6" s="69">
        <f>ROUND((C6*B6),0)</f>
        <v>0</v>
      </c>
      <c r="E6" s="90" t="s">
        <v>95</v>
      </c>
    </row>
    <row r="7" spans="1:6" ht="11.25" x14ac:dyDescent="0.2">
      <c r="A7" s="89" t="s">
        <v>96</v>
      </c>
      <c r="B7" s="52"/>
      <c r="C7" s="61">
        <v>3</v>
      </c>
      <c r="D7" s="69">
        <f t="shared" ref="D7:D11" si="0">ROUND((C7*B7),0)</f>
        <v>0</v>
      </c>
      <c r="E7" s="90" t="s">
        <v>95</v>
      </c>
    </row>
    <row r="8" spans="1:6" ht="11.25" x14ac:dyDescent="0.2">
      <c r="A8" s="89" t="s">
        <v>97</v>
      </c>
      <c r="B8" s="52"/>
      <c r="C8" s="61">
        <v>3</v>
      </c>
      <c r="D8" s="69">
        <f t="shared" si="0"/>
        <v>0</v>
      </c>
      <c r="E8" s="90" t="s">
        <v>95</v>
      </c>
    </row>
    <row r="9" spans="1:6" ht="11.25" x14ac:dyDescent="0.2">
      <c r="A9" s="89" t="s">
        <v>98</v>
      </c>
      <c r="B9" s="52"/>
      <c r="C9" s="61">
        <v>3</v>
      </c>
      <c r="D9" s="69">
        <f t="shared" si="0"/>
        <v>0</v>
      </c>
      <c r="E9" s="90" t="s">
        <v>95</v>
      </c>
    </row>
    <row r="10" spans="1:6" ht="11.25" x14ac:dyDescent="0.2">
      <c r="A10" s="89" t="s">
        <v>99</v>
      </c>
      <c r="B10" s="52"/>
      <c r="C10" s="61">
        <v>3</v>
      </c>
      <c r="D10" s="69">
        <f t="shared" si="0"/>
        <v>0</v>
      </c>
      <c r="E10" s="90" t="s">
        <v>95</v>
      </c>
    </row>
    <row r="11" spans="1:6" ht="11.25" x14ac:dyDescent="0.2">
      <c r="A11" s="89" t="s">
        <v>100</v>
      </c>
      <c r="B11" s="57"/>
      <c r="C11" s="61">
        <v>3</v>
      </c>
      <c r="D11" s="69">
        <f t="shared" si="0"/>
        <v>0</v>
      </c>
      <c r="E11" s="90" t="s">
        <v>95</v>
      </c>
    </row>
    <row r="12" spans="1:6" ht="12" thickBot="1" x14ac:dyDescent="0.25">
      <c r="A12" s="137" t="s">
        <v>101</v>
      </c>
      <c r="B12" s="138"/>
      <c r="C12" s="138"/>
      <c r="D12" s="91">
        <f>ROUND((SUM(D6:D11)),0)</f>
        <v>0</v>
      </c>
      <c r="E12" s="92"/>
    </row>
    <row r="14" spans="1:6" ht="12" thickBot="1" x14ac:dyDescent="0.25">
      <c r="A14" s="62" t="s">
        <v>75</v>
      </c>
      <c r="B14" s="34"/>
    </row>
    <row r="15" spans="1:6" ht="22.5" customHeight="1" thickBot="1" x14ac:dyDescent="0.25">
      <c r="A15" s="134" t="s">
        <v>102</v>
      </c>
      <c r="B15" s="135"/>
      <c r="C15" s="135"/>
      <c r="D15" s="135"/>
      <c r="E15" s="136"/>
    </row>
    <row r="16" spans="1:6" ht="60" customHeight="1" x14ac:dyDescent="0.2">
      <c r="A16" s="88" t="s">
        <v>90</v>
      </c>
      <c r="B16" s="46" t="s">
        <v>91</v>
      </c>
      <c r="C16" s="46" t="s">
        <v>92</v>
      </c>
      <c r="D16" s="46" t="s">
        <v>66</v>
      </c>
      <c r="E16" s="47" t="s">
        <v>93</v>
      </c>
    </row>
    <row r="17" spans="1:5" ht="11.25" x14ac:dyDescent="0.2">
      <c r="A17" s="89" t="s">
        <v>94</v>
      </c>
      <c r="B17" s="52"/>
      <c r="C17" s="61">
        <v>8</v>
      </c>
      <c r="D17" s="69">
        <f>ROUND((C17*B17),0)</f>
        <v>0</v>
      </c>
      <c r="E17" s="90" t="s">
        <v>95</v>
      </c>
    </row>
    <row r="18" spans="1:5" ht="11.25" x14ac:dyDescent="0.2">
      <c r="A18" s="89" t="s">
        <v>96</v>
      </c>
      <c r="B18" s="52"/>
      <c r="C18" s="61">
        <v>8</v>
      </c>
      <c r="D18" s="69">
        <f t="shared" ref="D18:D22" si="1">ROUND((C18*B18),0)</f>
        <v>0</v>
      </c>
      <c r="E18" s="90" t="s">
        <v>95</v>
      </c>
    </row>
    <row r="19" spans="1:5" ht="11.25" x14ac:dyDescent="0.2">
      <c r="A19" s="89" t="s">
        <v>97</v>
      </c>
      <c r="B19" s="52"/>
      <c r="C19" s="61">
        <v>8</v>
      </c>
      <c r="D19" s="69">
        <f t="shared" si="1"/>
        <v>0</v>
      </c>
      <c r="E19" s="90" t="s">
        <v>95</v>
      </c>
    </row>
    <row r="20" spans="1:5" ht="11.25" x14ac:dyDescent="0.2">
      <c r="A20" s="89" t="s">
        <v>98</v>
      </c>
      <c r="B20" s="52"/>
      <c r="C20" s="61">
        <v>8</v>
      </c>
      <c r="D20" s="69">
        <f t="shared" si="1"/>
        <v>0</v>
      </c>
      <c r="E20" s="90" t="s">
        <v>95</v>
      </c>
    </row>
    <row r="21" spans="1:5" ht="11.25" x14ac:dyDescent="0.2">
      <c r="A21" s="89" t="s">
        <v>99</v>
      </c>
      <c r="B21" s="52"/>
      <c r="C21" s="61">
        <v>8</v>
      </c>
      <c r="D21" s="69">
        <f t="shared" si="1"/>
        <v>0</v>
      </c>
      <c r="E21" s="90" t="s">
        <v>95</v>
      </c>
    </row>
    <row r="22" spans="1:5" ht="11.25" x14ac:dyDescent="0.2">
      <c r="A22" s="89" t="s">
        <v>100</v>
      </c>
      <c r="B22" s="57"/>
      <c r="C22" s="61">
        <v>8</v>
      </c>
      <c r="D22" s="69">
        <f t="shared" si="1"/>
        <v>0</v>
      </c>
      <c r="E22" s="90" t="s">
        <v>95</v>
      </c>
    </row>
    <row r="23" spans="1:5" ht="12" thickBot="1" x14ac:dyDescent="0.25">
      <c r="A23" s="137" t="s">
        <v>101</v>
      </c>
      <c r="B23" s="138"/>
      <c r="C23" s="138"/>
      <c r="D23" s="91">
        <f>ROUND((SUM(D17:D22)),0)</f>
        <v>0</v>
      </c>
      <c r="E23" s="92"/>
    </row>
    <row r="24" spans="1:5" ht="11.25" x14ac:dyDescent="0.2">
      <c r="A24" s="44"/>
      <c r="B24" s="34"/>
    </row>
    <row r="25" spans="1:5" ht="11.25" x14ac:dyDescent="0.2">
      <c r="A25" s="44"/>
      <c r="B25" s="34"/>
    </row>
    <row r="26" spans="1:5" ht="13.5" thickBot="1" x14ac:dyDescent="0.25"/>
    <row r="27" spans="1:5" ht="22.5" customHeight="1" thickBot="1" x14ac:dyDescent="0.25">
      <c r="A27" s="134" t="s">
        <v>103</v>
      </c>
      <c r="B27" s="135"/>
      <c r="C27" s="135"/>
      <c r="D27" s="135"/>
      <c r="E27" s="136"/>
    </row>
    <row r="28" spans="1:5" ht="60" customHeight="1" x14ac:dyDescent="0.2">
      <c r="A28" s="88" t="s">
        <v>90</v>
      </c>
      <c r="B28" s="46" t="s">
        <v>91</v>
      </c>
      <c r="C28" s="46" t="s">
        <v>92</v>
      </c>
      <c r="D28" s="46" t="s">
        <v>66</v>
      </c>
      <c r="E28" s="47" t="s">
        <v>93</v>
      </c>
    </row>
    <row r="29" spans="1:5" ht="11.25" x14ac:dyDescent="0.2">
      <c r="A29" s="89" t="s">
        <v>94</v>
      </c>
      <c r="B29" s="52"/>
      <c r="C29" s="61">
        <v>3</v>
      </c>
      <c r="D29" s="69">
        <f>ROUND((C29*B29),0)</f>
        <v>0</v>
      </c>
      <c r="E29" s="90" t="s">
        <v>95</v>
      </c>
    </row>
    <row r="30" spans="1:5" ht="11.25" x14ac:dyDescent="0.2">
      <c r="A30" s="89" t="s">
        <v>96</v>
      </c>
      <c r="B30" s="52"/>
      <c r="C30" s="61">
        <v>3</v>
      </c>
      <c r="D30" s="69">
        <f t="shared" ref="D30:D34" si="2">ROUND((C30*B30),0)</f>
        <v>0</v>
      </c>
      <c r="E30" s="90" t="s">
        <v>95</v>
      </c>
    </row>
    <row r="31" spans="1:5" ht="11.25" x14ac:dyDescent="0.2">
      <c r="A31" s="89" t="s">
        <v>97</v>
      </c>
      <c r="B31" s="52"/>
      <c r="C31" s="61">
        <v>3</v>
      </c>
      <c r="D31" s="69">
        <f t="shared" si="2"/>
        <v>0</v>
      </c>
      <c r="E31" s="90" t="s">
        <v>95</v>
      </c>
    </row>
    <row r="32" spans="1:5" ht="11.25" x14ac:dyDescent="0.2">
      <c r="A32" s="89" t="s">
        <v>98</v>
      </c>
      <c r="B32" s="52"/>
      <c r="C32" s="61">
        <v>3</v>
      </c>
      <c r="D32" s="69">
        <f t="shared" si="2"/>
        <v>0</v>
      </c>
      <c r="E32" s="90" t="s">
        <v>95</v>
      </c>
    </row>
    <row r="33" spans="1:5" ht="11.25" x14ac:dyDescent="0.2">
      <c r="A33" s="89" t="s">
        <v>99</v>
      </c>
      <c r="B33" s="52"/>
      <c r="C33" s="61">
        <v>3</v>
      </c>
      <c r="D33" s="69">
        <f t="shared" si="2"/>
        <v>0</v>
      </c>
      <c r="E33" s="90" t="s">
        <v>95</v>
      </c>
    </row>
    <row r="34" spans="1:5" ht="11.25" x14ac:dyDescent="0.2">
      <c r="A34" s="89" t="s">
        <v>100</v>
      </c>
      <c r="B34" s="57"/>
      <c r="C34" s="61">
        <v>3</v>
      </c>
      <c r="D34" s="69">
        <f t="shared" si="2"/>
        <v>0</v>
      </c>
      <c r="E34" s="90" t="s">
        <v>95</v>
      </c>
    </row>
    <row r="35" spans="1:5" ht="12" thickBot="1" x14ac:dyDescent="0.25">
      <c r="A35" s="137" t="s">
        <v>101</v>
      </c>
      <c r="B35" s="138"/>
      <c r="C35" s="138"/>
      <c r="D35" s="91">
        <f>ROUND((SUM(D29:D34)),0)</f>
        <v>0</v>
      </c>
      <c r="E35" s="9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  <ignoredErrors>
    <ignoredError sqref="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4"/>
  <sheetViews>
    <sheetView showGridLines="0" topLeftCell="A5" zoomScale="120" zoomScaleNormal="120" zoomScalePageLayoutView="160" workbookViewId="0">
      <selection activeCell="C16" sqref="C16"/>
    </sheetView>
  </sheetViews>
  <sheetFormatPr baseColWidth="10" defaultColWidth="10.85546875" defaultRowHeight="11.25" x14ac:dyDescent="0.2"/>
  <cols>
    <col min="1" max="1" width="55.5703125" style="37" customWidth="1"/>
    <col min="2" max="2" width="10.85546875" style="37"/>
    <col min="3" max="3" width="17.42578125" style="37" customWidth="1"/>
    <col min="4" max="16384" width="10.85546875" style="37"/>
  </cols>
  <sheetData>
    <row r="1" spans="1:3" x14ac:dyDescent="0.2">
      <c r="A1" s="139" t="s">
        <v>54</v>
      </c>
      <c r="B1" s="139"/>
      <c r="C1" s="139"/>
    </row>
    <row r="2" spans="1:3" x14ac:dyDescent="0.2">
      <c r="A2" s="139" t="s">
        <v>104</v>
      </c>
      <c r="B2" s="139"/>
      <c r="C2" s="139"/>
    </row>
    <row r="3" spans="1:3" x14ac:dyDescent="0.2">
      <c r="A3" s="139" t="s">
        <v>105</v>
      </c>
      <c r="B3" s="139"/>
      <c r="C3" s="139"/>
    </row>
    <row r="4" spans="1:3" ht="15.75" x14ac:dyDescent="0.2">
      <c r="A4" s="124"/>
      <c r="B4" s="124"/>
      <c r="C4" s="124"/>
    </row>
    <row r="5" spans="1:3" ht="36.75" customHeight="1" thickBot="1" x14ac:dyDescent="0.25">
      <c r="A5" s="124" t="s">
        <v>124</v>
      </c>
      <c r="B5" s="124"/>
      <c r="C5" s="124"/>
    </row>
    <row r="6" spans="1:3" ht="83.1" customHeight="1" thickBot="1" x14ac:dyDescent="0.25">
      <c r="A6" s="118" t="s">
        <v>126</v>
      </c>
      <c r="B6" s="118"/>
      <c r="C6" s="143"/>
    </row>
    <row r="7" spans="1:3" ht="12" thickBot="1" x14ac:dyDescent="0.25">
      <c r="A7" s="40" t="s">
        <v>106</v>
      </c>
      <c r="C7" s="41"/>
    </row>
    <row r="8" spans="1:3" ht="23.25" thickBot="1" x14ac:dyDescent="0.25">
      <c r="A8" s="71" t="s">
        <v>90</v>
      </c>
      <c r="B8" s="72" t="s">
        <v>107</v>
      </c>
      <c r="C8" s="73" t="s">
        <v>108</v>
      </c>
    </row>
    <row r="9" spans="1:3" ht="12.75" customHeight="1" x14ac:dyDescent="0.2">
      <c r="A9" s="97" t="s">
        <v>109</v>
      </c>
      <c r="B9" s="98"/>
      <c r="C9" s="99">
        <f>'COSTOS DE PERSONAL'!F18</f>
        <v>0</v>
      </c>
    </row>
    <row r="10" spans="1:3" x14ac:dyDescent="0.2">
      <c r="A10" s="38" t="s">
        <v>110</v>
      </c>
      <c r="B10" s="39"/>
      <c r="C10" s="70">
        <f>'COSTOS DE PERSONAL'!F34</f>
        <v>0</v>
      </c>
    </row>
    <row r="11" spans="1:3" x14ac:dyDescent="0.2">
      <c r="A11" s="38" t="s">
        <v>111</v>
      </c>
      <c r="B11" s="39"/>
      <c r="C11" s="70">
        <f>'COSTOS DE PERSONAL'!F50</f>
        <v>0</v>
      </c>
    </row>
    <row r="12" spans="1:3" x14ac:dyDescent="0.2">
      <c r="A12" s="38" t="s">
        <v>112</v>
      </c>
      <c r="B12" s="43"/>
      <c r="C12" s="70">
        <f>'COSTOS DIRECTOS'!D12</f>
        <v>0</v>
      </c>
    </row>
    <row r="13" spans="1:3" x14ac:dyDescent="0.2">
      <c r="A13" s="38" t="s">
        <v>113</v>
      </c>
      <c r="B13" s="43"/>
      <c r="C13" s="70">
        <f>'COSTOS DIRECTOS'!D23</f>
        <v>0</v>
      </c>
    </row>
    <row r="14" spans="1:3" ht="12" thickBot="1" x14ac:dyDescent="0.25">
      <c r="A14" s="93" t="s">
        <v>114</v>
      </c>
      <c r="B14" s="101"/>
      <c r="C14" s="102">
        <f>'COSTOS DIRECTOS'!D35</f>
        <v>0</v>
      </c>
    </row>
    <row r="15" spans="1:3" ht="12" thickBot="1" x14ac:dyDescent="0.25">
      <c r="A15" s="106" t="s">
        <v>122</v>
      </c>
      <c r="B15" s="107"/>
      <c r="C15" s="108">
        <f>ROUND((SUM(C9:C14)),0)</f>
        <v>0</v>
      </c>
    </row>
    <row r="16" spans="1:3" x14ac:dyDescent="0.2">
      <c r="A16" s="103" t="s">
        <v>119</v>
      </c>
      <c r="B16" s="104"/>
      <c r="C16" s="105">
        <f>ROUND(($C$15*B16),0)</f>
        <v>0</v>
      </c>
    </row>
    <row r="17" spans="1:3" x14ac:dyDescent="0.2">
      <c r="A17" s="38" t="s">
        <v>120</v>
      </c>
      <c r="B17" s="68"/>
      <c r="C17" s="70">
        <f>ROUND(($C$15*B17),0)</f>
        <v>0</v>
      </c>
    </row>
    <row r="18" spans="1:3" ht="12" thickBot="1" x14ac:dyDescent="0.25">
      <c r="A18" s="93" t="s">
        <v>121</v>
      </c>
      <c r="B18" s="109"/>
      <c r="C18" s="102">
        <f>ROUND(($C$15*B18),0)</f>
        <v>0</v>
      </c>
    </row>
    <row r="19" spans="1:3" ht="12" thickBot="1" x14ac:dyDescent="0.25">
      <c r="A19" s="106" t="s">
        <v>115</v>
      </c>
      <c r="B19" s="112"/>
      <c r="C19" s="108">
        <f>ROUND((C15+C16+C17+C18),0)</f>
        <v>0</v>
      </c>
    </row>
    <row r="20" spans="1:3" ht="12" thickBot="1" x14ac:dyDescent="0.25">
      <c r="A20" s="110" t="s">
        <v>116</v>
      </c>
      <c r="B20" s="111">
        <v>0.19</v>
      </c>
      <c r="C20" s="100">
        <f>ROUND((C19*B20),0)</f>
        <v>0</v>
      </c>
    </row>
    <row r="21" spans="1:3" ht="12" customHeight="1" thickBot="1" x14ac:dyDescent="0.25">
      <c r="A21" s="94" t="s">
        <v>117</v>
      </c>
      <c r="B21" s="95"/>
      <c r="C21" s="96">
        <f>ROUND((C19+C20),0)</f>
        <v>0</v>
      </c>
    </row>
    <row r="22" spans="1:3" ht="12" thickBot="1" x14ac:dyDescent="0.25">
      <c r="A22" s="140" t="s">
        <v>118</v>
      </c>
      <c r="B22" s="141"/>
      <c r="C22" s="142"/>
    </row>
    <row r="24" spans="1:3" x14ac:dyDescent="0.2">
      <c r="A24" s="60" t="s">
        <v>123</v>
      </c>
    </row>
  </sheetData>
  <mergeCells count="7">
    <mergeCell ref="A1:C1"/>
    <mergeCell ref="A2:C2"/>
    <mergeCell ref="A3:C3"/>
    <mergeCell ref="A22:C22"/>
    <mergeCell ref="A4:C4"/>
    <mergeCell ref="A5:C5"/>
    <mergeCell ref="A6:C6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d51c7-ecaf-48f0-9932-761c0f95892e">
      <Terms xmlns="http://schemas.microsoft.com/office/infopath/2007/PartnerControls"/>
    </lcf76f155ced4ddcb4097134ff3c332f>
    <TaxCatchAll xmlns="65ffc7d2-f2ba-46cb-bc31-53a0e0a083fc" xsi:nil="true"/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35EDA519-05F4-46D4-A761-25C7C4EF6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03C31-0302-4E1B-B080-2F8B268A9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4B51A-EC66-454C-A6BE-8816F4279625}">
  <ds:schemaRefs>
    <ds:schemaRef ds:uri="c24d51c7-ecaf-48f0-9932-761c0f95892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5ffc7d2-f2ba-46cb-bc31-53a0e0a083f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Personal</vt:lpstr>
      <vt:lpstr>COSTOS DE PERSONAL</vt:lpstr>
      <vt:lpstr>PERSONAL-DEDICACION</vt:lpstr>
      <vt:lpstr>COSTOS DIRECTOS</vt:lpstr>
      <vt:lpstr>PRESUPUESTO INTERVENTORIA</vt:lpstr>
    </vt:vector>
  </TitlesOfParts>
  <Manager/>
  <Company>Archipielago's Power &amp; Light Co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Martinez Salamanca Adriana Helena</cp:lastModifiedBy>
  <cp:revision/>
  <dcterms:created xsi:type="dcterms:W3CDTF">2006-09-19T02:36:28Z</dcterms:created>
  <dcterms:modified xsi:type="dcterms:W3CDTF">2023-08-22T21:13:05Z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